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irector DIRECGE\2020\5. Yolima Acevedo\PGI 2016_2018-2018 Yolima micrositio\"/>
    </mc:Choice>
  </mc:AlternateContent>
  <bookViews>
    <workbookView xWindow="0" yWindow="0" windowWidth="28800" windowHeight="12330" tabRatio="655" activeTab="5"/>
  </bookViews>
  <sheets>
    <sheet name="Anexo 1.Dimensión Académica" sheetId="17" r:id="rId1"/>
    <sheet name="Anexo 1.Dimensión Talento Human" sheetId="13" r:id="rId2"/>
    <sheet name="Anexo1.Dimensión Bienestar Univ" sheetId="14" r:id="rId3"/>
    <sheet name="Anexo1.Diemsnión La U-Comunidad" sheetId="15" r:id="rId4"/>
    <sheet name="Anexo 1.Dimensión Admitiva-Fra" sheetId="16" r:id="rId5"/>
    <sheet name=".Anexo2.PonderaciónXnivel cumpl" sheetId="4" r:id="rId6"/>
    <sheet name="Anexo3.Clasificación proy. PGI" sheetId="26" r:id="rId7"/>
    <sheet name="Anexo 4.Programa Gestión UAAs " sheetId="25" r:id="rId8"/>
    <sheet name="Anexo 5.Clasificación proy. UAA" sheetId="27" r:id="rId9"/>
  </sheets>
  <definedNames>
    <definedName name="_xlnm._FilterDatabase" localSheetId="5" hidden="1">'.Anexo2.PonderaciónXnivel cumpl'!$I$179:$I$212</definedName>
    <definedName name="_xlnm._FilterDatabase" localSheetId="0" hidden="1">'Anexo 1.Dimensión Académica'!$A$55:$M$55</definedName>
    <definedName name="_xlnm._FilterDatabase" localSheetId="7" hidden="1">'Anexo 4.Programa Gestión UAAs '!$E$79:$E$96</definedName>
    <definedName name="_xlnm.Print_Area" localSheetId="5">'.Anexo2.PonderaciónXnivel cumpl'!$B$2:$M$214</definedName>
    <definedName name="_xlnm.Print_Area" localSheetId="4">'Anexo 1.Dimensión Admitiva-Fra'!$A$3:$K$91</definedName>
    <definedName name="_xlnm.Print_Area" localSheetId="1">'Anexo 1.Dimensión Talento Human'!$A$3:$L$28</definedName>
    <definedName name="_xlnm.Print_Area" localSheetId="7">'Anexo 4.Programa Gestión UAAs '!$B$2:$E$111</definedName>
    <definedName name="_xlnm.Print_Area" localSheetId="3">'Anexo1.Diemsnión La U-Comunidad'!$A$3:$K$90</definedName>
  </definedNames>
  <calcPr calcId="162913"/>
</workbook>
</file>

<file path=xl/calcChain.xml><?xml version="1.0" encoding="utf-8"?>
<calcChain xmlns="http://schemas.openxmlformats.org/spreadsheetml/2006/main">
  <c r="B9" i="4" l="1"/>
  <c r="K12" i="27" l="1"/>
  <c r="E111" i="25" l="1"/>
  <c r="G123" i="4" l="1"/>
  <c r="G119" i="4"/>
  <c r="E7" i="4"/>
  <c r="B196" i="4" l="1"/>
  <c r="B183" i="4"/>
  <c r="E129" i="4"/>
  <c r="F130" i="4"/>
  <c r="B18" i="4" l="1"/>
  <c r="B32" i="4"/>
  <c r="B57" i="4"/>
  <c r="B71" i="4"/>
  <c r="B80" i="4"/>
  <c r="B83" i="4"/>
  <c r="B93" i="4"/>
  <c r="F92" i="4" s="1"/>
  <c r="B104" i="4"/>
  <c r="B110" i="4"/>
  <c r="H111" i="4" l="1"/>
  <c r="A116" i="4"/>
  <c r="G110" i="4" s="1"/>
  <c r="H202" i="4"/>
  <c r="G131" i="4" l="1"/>
  <c r="H155" i="4" l="1"/>
  <c r="H156" i="4"/>
  <c r="H154" i="4"/>
  <c r="H152" i="4"/>
  <c r="H151" i="4"/>
  <c r="H148" i="4"/>
  <c r="H147" i="4"/>
  <c r="H143" i="4"/>
  <c r="H144" i="4"/>
  <c r="H145" i="4"/>
  <c r="H142" i="4"/>
  <c r="H139" i="4"/>
  <c r="H133" i="4"/>
  <c r="H134" i="4"/>
  <c r="H135" i="4"/>
  <c r="H132" i="4"/>
  <c r="A156" i="4"/>
  <c r="G150" i="4" s="1"/>
  <c r="A148" i="4"/>
  <c r="G141" i="4" s="1"/>
  <c r="B206" i="4"/>
  <c r="B178" i="4"/>
  <c r="B164" i="4"/>
  <c r="B158" i="4"/>
  <c r="B126" i="4"/>
  <c r="B24" i="4"/>
  <c r="A212" i="4" l="1"/>
  <c r="G206" i="4" s="1"/>
  <c r="A213" i="4"/>
  <c r="F177" i="4" s="1"/>
  <c r="A128" i="4"/>
  <c r="A193" i="4"/>
  <c r="G183" i="4" s="1"/>
  <c r="A30" i="4"/>
  <c r="H22" i="4"/>
  <c r="G146" i="4"/>
  <c r="G153" i="4"/>
  <c r="H96" i="4"/>
  <c r="H98" i="4"/>
  <c r="H100" i="4"/>
  <c r="H102" i="4"/>
  <c r="H95" i="4"/>
  <c r="H97" i="4"/>
  <c r="H99" i="4"/>
  <c r="H101" i="4"/>
  <c r="H94" i="4"/>
  <c r="H35" i="4"/>
  <c r="H37" i="4"/>
  <c r="H39" i="4"/>
  <c r="H41" i="4"/>
  <c r="H43" i="4"/>
  <c r="H45" i="4"/>
  <c r="H47" i="4"/>
  <c r="H49" i="4"/>
  <c r="H51" i="4"/>
  <c r="H52" i="4"/>
  <c r="H54" i="4"/>
  <c r="H55" i="4"/>
  <c r="H33" i="4"/>
  <c r="H34" i="4"/>
  <c r="H36" i="4"/>
  <c r="H38" i="4"/>
  <c r="H40" i="4"/>
  <c r="H42" i="4"/>
  <c r="H44" i="4"/>
  <c r="H46" i="4"/>
  <c r="H48" i="4"/>
  <c r="H50" i="4"/>
  <c r="H53" i="4"/>
  <c r="H56" i="4"/>
  <c r="H124" i="4"/>
  <c r="H108" i="4"/>
  <c r="H105" i="4"/>
  <c r="H106" i="4"/>
  <c r="H107" i="4"/>
  <c r="H109" i="4"/>
  <c r="H122" i="4"/>
  <c r="H121" i="4"/>
  <c r="H120" i="4"/>
  <c r="H167" i="4"/>
  <c r="H169" i="4"/>
  <c r="H171" i="4"/>
  <c r="H173" i="4"/>
  <c r="H166" i="4"/>
  <c r="H168" i="4"/>
  <c r="H170" i="4"/>
  <c r="H172" i="4"/>
  <c r="H165" i="4"/>
  <c r="H87" i="4"/>
  <c r="H89" i="4"/>
  <c r="H91" i="4"/>
  <c r="H88" i="4"/>
  <c r="H90" i="4"/>
  <c r="H84" i="4"/>
  <c r="H11" i="4"/>
  <c r="H13" i="4"/>
  <c r="H15" i="4"/>
  <c r="H27" i="4"/>
  <c r="H29" i="4"/>
  <c r="H25" i="4"/>
  <c r="H26" i="4"/>
  <c r="H59" i="4"/>
  <c r="H61" i="4"/>
  <c r="H63" i="4"/>
  <c r="H65" i="4"/>
  <c r="H67" i="4"/>
  <c r="H69" i="4"/>
  <c r="H58" i="4"/>
  <c r="H60" i="4"/>
  <c r="H62" i="4"/>
  <c r="H64" i="4"/>
  <c r="H66" i="4"/>
  <c r="H68" i="4"/>
  <c r="H70" i="4"/>
  <c r="H82" i="4"/>
  <c r="H81" i="4"/>
  <c r="H112" i="4"/>
  <c r="H114" i="4"/>
  <c r="H115" i="4"/>
  <c r="H113" i="4"/>
  <c r="H116" i="4"/>
  <c r="H127" i="4"/>
  <c r="H128" i="4"/>
  <c r="H160" i="4"/>
  <c r="H162" i="4"/>
  <c r="H159" i="4"/>
  <c r="H161" i="4"/>
  <c r="H163" i="4"/>
  <c r="H181" i="4"/>
  <c r="H179" i="4"/>
  <c r="H180" i="4"/>
  <c r="H182" i="4"/>
  <c r="H208" i="4"/>
  <c r="H210" i="4"/>
  <c r="H207" i="4"/>
  <c r="H209" i="4"/>
  <c r="H211" i="4"/>
  <c r="H212" i="4"/>
  <c r="A102" i="4"/>
  <c r="G93" i="4" s="1"/>
  <c r="A172" i="4"/>
  <c r="H10" i="4"/>
  <c r="J10" i="4" s="1"/>
  <c r="H16" i="4"/>
  <c r="H12" i="4"/>
  <c r="H30" i="4"/>
  <c r="H21" i="4"/>
  <c r="H23" i="4"/>
  <c r="H73" i="4"/>
  <c r="H75" i="4"/>
  <c r="H77" i="4"/>
  <c r="H79" i="4"/>
  <c r="H74" i="4"/>
  <c r="H76" i="4"/>
  <c r="H78" i="4"/>
  <c r="H72" i="4"/>
  <c r="H185" i="4"/>
  <c r="H187" i="4"/>
  <c r="H189" i="4"/>
  <c r="H191" i="4"/>
  <c r="H193" i="4"/>
  <c r="H186" i="4"/>
  <c r="H188" i="4"/>
  <c r="H190" i="4"/>
  <c r="H192" i="4"/>
  <c r="H184" i="4"/>
  <c r="H199" i="4"/>
  <c r="H201" i="4"/>
  <c r="H203" i="4"/>
  <c r="H204" i="4"/>
  <c r="H197" i="4"/>
  <c r="H198" i="4"/>
  <c r="H200" i="4"/>
  <c r="H205" i="4"/>
  <c r="A91" i="4"/>
  <c r="F31" i="4" s="1"/>
  <c r="A173" i="4"/>
  <c r="E136" i="4" s="1"/>
  <c r="H17" i="4"/>
  <c r="H14" i="4"/>
  <c r="H19" i="4"/>
  <c r="H20" i="4"/>
  <c r="H28" i="4"/>
  <c r="G158" i="4" l="1"/>
  <c r="F157" i="4"/>
  <c r="F125" i="4"/>
  <c r="F118" i="4"/>
  <c r="E117" i="4"/>
  <c r="F8" i="4"/>
  <c r="G18" i="4"/>
  <c r="G9" i="4"/>
  <c r="G196" i="4"/>
  <c r="G178" i="4"/>
  <c r="F195" i="4"/>
  <c r="E176" i="4"/>
  <c r="G24" i="4"/>
  <c r="G104" i="4"/>
  <c r="F103" i="4"/>
  <c r="G80" i="4"/>
  <c r="G71" i="4"/>
  <c r="G164" i="4"/>
  <c r="F137" i="4"/>
  <c r="F149" i="4"/>
  <c r="F140" i="4"/>
  <c r="G83" i="4"/>
  <c r="G32" i="4"/>
  <c r="G57" i="4"/>
  <c r="J207" i="4" l="1"/>
  <c r="J208" i="4"/>
  <c r="J209" i="4"/>
  <c r="J210" i="4"/>
  <c r="J211" i="4"/>
  <c r="J212" i="4"/>
  <c r="J198" i="4"/>
  <c r="J199" i="4"/>
  <c r="J200" i="4"/>
  <c r="J201" i="4"/>
  <c r="J202" i="4"/>
  <c r="J203" i="4"/>
  <c r="J204" i="4"/>
  <c r="J205" i="4"/>
  <c r="J197" i="4"/>
  <c r="J185" i="4"/>
  <c r="J186" i="4"/>
  <c r="J187" i="4"/>
  <c r="J188" i="4"/>
  <c r="J189" i="4"/>
  <c r="J190" i="4"/>
  <c r="J191" i="4"/>
  <c r="J192" i="4"/>
  <c r="J193" i="4"/>
  <c r="J184" i="4"/>
  <c r="J180" i="4"/>
  <c r="J181" i="4"/>
  <c r="J151" i="4"/>
  <c r="J166" i="4"/>
  <c r="J167" i="4"/>
  <c r="J168" i="4"/>
  <c r="J169" i="4"/>
  <c r="J165" i="4"/>
  <c r="J163" i="4"/>
  <c r="J160" i="4"/>
  <c r="J161" i="4"/>
  <c r="J162" i="4"/>
  <c r="J159" i="4"/>
  <c r="J154" i="4"/>
  <c r="J142" i="4"/>
  <c r="O138" i="4"/>
  <c r="J133" i="4"/>
  <c r="J134" i="4"/>
  <c r="J135" i="4"/>
  <c r="J132" i="4"/>
  <c r="J127" i="4"/>
  <c r="J128" i="4"/>
  <c r="J112" i="4"/>
  <c r="J113" i="4"/>
  <c r="J114" i="4"/>
  <c r="J115" i="4"/>
  <c r="J116" i="4"/>
  <c r="J111" i="4"/>
  <c r="J106" i="4"/>
  <c r="J124" i="4"/>
  <c r="K123" i="4" s="1"/>
  <c r="J107" i="4"/>
  <c r="J108" i="4"/>
  <c r="J109" i="4"/>
  <c r="J105" i="4"/>
  <c r="J95" i="4"/>
  <c r="J96" i="4"/>
  <c r="J97" i="4"/>
  <c r="J98" i="4"/>
  <c r="J99" i="4"/>
  <c r="J100" i="4"/>
  <c r="J101" i="4"/>
  <c r="J102" i="4"/>
  <c r="J94" i="4"/>
  <c r="J87" i="4"/>
  <c r="J88" i="4"/>
  <c r="J89" i="4"/>
  <c r="J90" i="4"/>
  <c r="J91" i="4"/>
  <c r="J84" i="4"/>
  <c r="J73" i="4"/>
  <c r="J74" i="4"/>
  <c r="J75" i="4"/>
  <c r="J76" i="4"/>
  <c r="J77" i="4"/>
  <c r="J78" i="4"/>
  <c r="J79" i="4"/>
  <c r="J72" i="4"/>
  <c r="J59" i="4"/>
  <c r="J60" i="4"/>
  <c r="J61" i="4"/>
  <c r="J62" i="4"/>
  <c r="J63" i="4"/>
  <c r="J64" i="4"/>
  <c r="J65" i="4"/>
  <c r="J66" i="4"/>
  <c r="J67" i="4"/>
  <c r="J68" i="4"/>
  <c r="J69" i="4"/>
  <c r="J70" i="4"/>
  <c r="J52" i="4"/>
  <c r="J53" i="4"/>
  <c r="J54" i="4"/>
  <c r="J55" i="4"/>
  <c r="J56" i="4"/>
  <c r="J20" i="4"/>
  <c r="J21" i="4"/>
  <c r="J22" i="4"/>
  <c r="J23" i="4"/>
  <c r="J11" i="4"/>
  <c r="J12" i="4"/>
  <c r="J13" i="4"/>
  <c r="J14" i="4"/>
  <c r="J15" i="4"/>
  <c r="J16" i="4"/>
  <c r="J17" i="4"/>
  <c r="K104" i="4" l="1"/>
  <c r="K9" i="4"/>
  <c r="K131" i="4"/>
  <c r="L130" i="4" s="1"/>
  <c r="M129" i="4" s="1"/>
  <c r="K71" i="4"/>
  <c r="K83" i="4"/>
  <c r="K93" i="4"/>
  <c r="K110" i="4"/>
  <c r="K126" i="4"/>
  <c r="L125" i="4" s="1"/>
  <c r="K183" i="4"/>
  <c r="K206" i="4"/>
  <c r="K158" i="4"/>
  <c r="K196" i="4"/>
  <c r="J29" i="4"/>
  <c r="L103" i="4" l="1"/>
  <c r="L92" i="4"/>
  <c r="L195" i="4"/>
  <c r="J121" i="4" l="1"/>
  <c r="J122" i="4"/>
  <c r="J82" i="4"/>
  <c r="J47" i="4"/>
  <c r="J48" i="4"/>
  <c r="J49" i="4"/>
  <c r="J50" i="4"/>
  <c r="J51" i="4"/>
  <c r="J26" i="4" l="1"/>
  <c r="J25" i="4"/>
  <c r="J38" i="4" l="1"/>
  <c r="J144" i="4" l="1"/>
  <c r="J182" i="4" l="1"/>
  <c r="J179" i="4"/>
  <c r="J171" i="4"/>
  <c r="J170" i="4"/>
  <c r="J172" i="4"/>
  <c r="J173" i="4"/>
  <c r="J155" i="4"/>
  <c r="J156" i="4"/>
  <c r="J152" i="4"/>
  <c r="K150" i="4" s="1"/>
  <c r="J148" i="4"/>
  <c r="J147" i="4"/>
  <c r="J143" i="4"/>
  <c r="J145" i="4"/>
  <c r="J139" i="4"/>
  <c r="K138" i="4" s="1"/>
  <c r="L137" i="4" s="1"/>
  <c r="J120" i="4"/>
  <c r="K119" i="4" s="1"/>
  <c r="L118" i="4" s="1"/>
  <c r="M117" i="4" s="1"/>
  <c r="J81" i="4"/>
  <c r="K80" i="4" s="1"/>
  <c r="J58" i="4"/>
  <c r="K57" i="4" s="1"/>
  <c r="J40" i="4"/>
  <c r="J33" i="4"/>
  <c r="J44" i="4"/>
  <c r="J46" i="4"/>
  <c r="J45" i="4"/>
  <c r="J34" i="4"/>
  <c r="J39" i="4"/>
  <c r="J42" i="4"/>
  <c r="J41" i="4"/>
  <c r="J35" i="4"/>
  <c r="J43" i="4"/>
  <c r="J37" i="4"/>
  <c r="J36" i="4"/>
  <c r="J27" i="4"/>
  <c r="J28" i="4"/>
  <c r="J30" i="4"/>
  <c r="J19" i="4"/>
  <c r="K18" i="4" s="1"/>
  <c r="K178" i="4" l="1"/>
  <c r="L177" i="4" s="1"/>
  <c r="K141" i="4"/>
  <c r="K24" i="4"/>
  <c r="L8" i="4" s="1"/>
  <c r="K32" i="4"/>
  <c r="L31" i="4" s="1"/>
  <c r="K164" i="4"/>
  <c r="L157" i="4" s="1"/>
  <c r="K146" i="4"/>
  <c r="K153" i="4"/>
  <c r="L149" i="4" s="1"/>
  <c r="L140" i="4" l="1"/>
  <c r="M176" i="4"/>
  <c r="M7" i="4" l="1"/>
  <c r="M136" i="4"/>
  <c r="M213" i="4" l="1"/>
</calcChain>
</file>

<file path=xl/sharedStrings.xml><?xml version="1.0" encoding="utf-8"?>
<sst xmlns="http://schemas.openxmlformats.org/spreadsheetml/2006/main" count="2497" uniqueCount="1428">
  <si>
    <t>% Proyecto</t>
  </si>
  <si>
    <t>% Subprograma</t>
  </si>
  <si>
    <t>% Programa</t>
  </si>
  <si>
    <t>% Dimensión</t>
  </si>
  <si>
    <t>% Avance de proyecto</t>
  </si>
  <si>
    <t>% Cump. de proyecto</t>
  </si>
  <si>
    <t>PONDERACIÓN</t>
  </si>
  <si>
    <t>CUMPLIMIENTO</t>
  </si>
  <si>
    <t>% Avance del programa</t>
  </si>
  <si>
    <t>% Avance de la dimensión</t>
  </si>
  <si>
    <t>% Avance de subprograma</t>
  </si>
  <si>
    <t>ESCUELA DE TRABAJO SOCIAL</t>
  </si>
  <si>
    <t>ESCUELA DE HISTORIA</t>
  </si>
  <si>
    <t>ESCUELA DE DERECHO Y CIENCIA POLITICA</t>
  </si>
  <si>
    <t>INSTITUTO DE LENGUAS</t>
  </si>
  <si>
    <t>ESCUELA DE MATEMATICAS</t>
  </si>
  <si>
    <t>ESCUELA DE FISICA</t>
  </si>
  <si>
    <t>DECANATO FACULTAD DE CIENCIAS</t>
  </si>
  <si>
    <t>DIRECCION DE INVESTIGACION Y EXTENSION FACULTAD DE INGENIERIAS FISICOMECANICAS</t>
  </si>
  <si>
    <t>DIRECCION DE INVESTIGACION Y EXTENSION DE LA FACULTAD DE INGENIERIAS FISICOQUIMICAS</t>
  </si>
  <si>
    <t>DIRECCION DE INVESTIGACION Y EXTENSION DE LA FACULTAD DE CIENCIAS HUMANAS</t>
  </si>
  <si>
    <t>DIRECCION DE INVESTIGACION Y EXTENSION DE LA FACULTAD DE CIENCIAS</t>
  </si>
  <si>
    <t>DIRECCION DE INVESTIGACION Y EXTENSION FACULTAD DE SALUD</t>
  </si>
  <si>
    <t>COORDINACION DE PROGRAMAS Y PROYECTOS</t>
  </si>
  <si>
    <t>VICERRECTORIA DE INVESTIGACION Y EXTENSION</t>
  </si>
  <si>
    <t>SEDE MALAGA</t>
  </si>
  <si>
    <t>FUENTE</t>
  </si>
  <si>
    <t>VALOR 
(Miles)</t>
  </si>
  <si>
    <t>OBJETIVO</t>
  </si>
  <si>
    <t>NOMBRE</t>
  </si>
  <si>
    <t>N°</t>
  </si>
  <si>
    <t>JUSTIFICACIÓN</t>
  </si>
  <si>
    <t>INDICADOR</t>
  </si>
  <si>
    <t>RECURSOS</t>
  </si>
  <si>
    <t>RESPONSABLE(S)</t>
  </si>
  <si>
    <t>PROYECTO</t>
  </si>
  <si>
    <t>SUBPROGRAMA: 1.4.2 FORTALECIMIENTO DE LA CAPACIDAD DE LA FUNCIÓN DE EXTENSIÓN EN LAS UAA Y LA INSTITUCIÓN</t>
  </si>
  <si>
    <t>DEPARTAMENTO DE SALUD MENTAL</t>
  </si>
  <si>
    <t>DEPARTAMENTO DE PEDIATRIA</t>
  </si>
  <si>
    <t>DEPARTAMENTO DE PATOLOGIA</t>
  </si>
  <si>
    <t>DEPARTAMENTO DE MEDICINA INTERNA</t>
  </si>
  <si>
    <t>DEPARTAMENTO DE GINECOBSTETRICIA</t>
  </si>
  <si>
    <t>ESCUELA DE FISIOTERAPIA</t>
  </si>
  <si>
    <t>ESCUELA DE ENFERMERIA</t>
  </si>
  <si>
    <t>ESCUELA DE MICROBIOLOGIA</t>
  </si>
  <si>
    <t>DECANATO FACULTAD DE SALUD</t>
  </si>
  <si>
    <t>SUBPROGRAMA: 1.4.1 FOMENTO A LA ARTICULACIÓN ENTRE DOCENCIA, INVESTIGACIÓN Y EXTENSIÓN</t>
  </si>
  <si>
    <t>DECANATO FACULTAD INGENIERIAS FISICO- MECANICAS</t>
  </si>
  <si>
    <t>ESCUELA DE ESTUDIOS INDUSTRIALES Y EMPRESARIALES</t>
  </si>
  <si>
    <t>PEP PRESENTADO A CONSEJO ACADÉMICO</t>
  </si>
  <si>
    <t>PEP PRESENTADO A CONSEJO DE FACULTAD</t>
  </si>
  <si>
    <t>PEP PRESENTADO A CONSEJO DE ESCUELA</t>
  </si>
  <si>
    <t>FONDO ESPECIAL 7079</t>
  </si>
  <si>
    <t>SUBPROGRAMA: 1.3.1 IDENTIFICACIÓN, DEFINICIÓN Y CREACIÓN DE NUEVOS PROGRAMAS DE MAESTRÍA Y DOCTORADO ASOCIADOS A</t>
  </si>
  <si>
    <t>PROGRAMA:  1.3 CONSOLIDACIÓN DE MAESTRÍAS Y DOCTORADOS.</t>
  </si>
  <si>
    <t>1 (UNIDAD)</t>
  </si>
  <si>
    <t>SUBPROGRAMA: 1.2.5. CONSOLIDACIÓN DE REDES ACADÉMICAS</t>
  </si>
  <si>
    <t>CEDEDUIS</t>
  </si>
  <si>
    <t>FONDO COMUN 2110</t>
  </si>
  <si>
    <t>VICERRECTORIA ACADEMICA</t>
  </si>
  <si>
    <t>SUBPROGRAMA: 1.2.4. TIC COMO APOYO A LA DOCENCIA.</t>
  </si>
  <si>
    <t>NÚMERO DE ESTUDIANTES PARTICIPANTES EN LA FASE DE ENTRENAMIENTO</t>
  </si>
  <si>
    <t>NÚMERO DE CAPACITACIONES ESTUDIANTILES REALIZADAS</t>
  </si>
  <si>
    <t>NÚMERO DE CAPACITACIONES DOCENTES REALIZADAS</t>
  </si>
  <si>
    <t>FONDO ESPECIAL 7807</t>
  </si>
  <si>
    <t>NÚMERO DE ESTUDIANTES TUTORES PARES FORMADOS</t>
  </si>
  <si>
    <t>SUBPROGRAMA: 1.2.3. EXCELENCIA ACADÉMICA</t>
  </si>
  <si>
    <t>ESCUELA DE IDIOMAS</t>
  </si>
  <si>
    <t>SUBPROGRAMA: 1.2.2 DESARROLLO CURRICULAR.</t>
  </si>
  <si>
    <t>DOCUMENTO DE ANÁLISIS E INTERPRETACIÓN DE RESULTADOS</t>
  </si>
  <si>
    <t>PROYECTO EDUCATIVO DEL PROGRAMA ACTUALIZADO</t>
  </si>
  <si>
    <t>FONDO ESPECIAL 7019</t>
  </si>
  <si>
    <t>FONDO ESPECIAL 7730</t>
  </si>
  <si>
    <t>FONDO ESPECIAL 7008</t>
  </si>
  <si>
    <t>ESCUELA DE GEOLOGIA</t>
  </si>
  <si>
    <t>ESCUELA DE QUIMICA</t>
  </si>
  <si>
    <t>SUBPROGRAMA: 1.2.1 ASEGURAMIENTO DE LA CALIDAD DE PROGRAMAS ACADÉMICOS.</t>
  </si>
  <si>
    <t>DIVISION DE PUBLICACIONES</t>
  </si>
  <si>
    <t>FONDO COMUN 3170</t>
  </si>
  <si>
    <t xml:space="preserve"> META</t>
  </si>
  <si>
    <t xml:space="preserve">  NIVEL DE       CUMP  %  </t>
  </si>
  <si>
    <t>SUBPROGRAMA 1.1.1 FOMENTO DE LOS GRUPOS DE INVESTIGACIÓN</t>
  </si>
  <si>
    <t>PROGRAMA 1.1 INVESTIGACIÓN DE ALTA CALIDAD</t>
  </si>
  <si>
    <t>La Universidad dirige su acción a la formación de personas con altas competencias profesionales, ciudadanas, académicas, investigativas y gerenciales capaces no sólo de lograr una vida personal marcada por el éxito personal sino también conscientes de su alta responsabilidad con la sociedad a la que deben su servicio y dedicación. Serán pues innovadores y creativos agentes de transformación social al servicio de su comunidad particular y del mundo en general. Dentro de este marco, la Universidad se compromete con el desarrollo de una sociedad del conocimiento que le permitirá actuar objetivamente en los escenarios científico, tecnológico, humanístico, cultural y artístico. Para ello, se fundamentará en la consolidación de una cultura investigativa en las diferentes facetas del quehacer de la sociedad global y de los diferentes niveles territoriales con el fin de dar respuesta concreta a la solución de problemas, al planteamiento de retos científicos y tecnológicos y al desarrollo sostenible.</t>
  </si>
  <si>
    <t>DIMENSIÓN 1. DIMENSIÓN ACADÉMICA</t>
  </si>
  <si>
    <t>80 (PORCENTAJE)</t>
  </si>
  <si>
    <t>DIVISION DE RECURSOS HUMANOS</t>
  </si>
  <si>
    <t>SUBPROGRAMA 2.2.1 FORTALECIMIENTO DE COMPETENCIAS ADMINISTRATIVAS</t>
  </si>
  <si>
    <t>PROGRAMA:  2.2 CUALIFICACIÓN DEL PERSONAL ADMINISTRATIVO</t>
  </si>
  <si>
    <t>SUBPROGRAMA 2.1.2 PERFECCIONAMIENTO DOCENTE</t>
  </si>
  <si>
    <t xml:space="preserve">PROGRAMA:  2.1 CUALIFICACIÓN PROFESORAL </t>
  </si>
  <si>
    <t>El talento humano de la Universidad debe orientar sus actividades al logro de las funciones misionales. Para ello, el personal académico debe ser competente para la investigación, la docencia y la extensión, lo cual supone en él altas capacidades de gestión, excelente nivel educativo, en su gran mayoría con formación doctoral y posdoctoral.
La Universidad buscará en todos sus procesos la formación de excelencia de su personal académico, con capacidad de atender las necesidades de la región y el país, pues es consciente del reto que impone el logro de una sociedad del conocimiento, fundamentalmente en lo relacionado con la capacidad de innovación y competencia de los agentes del desarrollo nacional. En este sentido, se buscará desarrollar al máximo las capacidades tanto de los profesores como del personal administrativo y de apoyo, pues todos constituyen elemento fundamental en el desarrollo de las actividades misionales.
En aras de lograr que el talento humano que labora en la Universidad se caracterice por su excelencia, compromiso y voluntad de servicio y superación, la Institución es consciente de la necesidad de desplegar un amplio abanico de posibilidades de capacitación en áreas como la planeación estratégica, calidad, evaluación y rendición de cuentas. Todo esto generará una cultura de gestión de calidad en todos los procesos del modelo educativo.</t>
  </si>
  <si>
    <t>DIMENSIÓN 2. DIMENSIÓN DEL TALENTO HUMANO</t>
  </si>
  <si>
    <t>FONDO COMUN 2230</t>
  </si>
  <si>
    <t>SUBPROGRAMA 3.1.1 CONSOLIDACIÓN DE LOS PROGRAMAS DE BIENESTAR ESTUDIANTIL</t>
  </si>
  <si>
    <t>PROGRAMA:   3.1 BIENESTAR ESTUDIANTIL</t>
  </si>
  <si>
    <t>La Universidad entiende que la actividad formativa se da dentro de un contexto económico, social, político y cultural específico que debe ser tenido en cuenta, en cuanto constituye un elemento decisivo para el éxito de su acción. Es por ello que la Universidad se propone consolidar, mejorar y crear los procesos de apoyo al bienestar de las personas que conforman su comunidad, haciendo énfasis en el carácter preventivo de su intervención. Para ello es fundamental la consolidación de estrategias de comunicación e interacción que permitan identificar problemas de forma temprana, desarrollar propuestas de solución y realizar planes de mejoramiento acordes con las necesidades identificadas.</t>
  </si>
  <si>
    <t>DIMENSIÓN 3. DIMENSIÓN DEL BIENESTAR UNIVERSITARIO</t>
  </si>
  <si>
    <t>45 (UNIDAD)</t>
  </si>
  <si>
    <t>2 (UNIDAD)</t>
  </si>
  <si>
    <t>12 (UNIDAD)</t>
  </si>
  <si>
    <t>SUBPROGRAMA 4.4.2 FOMENTO AL VÍNCULO CON EGRESADOS (COOPERACIÓN CON EGRESADOS)</t>
  </si>
  <si>
    <t>SUBPROGRAMA 4.4.1 SEGUIMIENTO A EGRESADOS</t>
  </si>
  <si>
    <t>PROGRAMA:  4.4 INTERACCIÓN CON EGRESADO</t>
  </si>
  <si>
    <t>SUBPROGRAMA 4.3.2 CREACIÓN ARTISTICA E INTERCAMBIO CULTURAL</t>
  </si>
  <si>
    <t>FONDO COMUN 2195</t>
  </si>
  <si>
    <t>TELEUIS</t>
  </si>
  <si>
    <t>SUBPROGRAMA 4.3.1 FORTALECIMIENTO DE LA GESTIÓN CULTURAL</t>
  </si>
  <si>
    <t>PROGRAMA:  4.3 PROGRAMA CULTURAL</t>
  </si>
  <si>
    <t>SUBPROGRAMA 4.2.2 MOVILIDAD E INTERCAMBIO DE PROFESORES, ESTUDIANTES Y PERSONAL ADMINISTRATIVO</t>
  </si>
  <si>
    <t>FONDO ESPECIAL 7093</t>
  </si>
  <si>
    <t>SUBPROGRAMA 4.2.1 FOMENTO DE RELACIONES INTERNACIONALES</t>
  </si>
  <si>
    <t>PROGRAMA:  4.2 INTERNACIONALIZACIÓN</t>
  </si>
  <si>
    <t>FONDO ESPECIAL 7061</t>
  </si>
  <si>
    <t>SUBPROGRAMA 4.1.1 PROYECCIÓN REGIONAL</t>
  </si>
  <si>
    <t>PROGRAMA: 4.1 PROYECCIÓN REGIONAL</t>
  </si>
  <si>
    <t>El contexto mundial supone que la acción de las instituciones de Educación Superior deba abrirse a la interacción con organizaciones del sector público y privado, entes gubernamentales y con las empresas a nivel nacional e internacional con el fin de hacer realidad sus procesos misionales. Es fundamental, dentro de estos parámetros, que la Universidad implemente estrategias de desarrollo formativo, investigativo y de intervención social a nivel regional, pues esto posibilitará su fortalecimiento interno y su capacidad para interactuar a nivel nacional e internacional. En el mismo sentido, este fortalecimiento interno no será un fin en sí mismo sino por el contrario una estrategia de interacción social con la comunidad regional e internacional en aras de crear condiciones que le permita constituirse como una verdadera comunidad del conocimiento, activa y actuante en todos los ámbitos de la vida social.
Naturalmente, todo esto va ligado a estrategias efectivas de interacción con los egresados quienes constituyen un apoyo fundamental a la Universidad en aras de llevar a buen término sus propósitos misionales.</t>
  </si>
  <si>
    <t>DIMENSIÓN 4. DIMENSIÓN LA UNIVERSIDAD FRENTE A LA COMUNIDAD REGIONAL, NACIONAL E INTERNACIONAL</t>
  </si>
  <si>
    <t>DIVISION DE MANTENIMIENTO TECNOLOGICO</t>
  </si>
  <si>
    <t>SUBPROGRAMA 5.2.1 MEJORAMIENTO DE LA INFRAESTRUCTURA FÍSICA</t>
  </si>
  <si>
    <t>PROGRAMA: 5.2 MEJORAMIENTO DE LA INFRAESTRUCTURA DE APOYO AL DESARROLLO ACADÉMICO</t>
  </si>
  <si>
    <t>SUBPROGRAMA 5.1.2 FOMENTO DE LA CAPACIDAD DE GESTIÓN UNIVERSITARIA</t>
  </si>
  <si>
    <t>BIBLIOTECA</t>
  </si>
  <si>
    <t>SUBPROGRAMA 5.1.1 CONSOLIDACIÓN DE LOS SISTEMAS DE INFORMACIÓN</t>
  </si>
  <si>
    <t>PROGRAMA: 5.1 GESTIÓN UNIVERSITARIA EFICAZ Y EFICIENTE</t>
  </si>
  <si>
    <t>DIMENSIÓN 5. DIMENSIÓN ADMINISTRATIVA Y FINANCIERA</t>
  </si>
  <si>
    <t>SUBPROGRAMA 5.2.2 MEJORAMIENTO DE LA INFRAESTRUCTURA TECNOLÓGICA</t>
  </si>
  <si>
    <r>
      <t xml:space="preserve">SUBPROGRAMA DEL PROGRAMA: </t>
    </r>
    <r>
      <rPr>
        <sz val="11"/>
        <color theme="1"/>
        <rFont val="Humanst521 BT"/>
        <family val="2"/>
      </rPr>
      <t>1.1.1 FOMENTO DE LOS GRUPOS DE INVESTIGACIÓN</t>
    </r>
  </si>
  <si>
    <r>
      <t xml:space="preserve">SUBPROGRAMA DEL PROGRAMA: </t>
    </r>
    <r>
      <rPr>
        <sz val="11"/>
        <color theme="1"/>
        <rFont val="Humanst521 BT"/>
        <family val="2"/>
      </rPr>
      <t>1.1.3 FORTALECIMIENTO DE LA TRANSFERENCIA DEL CONOCIMIENTO AL ENTORNO</t>
    </r>
  </si>
  <si>
    <r>
      <t>SUBPROGRAMA DEL PROGRAMA:</t>
    </r>
    <r>
      <rPr>
        <sz val="11"/>
        <color theme="1"/>
        <rFont val="Humanst521 BT"/>
        <family val="2"/>
      </rPr>
      <t xml:space="preserve"> 1.2.1 ASEGURAMIENTO DE LA CALIDAD DE PROGRAMAS ACADÉMICOS</t>
    </r>
  </si>
  <si>
    <r>
      <t>SUBPROGRAMA DEL PROGRAMA:</t>
    </r>
    <r>
      <rPr>
        <sz val="11"/>
        <color theme="1"/>
        <rFont val="Humanst521 BT"/>
        <family val="2"/>
      </rPr>
      <t xml:space="preserve"> 1.2.2 DESARROLLO CURRICULAR</t>
    </r>
  </si>
  <si>
    <r>
      <t>SUBPROGRAMA DEL PROGRAMA:</t>
    </r>
    <r>
      <rPr>
        <sz val="11"/>
        <color theme="1"/>
        <rFont val="Humanst521 BT"/>
        <family val="2"/>
      </rPr>
      <t xml:space="preserve"> 1.2.3 EXCELENCIA ACADÉMICA</t>
    </r>
  </si>
  <si>
    <r>
      <t xml:space="preserve">SUBPROGRAMA DEL PROGRAMA: </t>
    </r>
    <r>
      <rPr>
        <sz val="11"/>
        <color theme="1"/>
        <rFont val="Humanst521 BT"/>
        <family val="2"/>
      </rPr>
      <t>1.2.4 TIC COMO APOYO A LA DOCENCIA</t>
    </r>
  </si>
  <si>
    <r>
      <rPr>
        <b/>
        <sz val="11"/>
        <color theme="1"/>
        <rFont val="Humanst521 BT"/>
        <family val="2"/>
      </rPr>
      <t>SUBPROGRAMA DEL PROGRAMA :</t>
    </r>
    <r>
      <rPr>
        <sz val="11"/>
        <color theme="1"/>
        <rFont val="Humanst521 BT"/>
        <family val="2"/>
      </rPr>
      <t xml:space="preserve"> 1.2.5 CONSOLIDACIÓN DE REDES ACADÉMICAS</t>
    </r>
  </si>
  <si>
    <r>
      <rPr>
        <b/>
        <sz val="11"/>
        <color theme="1"/>
        <rFont val="Humanst521 BT"/>
        <family val="2"/>
      </rPr>
      <t>SUBPROGRAMA DEL PROGRAMA :</t>
    </r>
    <r>
      <rPr>
        <sz val="11"/>
        <color theme="1"/>
        <rFont val="Humanst521 BT"/>
        <family val="2"/>
      </rPr>
      <t xml:space="preserve"> 1.3.1 IDENTIFICACIÓN, DEFINICIÓN Y CREACIÓN DE NUEVOS PROGRAMAS DE MAESTRÍA Y DOCTORADO ASOCIADOS A</t>
    </r>
  </si>
  <si>
    <r>
      <rPr>
        <b/>
        <sz val="11"/>
        <color theme="1"/>
        <rFont val="Humanst521 BT"/>
        <family val="2"/>
      </rPr>
      <t xml:space="preserve">SUBPROGRAMA DEL PROGRAMA: </t>
    </r>
    <r>
      <rPr>
        <sz val="11"/>
        <color theme="1"/>
        <rFont val="Humanst521 BT"/>
        <family val="2"/>
      </rPr>
      <t>1.4.1 FOMENTO A LA ARTICULACIÓN ENTRE DOCENCIA, INVESTIGACIÓN Y EXTENSIÓN</t>
    </r>
  </si>
  <si>
    <r>
      <rPr>
        <b/>
        <sz val="11"/>
        <color theme="1"/>
        <rFont val="Humanst521 BT"/>
        <family val="2"/>
      </rPr>
      <t>SUBPROGRAMA DEL PROGRAMA:</t>
    </r>
    <r>
      <rPr>
        <sz val="11"/>
        <color theme="1"/>
        <rFont val="Humanst521 BT"/>
        <family val="2"/>
      </rPr>
      <t xml:space="preserve"> 1.4.2 FORTALECIMIENTO DE LA CAPACIDAD DE LA FUNCIÓN DE EXTENSIÓN EN LAS UAA Y LA INSTITUCIÓN</t>
    </r>
  </si>
  <si>
    <r>
      <rPr>
        <b/>
        <sz val="11"/>
        <color theme="1"/>
        <rFont val="Humanst521 BT"/>
        <family val="2"/>
      </rPr>
      <t xml:space="preserve">PROGRAMA: </t>
    </r>
    <r>
      <rPr>
        <sz val="11"/>
        <color theme="1"/>
        <rFont val="Humanst521 BT"/>
        <family val="2"/>
      </rPr>
      <t>2.1 CUALIFICACIÓN PROFESORAL</t>
    </r>
  </si>
  <si>
    <r>
      <t xml:space="preserve">SUBPROGRAMA DEL PROGRAMA: </t>
    </r>
    <r>
      <rPr>
        <sz val="11"/>
        <color theme="1"/>
        <rFont val="Humanst521 BT"/>
        <family val="2"/>
      </rPr>
      <t>2.1.2 PERFECCIONAMIENTO DOCENTE</t>
    </r>
  </si>
  <si>
    <r>
      <rPr>
        <b/>
        <sz val="11"/>
        <color theme="1"/>
        <rFont val="Humanst521 BT"/>
        <family val="2"/>
      </rPr>
      <t xml:space="preserve">PROGRAMA: </t>
    </r>
    <r>
      <rPr>
        <sz val="11"/>
        <color theme="1"/>
        <rFont val="Humanst521 BT"/>
        <family val="2"/>
      </rPr>
      <t>2.2 CUALIFICACIÓN DEL PERSONAL ADMINISTRATIVO</t>
    </r>
  </si>
  <si>
    <r>
      <t xml:space="preserve">SUBPROGRAMA DEL PROGRAMA: </t>
    </r>
    <r>
      <rPr>
        <sz val="11"/>
        <color theme="1"/>
        <rFont val="Humanst521 BT"/>
        <family val="2"/>
      </rPr>
      <t>2.2.1 FORTALECIMIENTO DE COMPETENCIAS ADMINISTRATIVAS</t>
    </r>
  </si>
  <si>
    <r>
      <t xml:space="preserve">SUBPROGRAMA DEL PROGRAMA: </t>
    </r>
    <r>
      <rPr>
        <sz val="11"/>
        <color theme="1"/>
        <rFont val="Humanst521 BT"/>
        <family val="2"/>
      </rPr>
      <t xml:space="preserve"> 3.1.1 CONSOLIDACIÓN DE LOS PROGRAMAS DE BIENESTAR ESTUDIANTIL</t>
    </r>
  </si>
  <si>
    <r>
      <t xml:space="preserve">PROGRAMA: </t>
    </r>
    <r>
      <rPr>
        <sz val="11"/>
        <color theme="1"/>
        <rFont val="Humanst521 BT"/>
        <family val="2"/>
      </rPr>
      <t>4.1 PROYECCIÓN REGIONAL</t>
    </r>
  </si>
  <si>
    <r>
      <t>SUBPROGRAMA DEL PROGRAMA :</t>
    </r>
    <r>
      <rPr>
        <sz val="11"/>
        <color rgb="FF000000"/>
        <rFont val="Humanst521 BT"/>
        <family val="2"/>
      </rPr>
      <t> 4.1.1 PROYECCIÓN REGIONAL</t>
    </r>
  </si>
  <si>
    <r>
      <t>PROGRAMA:</t>
    </r>
    <r>
      <rPr>
        <sz val="11"/>
        <color theme="1"/>
        <rFont val="Humanst521 BT"/>
        <family val="2"/>
      </rPr>
      <t xml:space="preserve"> 4.2 INTERNACIONALIZACIÓN</t>
    </r>
  </si>
  <si>
    <r>
      <rPr>
        <b/>
        <sz val="11"/>
        <color theme="1"/>
        <rFont val="Humanst521 BT"/>
        <family val="2"/>
      </rPr>
      <t>SUBPROGRAMA DEL PROGRAMA:</t>
    </r>
    <r>
      <rPr>
        <sz val="11"/>
        <color theme="1"/>
        <rFont val="Humanst521 BT"/>
        <family val="2"/>
      </rPr>
      <t xml:space="preserve"> 4.2.1 FOMENTO DE RELACIONES INTERNACIONALES</t>
    </r>
  </si>
  <si>
    <r>
      <rPr>
        <b/>
        <sz val="11"/>
        <color theme="1"/>
        <rFont val="Humanst521 BT"/>
        <family val="2"/>
      </rPr>
      <t xml:space="preserve">SUBPROGRAMA DEL PROGRAMA: </t>
    </r>
    <r>
      <rPr>
        <sz val="11"/>
        <color theme="1"/>
        <rFont val="Humanst521 BT"/>
        <family val="2"/>
      </rPr>
      <t>4.2.2 MOVILIDAD E INTERCAMBIO DE PROFESORES, ESTUDIANTES Y PERSONAL ADMINISTRATIVO</t>
    </r>
  </si>
  <si>
    <r>
      <t xml:space="preserve">PROGRAMA: </t>
    </r>
    <r>
      <rPr>
        <sz val="11"/>
        <color theme="1"/>
        <rFont val="Humanst521 BT"/>
        <family val="2"/>
      </rPr>
      <t>4.3 PROGRAMA CULTURAL</t>
    </r>
  </si>
  <si>
    <r>
      <rPr>
        <b/>
        <sz val="11"/>
        <color theme="1"/>
        <rFont val="Humanst521 BT"/>
        <family val="2"/>
      </rPr>
      <t>SUBPROGRAMA DEL PROGRAMA:</t>
    </r>
    <r>
      <rPr>
        <sz val="11"/>
        <color theme="1"/>
        <rFont val="Humanst521 BT"/>
        <family val="2"/>
      </rPr>
      <t xml:space="preserve"> 4.3.1 FORTALECIMIENTO DE LA GESTIÓN CULTURAL</t>
    </r>
  </si>
  <si>
    <r>
      <rPr>
        <b/>
        <sz val="11"/>
        <color theme="1"/>
        <rFont val="Humanst521 BT"/>
        <family val="2"/>
      </rPr>
      <t xml:space="preserve">SUBPROGRAMA DEL PROGRAMA: </t>
    </r>
    <r>
      <rPr>
        <sz val="11"/>
        <color theme="1"/>
        <rFont val="Humanst521 BT"/>
        <family val="2"/>
      </rPr>
      <t>4.3.2 CREACIÓN ARTISTICA E INTERCAMBIO CULTURAL</t>
    </r>
  </si>
  <si>
    <r>
      <t>PROGRAMA:</t>
    </r>
    <r>
      <rPr>
        <sz val="11"/>
        <color theme="1"/>
        <rFont val="Humanst521 BT"/>
        <family val="2"/>
      </rPr>
      <t xml:space="preserve"> 4.4 INTERACCIÓN CON EGRESADOS</t>
    </r>
  </si>
  <si>
    <r>
      <rPr>
        <b/>
        <sz val="11"/>
        <color theme="1"/>
        <rFont val="Humanst521 BT"/>
        <family val="2"/>
      </rPr>
      <t>SUBPROGRAMA DEL PROGRAMA:</t>
    </r>
    <r>
      <rPr>
        <sz val="11"/>
        <color theme="1"/>
        <rFont val="Humanst521 BT"/>
        <family val="2"/>
      </rPr>
      <t xml:space="preserve"> 4.4.1 SEGUIMIENTO A EGRESADOS</t>
    </r>
  </si>
  <si>
    <r>
      <rPr>
        <b/>
        <sz val="11"/>
        <color theme="1"/>
        <rFont val="Humanst521 BT"/>
        <family val="2"/>
      </rPr>
      <t xml:space="preserve">SUBPROGRAMA DEL PROGRAMA: </t>
    </r>
    <r>
      <rPr>
        <sz val="11"/>
        <color theme="1"/>
        <rFont val="Humanst521 BT"/>
        <family val="2"/>
      </rPr>
      <t>4.4.2 FOMENTO AL VÍNCULO CON EGRESADOS (COOPERACIÓN CON EGRESADOS)</t>
    </r>
  </si>
  <si>
    <r>
      <t xml:space="preserve">PROGRAMA: </t>
    </r>
    <r>
      <rPr>
        <sz val="11"/>
        <color theme="1"/>
        <rFont val="Humanst521 BT"/>
        <family val="2"/>
      </rPr>
      <t>5.1 GESTIÓN UNIVERSITARIA EFICAZ Y EFICIENTE</t>
    </r>
  </si>
  <si>
    <r>
      <t>SUBPROGRAMA DEL PROGRAMA :</t>
    </r>
    <r>
      <rPr>
        <sz val="11"/>
        <color rgb="FF000000"/>
        <rFont val="Humanst521 BT"/>
        <family val="2"/>
      </rPr>
      <t> 5.1.1 CONSOLIDACIÓN DE LOS SISTEMAS DE INFORMACIÓN</t>
    </r>
  </si>
  <si>
    <r>
      <rPr>
        <b/>
        <sz val="11"/>
        <color theme="1"/>
        <rFont val="Humanst521 BT"/>
        <family val="2"/>
      </rPr>
      <t>SUBPROGRAMA DEL PROGRAMA</t>
    </r>
    <r>
      <rPr>
        <sz val="11"/>
        <color theme="1"/>
        <rFont val="Humanst521 BT"/>
        <family val="2"/>
      </rPr>
      <t>: 5.1.2 FOMENTO DE LA CAPACIDAD DE GESTIÓN UNIVERSITARIA</t>
    </r>
  </si>
  <si>
    <r>
      <t xml:space="preserve">PROGRAMA: </t>
    </r>
    <r>
      <rPr>
        <sz val="11"/>
        <color theme="1"/>
        <rFont val="Humanst521 BT"/>
        <family val="2"/>
      </rPr>
      <t>5.2 MEJORAMIENTO DE LA INFRAESTRUCTURA DE APOYO AL DESARROLLO ACADÉMICO</t>
    </r>
  </si>
  <si>
    <r>
      <t>SUBPROGRAMA DEL PROGRAMA :</t>
    </r>
    <r>
      <rPr>
        <sz val="11"/>
        <color rgb="FF000000"/>
        <rFont val="Humanst521 BT"/>
        <family val="2"/>
      </rPr>
      <t> 5.2.1 MEJORAMIENTO DE LA INFRAESTRUCTURA FÍSICA</t>
    </r>
  </si>
  <si>
    <r>
      <rPr>
        <b/>
        <sz val="11"/>
        <color theme="1"/>
        <rFont val="Humanst521 BT"/>
        <family val="2"/>
      </rPr>
      <t>SUBPROGRAMA DEL PROGRAMA :</t>
    </r>
    <r>
      <rPr>
        <sz val="11"/>
        <color theme="1"/>
        <rFont val="Humanst521 BT"/>
        <family val="2"/>
      </rPr>
      <t xml:space="preserve"> 5.2.2 MEJORAMIENTO DE LA INFRAESTRUCTURA TECNOLÓGICA</t>
    </r>
  </si>
  <si>
    <t xml:space="preserve">  NIVEL DE CUMP  %  </t>
  </si>
  <si>
    <t>DIMENSIÓN/NOMBRE DEL PROYECTO</t>
  </si>
  <si>
    <t>PROGRAMA DE CONSOLIDACIÓN DE LA CAPACIDAD DE INVESTIGACIÓN DE LA UIS (3636)</t>
  </si>
  <si>
    <t>FORTALECER LA INVESTIGACIÓN, NUESTRO EJE ARTICULADOR DE LAS FUNCIONES MISIONALES A TRAVÉS DEL COMPONENTE CRÉDITOS CONDONABLES A LOS ESTUDIANTES DE POSGRADOS DE INVESTIGACIÓN.</t>
  </si>
  <si>
    <t>FOMENTO A LA INVESTIGACIÓN Y MOVILIDAD DE LOS PROFESORES Y ESTUDIANTES DE LA ESCUELA DE DERECHO Y CIENCIA POLÍTICA (3526)</t>
  </si>
  <si>
    <t>GENERAR ESTRATEGIAS DE FOMENTO A LA INVESTIGACIÓN Y DIVULGACIÓN DE LOS RESULTADOS DE LA COMUNIDAD ACADÉMICA DE LA ESCUELA DE DERECHO Y CIENCIA POLÍTICA.</t>
  </si>
  <si>
    <t>SEMILLERO MATEMÁTICO (3547)</t>
  </si>
  <si>
    <t>CONSERVACIÓN DE LA PRODUCCIÓN INTELECTUAL (TRABAJOS DE GRADO), DISPONIBLES EN FORMATO PAPEL EN BIBLIOTECA CENTRAL, (3598)</t>
  </si>
  <si>
    <t>PRESERVAR LA INFORMACIÓN DE LOS TRABAJOS DE GRADO DE LOS EGRESADOS, EXISTENTES EN LAS DIFERENTES COLECCIONES DE LA BIBLIOTECA CENTRAL, EN FORMATO PAPEL, UTILIZANDO LAS NUEVAS TECNOLOGÍAS DIGITALES</t>
  </si>
  <si>
    <t>CONTRIBUIR AL INCREMENTO DE LA VISIBILIDAD NACIONAL E INTERNACIONAL DEL MATERIAL PUBLICADO EN LA UIS MEDIANTE LA PRODUCCIÓN DE PUBLICACIONES PERIÓDICAS CIENTÍFICAS Y DIVULGATIVAS Y A LA DIFUSIÓN DEL PENSAR Y HACER UNIVERSITARIO</t>
  </si>
  <si>
    <t>PROGRAMA DE APOYO A PUBLICACIONES PERIÓDICAS (REVISTAS UIS) Y REVISTA SANTANDER (3608)</t>
  </si>
  <si>
    <t>EDICIÓN Y PUBLICACIÓN DE LA REVISTA INTEGRACIÓN (3543)</t>
  </si>
  <si>
    <t>PROMOCIÓN DE PRODUCCIÓN Y PUBLICACIÓN DE MATERIALES DE APOYO A LA DOCENCIA Y LA INVESTIGACIÓN (3508)</t>
  </si>
  <si>
    <t>PROGRAMA 1.2 PROGRAMAS ACADÉMICOS DE ALTA CALIDAD</t>
  </si>
  <si>
    <t>REALIZAR LA ACTUALIZACIÓN DEL PROYECTO EDUCATIVO DEL PROGRAMA TECNOLOGÍA EN GESTIÓN JUDICIAL Y CRIMINALÍSTICA, PARA OBTENER LA RENOVACIÓN DEL REGISTRO CALIFICADO.</t>
  </si>
  <si>
    <t>RENOVACIÓN DEL REGISTRO CALIFICADO DEL PROGRAMA MAESTRÍA EN GEOTECNIA (3544)</t>
  </si>
  <si>
    <t>RENOVACIÓN DEL REGISTRO CALIFICADO DEL PROGRAMA DE MAESTRÍA EN GERENCIA DE NEGOCIOS MBA - FASE I (3476)</t>
  </si>
  <si>
    <t>ACTUALIZAR EL PROYECTO EDUCATIVO DEL PROGRAMA DE MAESTRÍA EN GERENCIA DE NEGOCIOS - MBA CON EL FIN DE RENOVAR EL REGISTRO CALIFICADO.</t>
  </si>
  <si>
    <t>ACTUALIZAR EL PROYECTO EDUCATIVO DEL PROGRAMA MAESTRÍA EN GEOTECNIA CON EL FIN DE RENOVAR EL REGISTRO CALIFICADO</t>
  </si>
  <si>
    <t>PROGRAMA DE CONSOLIDACIÓN DE LOS PROCESOS DE ACREDITACIÓN DE PROGRAMAS DE PREGRADO Y POSGRADO DE LA UNIVERSIDAD INDUSTRIAL DE SANTANDER - UIS (3585)</t>
  </si>
  <si>
    <t>ELABORAR EL DOCUMENTO DE CONDICIONES INICIALES DE LA MAESTRÍA EN FILOSOFÍA</t>
  </si>
  <si>
    <t>REALIZAR LA AUTOEVALUACIÓN CON FINES DE ACREDITACIÓN DEL PROGRAMA DE MAESTRÍA EN INGENIERÍA DE MATERIALES.</t>
  </si>
  <si>
    <t>ESTABLECER Y APLICAR LA METODOLOGÍA APROBADA EN EL PROGRAMA PARA EL PROCESO DE AUTOEVALUACIÓN CON FINES DE ACREDITACIÓN.</t>
  </si>
  <si>
    <t>SOCIALIZAR LOS RESULTADOS EN LOS PROCESOS DE AUTOEVALUACIÓN DE LOS PROGRAMAS DE PREGRADO DE LA E3T Y PREPARAR LAS VISITAS DE PARES ACADÉMICOS.</t>
  </si>
  <si>
    <t>REALIZAR UNA AUTOEVALUACIÓN INTEGRAL DEL PROGRAMA DE MAESTRÍA EN INGENIERÍA ELECTRÓNICA DE LA E3T DE ACUERDO AL MODELO DE ACREDITACIÓN DE POSGRADOS.</t>
  </si>
  <si>
    <t>MEJORAMIENTO DE LOS PROCESOS ACADÉMICOS DEL PROGRAMA DE ENFERMERÍA (3467)</t>
  </si>
  <si>
    <t>REFORMA CURRICULAR DEL PROGRAMA DE GEOLOGÍA (3689)</t>
  </si>
  <si>
    <t>MODIFICACIÓN DEL PLAN DE ESTUDIOS DEL PROGRAMA DE MAESTRÍA EN INGENIERÍA DE MATERIALES (3567)</t>
  </si>
  <si>
    <t>EVALUACIÓN DE LA OFERTA CURRICULAR DEL PROGRAMA DE INGENIERÍA DE SISTEMAS Y SU IMPACTO EN EL MEDIO (3509)</t>
  </si>
  <si>
    <t>ANÁLISIS CURRICULAR DEL PROGRAMA DE PREGRADO EN FISIOTERAPIA (3503)</t>
  </si>
  <si>
    <t>EVALUAR LOS INDICADORES CURRICULARES PARA ANALIZAR EL IMPACTO DE LA REFORMA</t>
  </si>
  <si>
    <t>DETERMINAR LA POSIBILIDAD DE CUBRIMIENTO DE LAS NECESIDADES DESCRITAS EN EL ESTUDIO DE FACTIBILIDAD DIRIGIDO A SEMESTRALIZAR EL PROGRAMA ACADÉMICO DE BIOLOGÍA.</t>
  </si>
  <si>
    <t>DISEÑO E IMPLEMENTACIÓN DE LA METODOLOGÍA DE DESIGN THINKING PARA LA INNOVACIÓN EN LAS EXPERIENCIAS DE APRENDIZAJE DE LOS ESTUDIANTES DE LA ESCUELA DE ESTUDIOS INDUSTRIALES Y EMPRESARIALES A TRAVÉS DEL LABORATORIO DE INTELIGENCIA CREATIVA.</t>
  </si>
  <si>
    <t>ELABORACIÓN DOCUMENTO GUÍA PARA LA ASIGNATURA "DISEÑO DE PAVIMENTOS" DEL PROGRAMA DE INGENIERÍA CIVIL (3550)</t>
  </si>
  <si>
    <t>SISTEMA DE APOYO A LA EXCELENCIA ACADÉMICA DE LOS ESTUDIANTES DE PREGRADO (SEA) (3640)</t>
  </si>
  <si>
    <t>REALIZAR UN EJERCICIO DE EVALUACIÓN Y MONITOREO DEL SEA A FIN DE PROPONER UN MODELO DE SEGUIMIENTO.</t>
  </si>
  <si>
    <t>QUINTAS OLIMPIADAS REGIONALES DE MATEMÁTICAS UIS-2016 (PRIMARIA) (3542)</t>
  </si>
  <si>
    <t>OCTAVAS OLIMPIADAS REGIONALES DE MATEMÁTICAS UIS-2016 (SECUNDARIA) (3545)</t>
  </si>
  <si>
    <t>ESTRATEGIAS PARA EL MEJORAMIENTO DEL DESEMPEÑO ACADÉMICO DE LOS ESTUDIANTES DE ENFERMERÍA (3483)</t>
  </si>
  <si>
    <t>REALIZAR ACOMPAÑAMIENTO ACADÉMICO A ESTUDIANTES DEL PROGRAMA DE ENFERMERÍA QUE REQUIERAN EL MEJORAMIENTO DE SU RENDIMIENTO ACADÉMICO.</t>
  </si>
  <si>
    <t>INCORPORACIÓN DE HERRAMIENTAS TIC PARA APOYAR LOS PROCESOS DE FORMACIÓN DE LA UNIVERSIDAD INDUSTRIAL DE SANTANDER (3620)</t>
  </si>
  <si>
    <t>DAR CONTINUIDAD A LA IMPLEMENTACIÓN DE LA POLÍTICA DE TIC Y CONTINUAR CON EL APOYO PARA CONSOLIDAR LOS PROCESOS DE CAPACITACIÓN DE LOS PROFESORES DE PLANTA Y CÁTEDRA EN EL USO DE TIC EN EL DISEÑO Y USO DE AULAS VIRTUALES, Y PARA LA IMPLEMENTACIÓN DE DIFERENTES HERRAMIENTAS QUE IMPACTEN POSITIVAMENTE LOS PROCESOS DE ENSEÑANZA, APRENDIZAJE Y EVALUACIÓN DE ASIGNATURAS QUE SE OFRECEN EN LOS PROGRAMAS DE PREGRADO Y POSGRADO.</t>
  </si>
  <si>
    <t>PROMOVER NUEVAS EXPERIENCIAS ACADEMICAS CON EL USO DE LA PLATAFORMA PARA MEJORAMIENTO DEL PROGRAMA</t>
  </si>
  <si>
    <t>DESARROLLAR EL SEPTIMO ENCUENTRO DE ALTENCOA CON EL FIN DE DIFUNDIR EN LA COMUNIDAD ACADÉMICA INTERESADA EN LAS TEMÁTICAS DEL ENCUENTRO RESULTADOS DE INVESTIGACIÓN OBTENIDOS RECIENTEMENTE Y PROPICIAR LA CONFORMACIÓN DE GRUPOS DE TRABAJO INTERREGIONALES, EN LAS DISTINTAS ÁREAS DE ALTENCOA.</t>
  </si>
  <si>
    <t>BRINDAR POSIBILIDAD AL ESTUDIANTE DE COMPLEMENTAR SUS ESTUDIOS INSTRUMENTALES TENIENDO EN CUENTA LOS NUEVOS CAMPOS DE ACCIÓN QUE SE DESARROLLAN ACTUALMENTE CON MÚSICA CONTEMPORÁNEA.</t>
  </si>
  <si>
    <t>ESCUELA DE ARTES</t>
  </si>
  <si>
    <t>CONSOLIDACIÓN DE LAS REDES ACADÉMICAS DE LA ESCUELA DE FISIOTERAPIA CON LAS UNIVERSIDADES BRASILERAS (3505)</t>
  </si>
  <si>
    <t>PUESTA EN MARCHA DEL DOCTORADO EN HISTORIA (3619)</t>
  </si>
  <si>
    <t>GENERAR LAS CONDICIONES ACADÉMICAS NECESARIAS PARA LA PUESTA EN MARCHA DEL DOCTORADO EN HISTORIA</t>
  </si>
  <si>
    <t>CREACIÓN DEL PROGRAMA DE MAESTRÍA EN TECNOLOGÍAS DE LA INFORMACIÓN AVANZADA (3510)</t>
  </si>
  <si>
    <t>PROPUESTA DE INTENCIÓN DE CREACIÓN DE LA ESPECIALIZACIÓN EN INSOLVENCIA EMPRESARIAL (3529)</t>
  </si>
  <si>
    <t>CONSTRUIR LA PROPUESTA DE INTENCIÓN DE CREACIÓN DE LA ESPECIALIZACIÓN EN INSOLVENCIA EMPRESARIAL PARA SER PRESENTADA AL CONSEJO ACADÉMICO.</t>
  </si>
  <si>
    <t>CREACIÓN DE LA ESPECIALIZACIÓN TECNOLÓGICA EN DESARROLLO DE PRODUCTOS (3536)</t>
  </si>
  <si>
    <t>ELABORAR EL PROYECTO EDUCATIVO DE LA ESPECIALIZACIÓN TECNOLÓGICA EN DESARROLLO DE PRODUCTOS</t>
  </si>
  <si>
    <t>CREACIÓN DE LA ESPECIALIZACIÓN EN PSIQUIATRÍA (3652)</t>
  </si>
  <si>
    <t>PRESENTAR ANTE EL CONSEJO ACADÉMICO PLAN DE ESTUDIOS DEL PROGRAMA DE PSIQUIATRÍA</t>
  </si>
  <si>
    <t>PROGRAMA: 1.4 EXTENSIÓN Y PROYECCIÓN A LA COMUNIDAD</t>
  </si>
  <si>
    <t>REALIZACIÓN SEMANA DE LA MÚSICA (3558)</t>
  </si>
  <si>
    <t>BRINDAR AL ESTUDIANTE LA POSIBILIDAD DE MOSTRAR SUS APTITUDES EN EL ÁREA INSTRUMENTAL CON EL FIN DE HACER PARTE DE LOS DIFERENTES GRUPOS, ESPECIALMENTE COMO SOLISTA.</t>
  </si>
  <si>
    <t>FOMENTO DEL IMPACTO DE LA ESCUELA DE ARTES EN EL ENTORNO (3560)</t>
  </si>
  <si>
    <t>ARTICULACIÓN DE LA ACTIVIDAD INVESTIGATIVA DE LA ESCUELA DE ECONOMÍA Y ADMINISTRACIÓN, CON EL ENTORNO (3486)</t>
  </si>
  <si>
    <t>VINCULACIÓN DE LOS PROFESORES CÁTEDRA A LA ACTIVIDAD DE INVESTIGACIÓN Y EXTENSIÓN DE LA ESCUELA (3519)</t>
  </si>
  <si>
    <t>PROGRAMA DE CONSOLIDACIÓN DE LA CAPACIDAD DE EXTENSIÓN DE LA UIS (3643)</t>
  </si>
  <si>
    <t>100 (PORCENTAJE)</t>
  </si>
  <si>
    <t>CONSOLIDACIÓN DE LA EXTENSIÓN DE LA ESCUELA DE HISTORIA (3616)</t>
  </si>
  <si>
    <t>PORTAFOLIO DE SERVICIOS REGISTRADOS EN EL MÓDULO DE EXTENSIÓN DE LA VIE</t>
  </si>
  <si>
    <t>PROPUESTA DE SERVICIO DE EXTENSIÓN ELABORADA Y REGISTRADA EN LA VIE.</t>
  </si>
  <si>
    <t>4 (UNIDAD)</t>
  </si>
  <si>
    <t>DISEÑO DIPLOMADO EN ATENCIÓN PRIMARIA EN SALUD MENTAL (3653)</t>
  </si>
  <si>
    <t>ELABORAR LOS CONTENIDOS DE UN DIPLOMADO EN ATENCIÓN PRIMARIA EN SALUD MENTAL PARA PRESENTAR EN LA VICERRECTORÍA DE INVESTIGACIÓN Y EXTENSIÓN.</t>
  </si>
  <si>
    <t>DOCUMENTO DE CONTENIDO DEL DIPLOMADO</t>
  </si>
  <si>
    <t>CARTA DE PRESENTACIÓN ANTE LA VICERRECTORÍA DE INVESTIGACIÓN Y EXTENSIÓN</t>
  </si>
  <si>
    <t>NÚMERO DE BENEFICIARIOS DE LOS PROGRAMAS DE MOVILIDAD, JÓVENES INVESTIGADORES Y SEMILLEROS DE INVESTIGACIÓN</t>
  </si>
  <si>
    <t>201 (UNIDAD)</t>
  </si>
  <si>
    <t>NÚMERO DE EVALUACIONES DE PROPUESTAS A LAS CONVOCATORIAS INTERNAS, CAPITAL SEMILLA Y AL CEINCI CON FINES DE AVAL</t>
  </si>
  <si>
    <t>180 (UNIDAD)</t>
  </si>
  <si>
    <t>5 (UNIDAD)</t>
  </si>
  <si>
    <t>NÚMERO DE GRUPOS DE INVESTIGACIÓN BENEFICIADOS</t>
  </si>
  <si>
    <t>NÚMERO DE RETOS EJECUTADOS UIS INGENIUM</t>
  </si>
  <si>
    <t>PARTICIPANTES INSCRITOS A UIS INGENIUM</t>
  </si>
  <si>
    <t>79 (UNIDAD)</t>
  </si>
  <si>
    <t>85 (UNIDAD)</t>
  </si>
  <si>
    <t>6 (UNIDAD)</t>
  </si>
  <si>
    <t>PROPORCIÓN DE PROYECTOS REGISTRADOS EN EL CEINCI A LOS QUE SE LES REALIZA AL MENOS UN SEGUIMIENTO</t>
  </si>
  <si>
    <t>ACTIVIDADES DE MANTENIMIENTO CORRECTIVAS Y PREVENTIVAS REALIZADAS EN EL EDI</t>
  </si>
  <si>
    <t>8 (UNIDAD)</t>
  </si>
  <si>
    <t>50 (UNIDAD)</t>
  </si>
  <si>
    <t>PROYECTOS DE INVESTIGACIÓN EJECUTADOS O EN EJECUCIÓN DURANTE EL AÑO 2016 POR CENTROS, GRUPOS Y LABORATORIOS UBICADOS EN EL EDI</t>
  </si>
  <si>
    <t>DOCUMENTO DE CONSOLIDACIÓN DE LAS ACTIVIDADES DE EXTENSIÓN ASOCIADAS A LA PRESTACIÓN DE SERVICIOS TECNOLÓGICOS POR LOS LABORATORIOS CENTRALES UBICADOS EN EL EDI</t>
  </si>
  <si>
    <t>PROPUESTAS DE PROYECTOS DE INVESTIGACIÓN PRESENTADAS A ENTES EXTERNOS GESTIONADAS POR EL GRUPO DE APOYO ADMINISTRATIVO DE LOS CICT</t>
  </si>
  <si>
    <t>ÍNDICE GRUPOS</t>
  </si>
  <si>
    <t>NÚMERO DE SOLICITUDES DE MOVILIDAD Y/O DE PRODUCTIVIDAD ACADÉMICA TRAMITADAS.</t>
  </si>
  <si>
    <t>PROYECTOS DE INVESTIGACIÓN PRESENTADOS EN CONVOCATORIAS INTERNAS Y EXTERNAS.</t>
  </si>
  <si>
    <t>NÚMERO DE ACTIVIDADES EN LAS CUALES LOS GRUPOS INTERACTÚEN CON EL SECTOR PRODUCTIVO O LA ACADEMIA</t>
  </si>
  <si>
    <t>NÚMERO DE PÁGINAS WEB DE LOS GRUPOS DE INVESTIGACIÓN CON CONTENIDO ACTUALIZADO</t>
  </si>
  <si>
    <t>NÚMERO DE GRUPOS DE INVESTIGACIÓN QUE TIENEN VINCULADOS ESTUDIANTES Y PROFESORES DE LAS DIFERENTES UNIDADES ACADÉMICAS DE LA FACULTAD DE SALUD O DE OTRAS FACULTADES DE LA UIS</t>
  </si>
  <si>
    <t>2 (NÚMERO)</t>
  </si>
  <si>
    <t>NÚMERO DE ESTUDIANTES DE PREGRADO VINCULADOS A LAS LÍNEAS DE INVESTIGACIÓN</t>
  </si>
  <si>
    <t>30 (NÚMERO)</t>
  </si>
  <si>
    <t>NÚMERO DE PROYECTOS DE INVESTIGACIÓN FORMATIVA</t>
  </si>
  <si>
    <t>6 (NÚMERO)</t>
  </si>
  <si>
    <t>4 (NÚMERO)</t>
  </si>
  <si>
    <t>FONDO ESPECIAL 9115</t>
  </si>
  <si>
    <t>SESIONES EFECTIVAMENTE DICTADAS EN LOS SEMILLEROS</t>
  </si>
  <si>
    <t>30 (UNIDAD)</t>
  </si>
  <si>
    <t>3 (UNIDAD)</t>
  </si>
  <si>
    <t>FONDO ESPECIAL 7966</t>
  </si>
  <si>
    <t>SEMILLERO MATEMÁTICO REALIZADO EN EL SEGUNDO SEMESTRE DE 2016</t>
  </si>
  <si>
    <t>FONDO ESPECIAL 7025</t>
  </si>
  <si>
    <t>EXISTENCIA DEL PORTAFOLIO DEL SEMILLERO DE INVESTIGACIÓN</t>
  </si>
  <si>
    <t>ACTA DE NODO DONDE SE PRESENTE EL PORTAFOLIO DEL SEMILLERO</t>
  </si>
  <si>
    <t>FONDO ESPECIAL 7094</t>
  </si>
  <si>
    <t>AUXILIATURAS ASIGNADAS A ESTUDIANTES DE PREGRADO</t>
  </si>
  <si>
    <t>TRABAJOS DE GRADO DESARROLLADOS COMO RESULTADO DE LA CONVOCATORIA AL FINALIZAR EL SEGUNDO SEMESTRE ACADÉMICO DEL 2016</t>
  </si>
  <si>
    <t>10 (UNIDAD)</t>
  </si>
  <si>
    <t>PORTAFOLIO DE SERVICIOS DE CADA GRUPO DE INVESTIGACIÓN REALIZADO</t>
  </si>
  <si>
    <t>SUBPROGRAMA 1.1.2 SEMILLEROS DE INVESTIGACIÓN</t>
  </si>
  <si>
    <t>SUBPROGRAMA 1.1.3 FORTALECIMIENTO DE LA TRANSPARENCIA DEL CONOCIMIENTO AL ENTORNO</t>
  </si>
  <si>
    <t>FONDO ESPECIAL 7034</t>
  </si>
  <si>
    <t>TRABAJOS DE GRADO DIGITALIZADOS</t>
  </si>
  <si>
    <t>1000 (UNIDAD)</t>
  </si>
  <si>
    <t>PUBLICACIONES PERIÓDICAS REALIZADAS VS. PUBLICACIONES PERIÓDICAS SOLICITADAS</t>
  </si>
  <si>
    <t>VOLUMEN 34 NO. 1 PUBLICADO DURANTE EL PRIMER SEMESTRE DEL 2016</t>
  </si>
  <si>
    <t>VOLUMEN 34 NO. 2 PUBLICADO DURANTE EL SEGUNDO SEMESTRE DEL 2016</t>
  </si>
  <si>
    <t>NÚMERO DE DOCUMENTOS DE PRODUCCIÓN DE MATERIAL DOCENTE</t>
  </si>
  <si>
    <t>SOCIALIZACIONES DE RESULTADOS DE INVESTIGACIÓN REALIZADAS</t>
  </si>
  <si>
    <t>NÚMERO DE PONENCIAS NACIONALES Y/O INTERNACIONALES PRESENTADAS</t>
  </si>
  <si>
    <t>NÚMERO DE PROYECTOS PRESENTADOS A CONVOCATORIAS INTERNAS/EXTERNAS</t>
  </si>
  <si>
    <t>NÚMERO DE ESTUDIANTES DE NIVELES DIFERENTES A IX Ó X VINCULADOS A LAS LINEAS DE INVESTIGACIÓN FORMATIVA DE LA ESCUELA</t>
  </si>
  <si>
    <t>NÚMERO DE PROYECTOS DE INVESTIGACIÓN FINALIZADOS QUE FUERON DIVULGADOS / NÚMERO DE PROYECTOS FINALIZADOS EN EL AÑO</t>
  </si>
  <si>
    <t>FONDO ESPECIAL 7046</t>
  </si>
  <si>
    <t>NÚMERO DE PROYECTOS EDUCATIVOS ACTUALIZADOS ENTREGADOS AL CONSEJO ACADÉMICO</t>
  </si>
  <si>
    <t>N° DOCUMENTOS DE REFORMA CURRICULAR DEL PROGRAMA INGENIERÍA FORESTAL ELABORADOS</t>
  </si>
  <si>
    <t>FONDO ESPECIAL 7724</t>
  </si>
  <si>
    <t>DOCUMENTO DE ACTUALIZACIÓN DEL PEP DE LA MAESTRÍA</t>
  </si>
  <si>
    <t>1 (NÚMERO)</t>
  </si>
  <si>
    <t>NÚMERO DE PROGRAMAS QUE INICIARON EL PROCESO DE ACREDITACIÓN O DE RENOVACIÓN DE ESTA.</t>
  </si>
  <si>
    <t>NÚMERO DE MODELOS DE EVALUACIÓN</t>
  </si>
  <si>
    <t>NÚMERO DE INSTRUMENTOS</t>
  </si>
  <si>
    <t>DOCUMENTOS SIAPAD</t>
  </si>
  <si>
    <t>PROYECTO EDUCATIVO DEL PROGRAMA (PEP) ACTUALIZADO.</t>
  </si>
  <si>
    <t>DOCUMENTO DE APRECIACIÓN DE CONDICIONES INICIALES.</t>
  </si>
  <si>
    <t>INFORME FINAL DEL PROCESO DE AUTOEVALUACIÓN DEL PROGRAMA</t>
  </si>
  <si>
    <t>CARTA RADICADA AVISO VISITA DE PARES ACADÉMICOS INTERNOS</t>
  </si>
  <si>
    <t>INFORME DE RECOLECCIÓN DE LA INFORMACIÓN ELABORADO</t>
  </si>
  <si>
    <t>FONDO ESPECIAL 7016</t>
  </si>
  <si>
    <t>ACTIVIDAD DE SOCIALIZACIÓN CON LA COMUNIDAD ACADÉMICA</t>
  </si>
  <si>
    <t>AVANCE DEL CRONOGRAMA DEL PROCESO</t>
  </si>
  <si>
    <t>FONDO ESPECIAL 7017</t>
  </si>
  <si>
    <t>INFORME DE AUTOEVALUACIÓN DEL PROGRAMA</t>
  </si>
  <si>
    <t>VISITA DE PAR EXPERTO</t>
  </si>
  <si>
    <t>NÚMERO DE ESTUDIANTES DEL PROGRAMA QUE REALIZAN MOVILIDAD</t>
  </si>
  <si>
    <t>NÚMERO DE ARTÍCULOS SOMETIDOS POR AÑO PARA PUBLICACIÓN EN REVISTAS INDEXADAS.</t>
  </si>
  <si>
    <t>DOCUMENTO DE PROPUESTA CURRICULAR</t>
  </si>
  <si>
    <t>FONDO ESPECIAL 7068</t>
  </si>
  <si>
    <t>DOCUMENTO PROYECTO EDUCATIVO</t>
  </si>
  <si>
    <t>CONCEPTO FAVORABLE CONSEJO DE ESCUELA</t>
  </si>
  <si>
    <t>FONDO ESPECIAL 7075</t>
  </si>
  <si>
    <t>DOCUMENTO CON EL ANÁLISIS DEL IMPACTO DEL PROGRAMA</t>
  </si>
  <si>
    <t>DOCUMENTO CON HOJA DE RUTA PARA EL PROGRAMA DE INGENIERÍA DE SISTEMAS</t>
  </si>
  <si>
    <t>DOCUMENTO DE ANÁLISIS DE LOS PROGRAMAS Y PROYECTOS DE LAS PDS</t>
  </si>
  <si>
    <t>DOCUMENTO DE ANÁLISIS DE LOS RESULTADOS DE LAS PRUEBAS SABER PRO 2015</t>
  </si>
  <si>
    <t>DOCUMENTO DE AVANCES DEL ESTUDIO DE VIABILIDAD DE LA PROPUESTA DE SEMESTRALIZACIÓN</t>
  </si>
  <si>
    <t>DOCUMENTO FINAL DEL ESTUDIO DE VIABILIDAD DE LA PROPUESTA DE SEMESTRALIZACIÓN</t>
  </si>
  <si>
    <t>25 (UNIDAD)</t>
  </si>
  <si>
    <t>FONDO ESPECIAL 7095</t>
  </si>
  <si>
    <t>DISEÑAR E IMPLEMENTAR UNA NUEVA METODOLOGÍA PARA LAS PRÁCTICAS DE LOS LABORATORIOS DE DOCENCIA 2 Y 3 DE FÍSICA.</t>
  </si>
  <si>
    <t>NUMERO DE ESTUDIANTES BAJO NUEVA METODOLOGIA</t>
  </si>
  <si>
    <t>SEMINARIOS PARA EL MEJORAMIENTO DE EXPERIENCIAS EN EL AULA</t>
  </si>
  <si>
    <t>DOCUMENTO DE PROPUESTA DE CREACIÓN DEL CENTRO DE LECTURA, ESCRITURA Y ARGUMENTACIÓN ENTREGADO A LAS INSTANCIAS INSTITUCIONALES CORRESPONDIENTES.</t>
  </si>
  <si>
    <t>NÚMERO DE PRÁCTICAS BAJO LA METODOLOGÍA DEL DESIGN THINKING EN ASIGNATURAS DEL PROGRAMA DE ING. INDUSTRIAL, IMPLEMENTADAS.</t>
  </si>
  <si>
    <t>95 (PORCENTAJE)</t>
  </si>
  <si>
    <t>40 (PORCENTAJE)</t>
  </si>
  <si>
    <t>UNIDADES ACADÉMICAS ADMINISTRATIVAS INVOLUCRADAS EN EL SEA</t>
  </si>
  <si>
    <t>FONDO ESPECIAL 7032</t>
  </si>
  <si>
    <t>FONDO ESPECIAL 7062</t>
  </si>
  <si>
    <t>60 (UNIDAD)</t>
  </si>
  <si>
    <t>NÚMERO DE VERSIONES DEL PROYECTO OLIMPIADAS REGIONALES DE MATEMÁTICAS REALIZADAS EN EL AÑO 2016.</t>
  </si>
  <si>
    <t>20 (UNIDAD)</t>
  </si>
  <si>
    <t>TALLER DE ESTRATEGIAS DE APRENDIZAJE</t>
  </si>
  <si>
    <t>NÚMERO DE ESTUDIANTES REMITIDOS, QUE REQUIEREN APOYO POR LOS PROGRAMAS QUE OFRECE LA VICERRECTORÍA ACADÉMICA</t>
  </si>
  <si>
    <t>25 (PORCENTAJE)</t>
  </si>
  <si>
    <t>ESTRATEGIA PARA MEJORAR EL DESEMPEÑO ACADÉMICO DE LOS ESTUDIANTES EN RIESGO.</t>
  </si>
  <si>
    <t>NÚMERO DE EXPOSITORES INVITADOS</t>
  </si>
  <si>
    <t>NÚMERO DE LIBROS SOLICITADOS POR LOS PROFESORES</t>
  </si>
  <si>
    <t>60 (PORCENTAJE)</t>
  </si>
  <si>
    <t>REUNIONES PERIODICAS DEL COMITÉ ORGANIZADOR EN EL PRIMER SEMESTRE DEL AÑO</t>
  </si>
  <si>
    <t>ENCUENTRO DE ALTENCOA 7 - 2016 REALIZADO</t>
  </si>
  <si>
    <t>NÚMERO DE ASISTENTES A LA JORNADA.</t>
  </si>
  <si>
    <t>JORNADA DE ENCUENTRO REALIZADA.</t>
  </si>
  <si>
    <t>NÚMERO DE EVALUACIONES DE TESIS DE MAESTRÍA</t>
  </si>
  <si>
    <t>NÚMERO DE TESIS CON PARTICIPACIÓN DE PROFESORES DE LA UFSCAR</t>
  </si>
  <si>
    <t>NÚMERO DE VISITAS DE INTERCAMBIO ACADÉMICO</t>
  </si>
  <si>
    <t>NÚMERO DE COHORTES INICIADAS EN 2016</t>
  </si>
  <si>
    <t>DOCUMENTO DEL PEP MAESTRÍA EN ASTROFÍSICA PRESENTADO AL CONSEJO ACADÉMICO</t>
  </si>
  <si>
    <t>DOCUMENTO DE EXTENSIÓN A LA CIUDAD DE BARRANCABERMEJA</t>
  </si>
  <si>
    <t>DOCUMENTO DE EXTENSIÓN A LA CIUDAD DE CÚCUTA</t>
  </si>
  <si>
    <t>PROYECTO EDUCATIVO DEL PROGRAMA</t>
  </si>
  <si>
    <t>ACTA DE APROBACIÓN DEL PEP POR PARTE DEL CONSEJO DE ESCUELA</t>
  </si>
  <si>
    <t>ACTA DE APROBACIÓN DEL PEP POR PARTE DEL CONSEJO DE FACULTAD</t>
  </si>
  <si>
    <t>CARTA DE PRESENTACIÓN AL CONSEJO ACADÉMICO</t>
  </si>
  <si>
    <t>PROPUESTA DE INTENCIÓN DE CREACIÓN DE LA ESPECIALIZACIÓN EN INSOLVENCIA EMPRESARIAL PRESENTADA AL CONSEJO DE ESCUELA.</t>
  </si>
  <si>
    <t>FONDO ESPECIAL 7048</t>
  </si>
  <si>
    <t>DOCUMENTO: PROYECTO EDUCATIVO DE LA ESPECIALIZACIÓN TECNOLÓGICA EN DESARROLLO DE PRODUCTOS.</t>
  </si>
  <si>
    <t>DOCUMENTO: PROYECTO EDUCATIVO DEL PROGRAMA ENTREGADO EN CONSEJO DE ESCUELA Y FACULTAD</t>
  </si>
  <si>
    <t>NÚMERO DE PROFESORES DE BÁSICA, MEDIA Y SUPERIOR ASISTENTES AL EVENTO.</t>
  </si>
  <si>
    <t>40 (UNIDAD)</t>
  </si>
  <si>
    <t>4000 (UNIDAD)</t>
  </si>
  <si>
    <t>NÚMERO DE DIPLOMADOS REGISTRADOS EN LA VIE.</t>
  </si>
  <si>
    <t>NÚMERO DE CONCIERTOS REGIONALES REALIZADOS.</t>
  </si>
  <si>
    <t>NÚMERO DE EVENTOS REALIZADOS PARA GENERAR MEJORAS EN LA VISIBILIDAD DE LA ESCUELA.</t>
  </si>
  <si>
    <t>NÚMERO DE PROFESORES QUE PERTENECEN A REDES NACIONALES E INTERNACIONALES.</t>
  </si>
  <si>
    <t>NÚMERO DE PROFESORES QUE REALIZAN INTERCAMBIO ACADÉMICO CON INSTITUCIONES DE ALTO PRESTIGIO NACIONAL E INTERNACIONAL.</t>
  </si>
  <si>
    <t>SOLICITUDES DE REGISTRO DE DERECHOS DE PROPIEDAD INTELECTUAL</t>
  </si>
  <si>
    <t>INICIATIVAS DE EMPRENDIMIENTO APOYADAS</t>
  </si>
  <si>
    <t>ACUERDO DE CONFIDENCIALIDAD ESTABLECIDOS CON EMPRESAS NACIONALES O INTERNACIONALES</t>
  </si>
  <si>
    <t>35 (UNIDAD)</t>
  </si>
  <si>
    <t>NÚMERO DE REVISTAS INDIZADAS UIS</t>
  </si>
  <si>
    <t>PRUEBAS DE LABORATORIOS QUE INICIAN EL PROCESO DE ACREDITACIÓN POR PRIMERA VEZ</t>
  </si>
  <si>
    <t>DOCUMENTO DE IDENTIFICACIÓN DE LAS ACTIVIDADES DE EXTENSIÓN TOTALES EN LA UNIVERSIDAD</t>
  </si>
  <si>
    <t>NÚMERO DE PREMIOS ELOY VALENZUELA OTORGADOS</t>
  </si>
  <si>
    <t>PORTAFOLIO DE GRUPO, CENTROS Y LABORATORIOS DE INVESTIGACIÓN Y EXTENSIÓN REALIZADOS</t>
  </si>
  <si>
    <t>100 (UNIDAD)</t>
  </si>
  <si>
    <t>PRUEBAS DE LABORATORIOS QUE RATIFICAN SU ACREDITACIÓN</t>
  </si>
  <si>
    <t>FORTALECIMIENTO DE LA CUALIFICACIÓN DOCENTE DE LOS PROFESORES DE PLANTA DE LA UNIVERSIDAD INDUSTRIAL DE SANTANDER (3695)</t>
  </si>
  <si>
    <t>INCREMENTAR LA FORMACIÓN POSGRADUADA DE LOS PROFESORES DE PLANTA DE LA UNIVERSIDAD INDUSTRIAL DE SANTANDER CON EL FIN DE MEJORAR Y CUALIFICAR LOS PROCESOS MISIONALES DE DOCENCIA, INVESTIGACIÓN Y EXTENSIÓN.</t>
  </si>
  <si>
    <t>DOCENTES PHD TC</t>
  </si>
  <si>
    <t>207 (UNIDAD)</t>
  </si>
  <si>
    <t>NÚMERO DE PROFESORES EN FORMACIÓN DOCTORAL</t>
  </si>
  <si>
    <t>DISEÑO DEL PORTAFOLIO FORMATIVO CEDEDUIS (3638)</t>
  </si>
  <si>
    <t>ELABORAR UN PORTAFOLIO FORMATIVO QUE INTEGRE LAS LÍNEAS TEMÁTICAS EN TIC CON LA FORMACIÓN QUE CEDEDUIS OFRECE A LA COMUNIDAD UNIVERSITARIA: DISEÑO Y REDISEÑO CURRICULAR Y FORTALECIMIENTO DEL MODELO PEDAGÓGICO</t>
  </si>
  <si>
    <t>FONDO ESPECIAL 7082</t>
  </si>
  <si>
    <t>PORTAFOLIO FORMATIVO ELABORADO</t>
  </si>
  <si>
    <t>ACUERDO DONDE SE REFORMULA EL PORTAFOLIO DE SERVICIOS DEL CEDEDUIS</t>
  </si>
  <si>
    <t>NÚMERO DE CURSOS DESARROLLADOS EN EL MARCO DEL PORTAFOLIO FORMATIVO.</t>
  </si>
  <si>
    <t>PROGRAMA DE EXPERIENCIAS DOCENTES EXITOSAS (3645)</t>
  </si>
  <si>
    <t>IMPLEMENTAR ESTRATEGIAS QUE FACILITEN LA IDENTIFICACIÓN Y DIVULGACIÓN DE LAS PRÁCTICAS DOCENTES QUE INVOLUCRAN ESTRATEGIAS DE ENSEÑANZA Y APRENDIZAJE INNOVADORAS,  PARA RESALTAR LA LABOR DE LOS DOCENTES QUE MEJORAN CONTINUAMENTE EN SU ACTIVIDAD ACADÉMICA Y APORTAN SIGNIFICATIVAMENTE AL LOGRO DE LAS COMPETENCIAS POR PARTE DE SUS ESTUDIANTES.</t>
  </si>
  <si>
    <t>NÚMERO DE EXPERIENCIAS DOCENTES SOCIALIZADAS</t>
  </si>
  <si>
    <t>NÚMERO DE PUBLICACIONES QUE RECOPILAN PRÁCTICAS DOCENTES</t>
  </si>
  <si>
    <t>NÚMERO DE DOCENTES QUE VISIBILIZAN SUS PRÁCTICAS PEDAGÓGICAS</t>
  </si>
  <si>
    <t>PROGRAMA DE ACTIVIDADES LÚDICAS QUE PROMUEVAN EL USO DEL IDIOMA INGLÉS EN LA COMUNIDAD UIS. (3532)</t>
  </si>
  <si>
    <t>PORCENTAJE DE ACTIVIDADES LÚDICAS EN INGLÉS  PLANEADAS</t>
  </si>
  <si>
    <t>PROGRAMA DE CAPACITACIÓN Y DESARROLLO DE HABILIDADES TÉCNICAS EN LA PRODUCCIÓN DE CONTENIDOS PERIODÍSTICOS MULTIMEDIA PARA EL EQUIPO HUMANO DE TELEUIS Y COMUNICADORES DE LAS SEDES REGIONALES. (3639)</t>
  </si>
  <si>
    <t>DESARROLLAR UN PROGRAMA DE CAPACITACIÓN ORIENTADO AL FORTALECIMIENTO Y DESARROLLO DE HABILIDADES TÉCNICAS EN LA PRODUCCIÓN DE CONTENIDOS PERIODÍSTICOS MULTIMEDIA PARA EL EQUIPO HUMANO DE TELEUIS Y COMUNICADORES DE LAS SEDES REGIONALES QUE PERMITA EL FORTALECIMIENTO DEL PROCESO DE COMUNICACIÓN INSTITUCIONAL.</t>
  </si>
  <si>
    <t>NUMERO DE CAPACITACIONES REALIZADAS.</t>
  </si>
  <si>
    <t>NÚMERO DE PERSONAS CAPACITADAS.</t>
  </si>
  <si>
    <t>FORMACIÓN DEL TALENTO HUMANO DE LA FACULTAD DE INGENIERÍAS FISICOMECÁNICAS (3576)</t>
  </si>
  <si>
    <t>CAPACITAR AL PERSONAL ADMINISTRATIVO DE LA FACULTAD DE INGENIERÍAS FISICOMECÁNICAS EN TÉCNICAS INNOVADORAS PARA MEJORAR SUS COMPETENCIAS ADMINISTRATIVAS</t>
  </si>
  <si>
    <t>NÚMERO DE ACTIVIDADES DE FORMACIÓN REALIZADAS AL PERSONAL ADMINISTRATIVO DE LA FACULTAD</t>
  </si>
  <si>
    <t>NO. DE PROFESORES CAPACITADOS EN EL USO DE TIC COMO APOYO A LA DOCENCIA (MOODLE, WEB 2.0, ENTRE OTRAS)</t>
  </si>
  <si>
    <t>630 (UNIDAD)</t>
  </si>
  <si>
    <t>NO. DE CURSOS CON SOPORTE EN LA PLATAFORMA MOODLE</t>
  </si>
  <si>
    <t>560 (UNIDAD)</t>
  </si>
  <si>
    <t>EVENTOS DE SOCIALIZACIÓN</t>
  </si>
  <si>
    <t>NUMERO DE NUEVAS ASIGNATURAS EN LA PLATAFORMA MOODLE</t>
  </si>
  <si>
    <t>IMPLEMENTACION DE LA PLATAFORMA MOODLE EN LOS PROCESOS DE EVALUACION DE LOS CONTENIDOS DE LAS ASIGNATURAS</t>
  </si>
  <si>
    <t>DISEÑO E IMPLEMENTACIÓN DE ACTIVIDADES ORIENTADAS A FOMENTAR LA PARTICIPACIÓN DE LOS ESTUDIANTES DE MODALIDAD DISTANCIA Y VIRTUAL DE LOS PROGRAMAS OFRECIDOS EN EL IPRED, EN ACTIVIDADES DE BIENESTAR ESTUDIANTIL (3573)</t>
  </si>
  <si>
    <t>PLANEAR E IMPLEMENTAR ACTIVIDADES DE BIENESTAR EN LAS QUE TENGAN PARTICIPACION LOS ESTUDIANTES DE MODALIDAD DISTANCIA Y VIRTUAL DE LOS PROGRAMAS OFRECIDOS EN EL IPRED, AFIN DE LOGRAR SU ADAPTACIÓN E INTEGRACIÓN CON LA VIDA UNIVERSITARIA</t>
  </si>
  <si>
    <t>INSTITUTO DE PROYECCION REGIONAL Y EDUCACION A DISTANCIA</t>
  </si>
  <si>
    <t>NÚMERO DE ACTIVIDADES DE PROMOCIÓN Y PREVENCIÓN DE LA SALUD, DEPORTIVAS Y CULTURALES, EN LAS QUE PARTICIPEN LOS ESTUDIANTES DE LOS PROGRAMAS EN LA MODALIDAD A DISTANCIA EN TODAS LAS SEDES</t>
  </si>
  <si>
    <t>15 (NÚMERO)</t>
  </si>
  <si>
    <t>SEDE SOCORRO</t>
  </si>
  <si>
    <t>NÚMERO DE INFORMES ANUALES DE LAS ACTIVIDADES REALIZADAS</t>
  </si>
  <si>
    <t>SEDE BARRANCABERMEJA</t>
  </si>
  <si>
    <t>SEDE BARBOSA</t>
  </si>
  <si>
    <t>DIVISION DE BIENESTAR UNIVERSITARIO</t>
  </si>
  <si>
    <t>PROGRAMA DE FORMACIÓN PARA LA COMUNIDAD ESTUDIANTIL EN LA PROTECCIÓN DE LA VIDA (3610)</t>
  </si>
  <si>
    <t>DISEÑAR E IMPLEMENTAR UN PROGRAMA DE FORMACIÓN DIRIGIDO A LA COMUNIDAD ESTUDIANTIL DE PREGRADO PARA  DESARROLLAR HABILIDADES PARA PRESTAR LOS PRIMEROS AUXILIOS EN CASO DE EMERGENCIAS.</t>
  </si>
  <si>
    <t>FONDO ESPECIAL 7073</t>
  </si>
  <si>
    <t>CURSO REALIZADO</t>
  </si>
  <si>
    <t>SECCION DE SERVICIOS INTEGRALES DE SALUD Y DESARROLLO PSICOSOCIAL</t>
  </si>
  <si>
    <t>OLIMPIADAS DEPORTIVAS INTERSEDES (3627)</t>
  </si>
  <si>
    <t>INTEGRAR, POR MEDIO DEL DEPORTE, LA COMUNIDAD UNIVERSITARIA DE LAS DIFERENTES SEDES INSTITUCIONALES.</t>
  </si>
  <si>
    <t>DEPARTAMENTO DE EDUCACION FISICA Y DEPORTES</t>
  </si>
  <si>
    <t>OLIMPIADAS DEPORTIVAS INTERSEDES REALIZADAS</t>
  </si>
  <si>
    <t>PROGRAMA DE FORTALECIMIENTO DE HABILIDADES Y COMPETENCIAS PERSONALES Y PROFESIONALES - FASE I. (3481)</t>
  </si>
  <si>
    <t>VINCULAR A UN GRUPO DE ESTUDIANTES CON DESEMPEÑO ACADÉMICO DESTACADO A UN PROCESO DE FORMACIÓN TRANSVERSAL QUE LES OFREZCA ELEMENTOS TEÓRICO-PRÁCTICOS ORIENTADOS TANTO AL CRECIMIENTO PERSONAL COMO AL FORTALECIMIENTO DE HABILIDADES Y COMPETENCIAS GENÉRICAS ASOCIADAS A FACTORES DIFERENCIALES Y DE ÉXITO.</t>
  </si>
  <si>
    <t>MÓDULOS DE FORMACIÓN OFRECIDOS</t>
  </si>
  <si>
    <t>CANTIDAD DE ESTUDIANTES BENEFICIADOS CON EL PROGRAMA</t>
  </si>
  <si>
    <t>90 (PORCENTAJE)</t>
  </si>
  <si>
    <t>OFERTA DE CURSOS DE INGLÉS PARA NIÑOS, JÓVENES Y ADULTOS EN LAS SEDES DE SOCORRO Y BARBOSA-FASE 2 (3551)</t>
  </si>
  <si>
    <t>CONTINUAR OFRECIENDO CURSOS DE INGLÉS PARA NIÑOS, JÓVENES Y ADULTOS EN LAS SEDES DE SOCORRO Y BARBOSA PARA EL 2016</t>
  </si>
  <si>
    <t>FONDO ESPECIAL 7340</t>
  </si>
  <si>
    <t>NÚMERO DE CICLOS DE INGLÉS OFRECIDOS EN EL PROGRAMA DE EXTENSIÓN EN LAS SEDES REGIONALES. (2 POR SEDE)</t>
  </si>
  <si>
    <t>FONDO ESPECIAL 9205</t>
  </si>
  <si>
    <t>PROGRAMA DE PROMOCIÓN PARA LA COOPERACIÓN Y VISIBILIDAD DE LA UIS (3613)</t>
  </si>
  <si>
    <t>PROMOVER A LA UIS EN EVENTOS ACADÉMICOS Y OTROS ESPACIOS REGIONALES, NACIONALES E INTERNACIONALES QUE INCENTIVEN LA COOPERACIÓN Y EL INTERCAMBIO INSTITUCIONAL, CON EL FIN DE DAR CUMPLIMIENTO A LO ESTABLECIDO MEDIANTE EL ACUERDO SUPERIOR NO. 034 DE 2009.</t>
  </si>
  <si>
    <t>RELACIONES EXTERIORES</t>
  </si>
  <si>
    <t>FONDO COMUN 1140</t>
  </si>
  <si>
    <t>NÚMERO DE VISITAS NACIONALES  DE FUNCIONARIOS UIS A OTRAS INSTITUCIONES</t>
  </si>
  <si>
    <t>IMPLEMENTACIÓN DE ACCIONES DE INTERNACIONALIZACIÓN EN LA ESCUELA DE FILOSOFÍA - FASE II (3465)</t>
  </si>
  <si>
    <t>PROMOVER LA INTERNACIONALIZACIÓN DE LA ESCUELA A TRAVÉS DE LA REALIZACIÓN DE EVENTOS EN LOS QUE PARTICIPEN ACADÉMICOS INTERNACIONALES ASÍ COMO TAMBIÉN A TRAVÉS DE LA OFERTA DE ASIGNATURAS EN UN SEGUNDO IDIOMA.</t>
  </si>
  <si>
    <t>ESCUELA DE FILOSOFIA</t>
  </si>
  <si>
    <t>OFERTA DE UN CURSO DE FILOSOFÍA (EN CADA SEMESTRE) EN UN SEGUNDO IDIOMA</t>
  </si>
  <si>
    <t>NÚMERO DE PROFESORES INTERNACIONALES INVITADOS</t>
  </si>
  <si>
    <t>FORTALECIMIENTO DE LAS RELACIONES NACIONALES E INTERNACIONALES DE LA ESCUELA DE HISTORIA (3614)</t>
  </si>
  <si>
    <t>FORTALECER LOS CONVENIOS NACIONALES E INTERNACIONALES DE LA ESCUELA DE HISTORIA.</t>
  </si>
  <si>
    <t>NÚMERO DE CONVENIOS NACIONALES ESTABLECIDOS.</t>
  </si>
  <si>
    <t>NÚMERO DE CONVENIOS INTERNACIONALES ESTABLECIDOS.</t>
  </si>
  <si>
    <t>FORTALECIMIENTO DE LA PRESENCIA DE LOS PROGRAMAS DE LA FACULTAD DE INGENIERÍAS FISICOMECÁNICAS A NIVEL INTERNACIONAL (3541)</t>
  </si>
  <si>
    <t>IMPLEMENTAR ESTRATEGIAS PARA PROMOVER LA PRESENCIA A NIVEL INTERNACIONAL DE LA FACULTAD DE INGENIERÍAS FISICOMECÁNICAS.</t>
  </si>
  <si>
    <t>NÚMERO DE CONVENIOS DE DOBLE TITULACIÓN FORMULADOS</t>
  </si>
  <si>
    <t>NÚMERO DE APOYOS ECONÓMICOS BRINDADOS A ESTUDIANTES REALIZANDO ALGÚN PROGRAMA DE MOVILIDAD</t>
  </si>
  <si>
    <t>PROGRAMA DE MOVILIDAD ESTUDIANTIL (3595)</t>
  </si>
  <si>
    <t>BRINDAR ACOMPAÑAMIENTO Y APOYOS DE CARÁCTER ADMINISTRATIVO Y ECONÓMICO A ESTUDIANTES DE PREGRADO QUE PARTICIPEN DE PROGRAMAS DE MOVILIDAD ACADÉMICA, SEGÚN LO DISPUESTO EN EL ACUERDO DEL CONSEJO SUPERIOR 029 DE 2014 Y LA RESOLUCIÓN DE RECTORÍA 2570 DE 2014, PERMITIENDO CON ESTOS APOYOS EL INCREMENTO EN LAS CIFRAS DE MOVILIDAD ACADÉMICA EN PREGRADO.</t>
  </si>
  <si>
    <t>NÚMERO ANUAL DE ESTUDIANTES UIS DE PREGRADO ACEPTADOS PARA REALIZAR ESTANCIAS ACADÉMICAS FORMALES EN UNIVERSIDADES, INSTITUCIONES Y CENTROS DE INVESTIGACIÓN EN LOS ÁMBITOS NACIONAL E INTERNACIONAL</t>
  </si>
  <si>
    <t>NÚMERO ANUAL DE ESTUDIANTES UIS DE POSGRADO NOMINADOS Y ACEPTADOS PARA REALIZAR ESTANCIAS ACADÉMICAS FORMALES PERMITIDAS POR LA REGLAMENTACIÓN EXISTENTE EN POSGRADOS</t>
  </si>
  <si>
    <t>PROGRAMA PROFESORES VISITANTES (3623)</t>
  </si>
  <si>
    <t>INCREMENTAR LA MOVILIDAD Y EL INTERCAMBIO CIENTÍFICO, ACADÉMICO Y CULTURAL DE LA UIS CON OTRAS INSTITUCIONES</t>
  </si>
  <si>
    <t>NÚMERO DE VISITAS DE PROFESORES A LA UIS</t>
  </si>
  <si>
    <t>PROGRAMA DE APOYO AL PROYECTO EDITORIAL DE LA DIRECCIÓN CULTURAL Y DOCUMENTOS SOPORTE DE LA CÁTEDRA LOW MAUS (3617)</t>
  </si>
  <si>
    <t>CONTRIBUIR A LA DIFUSIÓN DEL PATRIMONIO CULTURAL MEDIANTE LA PRODUCCIÓN DE PUBLICACIONES DE ARTE Y CULTURA</t>
  </si>
  <si>
    <t>PUBLICACIONES REALIZADAS VS PUBLICACIONES SOLICITADAS</t>
  </si>
  <si>
    <t>RECUPERACIÓN DE LA MEMORIA HISTÓRICA DE LA UIS - FASE 1. (3631)</t>
  </si>
  <si>
    <t>IDENTIFICAR Y RECOPILAR LA INFORMACIÓN DISPONIBLE POR DÉCADAS DE LA HISTORIA DE LA UNIVERSIDAD DESDE EL AÑO DE 1940 CON EL FIN DE GENERAR UNA PUBLICACIÓN QUE CONTRIBUYA A LA RECUPERACIÓN DE LA MEMORIA HISTÓRICA DE LA UNIVERSIDAD COMO PARTE DE LA CONMEMORACIÓN DEL ANIVERSARIO NÚMERO 70.</t>
  </si>
  <si>
    <t>NÚMERO DE FOTOGRAFÍAS RECOPILADAS E IDENTIFICADAS EN EL MARCO DEL PROYECTO.</t>
  </si>
  <si>
    <t>3000 (UNIDAD)</t>
  </si>
  <si>
    <t>FESTIVALES UIS (3490)</t>
  </si>
  <si>
    <t>CELEBRAR EL XXXIII FESTIVAL INTERNACIONAL DE PIANO, Y EL XXV FESTIVAL LUIS A. CALVO DE MÚSICA ANDINA COLOMBIANA.</t>
  </si>
  <si>
    <t>DIRECCION CULTURAL</t>
  </si>
  <si>
    <t>FONDO COMUN 2170</t>
  </si>
  <si>
    <t>NÚMERO DE FESTIVALES REALIZADOS</t>
  </si>
  <si>
    <t>FONDO ESPECIAL 7027</t>
  </si>
  <si>
    <t>NÚMERO TOTAL DE ASISTENTES EN LOS DOS FESTIVALES</t>
  </si>
  <si>
    <t>31500 (NÚMERO)</t>
  </si>
  <si>
    <t>CONCURSOS DE LITERATURA UIS (3493)</t>
  </si>
  <si>
    <t>ORGANIZAR Y DESARROLLAR LOS CONCURSOS NACIONALES DE CREACIÓN LITERARIA UIS EN LAS MODALIDADES DE LIBRO DE CUENTO, LIBRO DE POESÍA Y LIBRO DE ENSAYO, PARA FOMENTAR LA CREACIÓN LITERARIA ENTRE LOS MIEMBROS DE LA CIUDADANÍA EN GENERAL.</t>
  </si>
  <si>
    <t>NÚMERO DE LIBROS DE CUENTOS RECIBIDOS</t>
  </si>
  <si>
    <t>25 (NÚMERO)</t>
  </si>
  <si>
    <t>NÚMERO DE LIBROS DE POESÍA RECIBIDOS</t>
  </si>
  <si>
    <t>NÚMERO DE ENSAYOS RECIBIDOS</t>
  </si>
  <si>
    <t>12 (NÚMERO)</t>
  </si>
  <si>
    <t>FORTALECIMIENTO DE GRUPOS ARTÍSTICOS UIS (3494)</t>
  </si>
  <si>
    <t>APOYAR LAS EXPRESIONES ARTÍSTICAS ORGANIZADAS POR LOS GRUPOS DE LA UIS CON EL FIN DE PROMOVER EL RECONOCIMIENTO DE LAS DIFERENTES AGRUPACIONES QUE PARTICIPAN, LA CREACIÓN ARTÍSTICA Y EL INTERCAMBIO CULTURAL.</t>
  </si>
  <si>
    <t>NÚMERO DE GRUPOS ARTÍSTICOS APOYADOS</t>
  </si>
  <si>
    <t>10 (NÚMERO)</t>
  </si>
  <si>
    <t>120 (NÚMERO)</t>
  </si>
  <si>
    <t>FONDO ESPECIAL 7231</t>
  </si>
  <si>
    <t>SEGUIMIENTO A LOS EGRESADOS DE LOS PROGRAMAS DE LA FACULTAD DE CIENCIAS  FASE II (3622)</t>
  </si>
  <si>
    <t>DISEÑAR E IMPLEMENTAR HERRAMIENTAS WEB EN INTERNET QUE PERMITAN GESTIONAR LA INFORMACIÓN DE EGRESADOS DE LOS PROGRAMAS DE LA FACULTAD DE CIENCIAS UIS.</t>
  </si>
  <si>
    <t>HERRAMIENTA WEB DISEÑADA.</t>
  </si>
  <si>
    <t>HERRAMIENTA WEB IMPLEMENTADA.</t>
  </si>
  <si>
    <t>SEGUIMIENTO E INTERACCIÓN CON EGRESADOS (3520)</t>
  </si>
  <si>
    <t>GENERAR UN ESPACIO DE INTERACCIÓN Y SEGUIMIENTO ENTRE LOS EGRESADOS Y LA COMUNIDAD ACADÉMICA DEL PROGRAMA DE TRABAJO SOCIAL.</t>
  </si>
  <si>
    <t>REALIZACIÓN DEL IV ENCUENTRO DE EGRESADOS DEL PROGRAMA DE TRABAJO SOCIAL</t>
  </si>
  <si>
    <t>GENERACIÓN DEL BOLETÍN DE EGRESADOS</t>
  </si>
  <si>
    <t>REALIZACIÓN DE LA III SEMANA DE TRABAJO SOCIAL</t>
  </si>
  <si>
    <t>ESTUDIO ANUAL DE LOS CAMPOS DE DESEMPEÑO EN LOS QUE SE ENCUENTRAN LOS(AS) EGRESADOS(AS) Y SUS CONDICIONES LABORALES</t>
  </si>
  <si>
    <t>ESTUDIO DE SEGUIMIENTO A EGRESADOS DEL PROGRAMA DE INGENIERÍA QUÍMICA (3662)</t>
  </si>
  <si>
    <t>DESARROLLAR ESTRATEGIAS PARA MEJORAR EL VÍNCULO CON LOS EGRESADOS REALIZANDO UN ANÁLISIS DEL IMPACTO DE ÉSTOS FRENTE A LA COMUNIAD</t>
  </si>
  <si>
    <t>ESCUELA DE ING.QUIMICA</t>
  </si>
  <si>
    <t>DOCUMENTO DEL MARCO DE TRABAJO DE SEGUIMIENTO A EGRESADOS</t>
  </si>
  <si>
    <t>GRUPO EN REDES SOCIALES PARA CONTACTAR CON EGRESADOS, CREADO</t>
  </si>
  <si>
    <t>EGRESADOS INSCRITOS EN PÁGINA WEB ESCUELA</t>
  </si>
  <si>
    <t>10 (PORCENTAJE)</t>
  </si>
  <si>
    <t>IMPLEMENTACIÓN DEL PROGRAMA DE SEGUIMIENTO A GRADUADOS EN EL MBA DE LA ESCUELA DE ESTUDIOS INDUSTRIALES Y EMPRESARIALES (3480)</t>
  </si>
  <si>
    <t>IMPLEMENTAR UN PROGRAMA DE SEGUIMIENTO A GRADUADOS EN EL MBA DE LA ESCUELA DE ESTUDIOS INDUSTRIALES Y EMPRESARIALES</t>
  </si>
  <si>
    <t>DOCUMENTO CON INFORMACIÓN DEL PROGRAMA DE SEGUIMIENTO A EGRESADOS Y GRADUADOS  DEL MBA</t>
  </si>
  <si>
    <t>IMPACTO DE LOS EGRESADOS EN EL MEDIO (3469)</t>
  </si>
  <si>
    <t>PROFUNDIZAR EN EL ESTUDIO DEL IMPACTO DE LOS EGRESADOS EN EL MEDIO A PARTIR DE LOS RESULTADOS ARROJADOS DEL DOCUMENTO PRELIMINAR DE CARACTERIZACIÓN DE LOS EGRESADOS DE LA ESCUELA</t>
  </si>
  <si>
    <t>ESCUELA DE NUTRICION Y DIETETICA</t>
  </si>
  <si>
    <t>DOCUMENTO CON EL INFORME FINAL</t>
  </si>
  <si>
    <t>PROGRAMA PORTAL DE TRABAJO UIS (3628)</t>
  </si>
  <si>
    <t>DISPONER DE UN SISTEMA DE INFORMACIÓN PARA EL SECTOR EMPRESARIAL Y EGRESADOS COMO HERRAMIENTA INFORMATIVA QUE FAVOREZCA LA OFERTA Y CONTRATACIÓN DE EMPLEOS PROFESIONALES</t>
  </si>
  <si>
    <t>NÚMERO DE OFERTAS PUBLICADAS /NÚMERO DE OFERTAS ESTIMADAS *100 (ESTIMADAS 800)</t>
  </si>
  <si>
    <t>70 (PORCENTAJE)</t>
  </si>
  <si>
    <t>PROGRAMA DE OFERTA DE SERVICIOS PARA LOS EGRESADOS (3632)</t>
  </si>
  <si>
    <t>AMPLIAR LOS CANALES DE ACERCAMIENTO Y VINCULACIÓN DE LOS EGRESADOS CON LA UIS, A TRAVÉS DE SERVICIOS Y ACTIVIDADES DE PROMOCIÓN</t>
  </si>
  <si>
    <t>NÚMERO DE EVENTOS CON PARTICIPACIÓN ACTIVA DE EGRESADOS</t>
  </si>
  <si>
    <t>PROGRAMA DE EGRESADOS DESTACADOS VISITANTES UIS (3634)</t>
  </si>
  <si>
    <t>AUMENTAR EL NÚMERO DE VISITAS DE EGRESADOS DESTACADOS CON EL FIN DE LOGRAR A TRAVÉS ESTAS, EL FAVORECIMIENTO DE TODA LA COMUNIDAD UNIVERSITARÍA FRENTE A TEMAS DE INTERES GENERAL MEDIANTE CHARLAS Y EVENTOS ACADÉMICOS PLANTEADOS POR LAS UNIDADES ACADEMICO - ADMINISTRATIVAS BENEFICIARIAS DEL PROGRAMA</t>
  </si>
  <si>
    <t>ÍNDICE DE EGRESADOS DESTACADOS PARTICIPANTES = (NÚM EGRESADOS DESTACADOS PARTICIPANTES/NÚM DE PARTICIPANTES PROGRAMADOS)*100</t>
  </si>
  <si>
    <t>FORTALECIMIENTO DE LA INTERACCIÓN CON EGRESADOS DE LA ESCUELA DE HISTORIA (3609)</t>
  </si>
  <si>
    <t>CREAR ESPACIOS ACADÉMICOS DE INTERACCIÓN CON EGRESADOS DE LA ESCUELA DE HISTORIA A FIN DE MANTENER UN CONTACTO PERMANENTE CON ELLOS.</t>
  </si>
  <si>
    <t>EVENTOS ACADÉMICOS CON EGRESADOS REALIZADOS POR AÑO, COLOQUIO DE EGRESADOS Y CONGRESO.</t>
  </si>
  <si>
    <t>IMPLEMENTACIÓN DE ESTRATEGIAS PARA EL CONTACTO CON LOS EGRESADOS DE LOS PROGRAMAS DE PREGRADO DE LA E3T (3612)</t>
  </si>
  <si>
    <t>REALIZAR UNA ACTIVIDAD DE INTEGRACIÓN CON LOS EGRESADOS DE LOS PROGRAMAS DE PREGRADO DE LA E3T.</t>
  </si>
  <si>
    <t>ESCUELA DE ING.ELECTRICA, ELECTRONICA Y TELECOMUN</t>
  </si>
  <si>
    <t>EVENTO CON EGRESADOS DE LOS PROGRAMAS DE LA E3T</t>
  </si>
  <si>
    <t>FORTALECIMIENTO DE LA RELACION ESCUELA - EGRESADOS DE LA ESCUELA DE MICROBIOLOGIA (3693)</t>
  </si>
  <si>
    <t>IMPLEMENTAR ESTRATEGIAS DE VINCULACION Y COMUNICACION CON EGRESADOS DE LA ESCUELA DE MICROBIOLOGIA</t>
  </si>
  <si>
    <t>NUMERO DE NOTICIAS Y COMUNICACIONES ENVIADAS A EGRESADOS A TRAVES DE CORREOS ELECTRONICOS</t>
  </si>
  <si>
    <t>SOCIALIZACION DE RESULTADOS DEL PROCESO DE AUTOEVALUACION DEL PROGRAMA A TRAVES DE LA PLATAFORMA CALUMET</t>
  </si>
  <si>
    <t>NUMERO DE EGRESADOS PARTICIPANTES EN EVENTOS DE LA ESCUELA: CURSO DE ACTUALIZACION Y CELEBRACION DIA DEL BACTERIOLOGO</t>
  </si>
  <si>
    <t>INTERACCION DE EGRESADOS CON EL PROGRAMA (3471)</t>
  </si>
  <si>
    <t>CONSOLIDAR LA INTERACCIÓN DE LA ESCUELA CON LOS EGRESADOS MEDIANTE EL INTERCAMBIO DE EXPERIENCIAS, FOMENTO DE LA RED Y ACTUALIZACIÓN PERMANENTE CON EGRESADOS.</t>
  </si>
  <si>
    <t>NÚMERO DE NOTICIAS PUBLICADAS  EN LA RED DE EGRESADOS</t>
  </si>
  <si>
    <t>NÚMERO DE EVENTOS CON PARTICIPACIÓN DE EGRESADOS</t>
  </si>
  <si>
    <t>NÚMERO TOTAL DE EGRESADOS QUE ASISTEN A LOS EVENTOS PROGRAMADOS</t>
  </si>
  <si>
    <t>CONSOLIDACIÓN DE LA RELACIÓN CON LOS GRADUADOS DEL PROGRAMA DE ENFERMERÍA (3484)</t>
  </si>
  <si>
    <t>FORTALECER EL VÍNCULO CON LOS GRADUADOS DEL PROGRAMA A TRAVÉS DE LA IMPLEMENTACIÓN DE   ESTRATEGIAS IDENTIFICADAS POR LA ESCUELA.</t>
  </si>
  <si>
    <t>NÚMERO DE GRADUADOS QUE PARTICIPAN EN LOS EVENTOS ACADÉMICOS Y CULTURALES REALIZADOS ANUALMENTE POR EL PROGRAMA</t>
  </si>
  <si>
    <t>NÚMERO DE CORREOS ELECTRÓNICOS ENVIADOS AL TOTAL DE GRADUADOS INCLUIDOS EN LA BASE DE DATOS POR SEMESTRE</t>
  </si>
  <si>
    <t>NÚMERO DE GRADUADOS DESTACADOS QUE PARTICIPAN EN JORNADAS Y/O ENCUENTROS CON DOCENTES, ESTUDIANTES Y EGRESADOS</t>
  </si>
  <si>
    <t>NÚMERO DE VECES QUE SE ACTUALIZA BASE DE DATOS</t>
  </si>
  <si>
    <t>ACTUALIZACIÓN DE LA PAGINA WEB DE LA ESCUELA DE MEDICINA (3572)</t>
  </si>
  <si>
    <t>MEJORAR LA COMUNICACIÓN CON LA COMUNIDAD ACADÉMICA DE LA ESCUELA DE MEDICINA..</t>
  </si>
  <si>
    <t>INFORME DEL ESTADO ACTUAL DE LA PAGINA WEB DE LA ESCUELA DE MEDICINA</t>
  </si>
  <si>
    <t>ESCUELA DE MEDICINA</t>
  </si>
  <si>
    <t>INFORME AVANCE VINCULACIÓN ESTUDIANTES, EGRESADOS, DOCENTES Y DIRECTIVOS DE LA ESCUELA DE MEDICINA.</t>
  </si>
  <si>
    <t>DEPARTAMENTO DE CIENCIAS BASICAS</t>
  </si>
  <si>
    <t>INFORME FINAL ESTADO PÁGINA WEB DE LA ESCUELA DE MEDICINA</t>
  </si>
  <si>
    <t>DEPARTAMENTO DE CIRUGIA</t>
  </si>
  <si>
    <t>DEPARTAMENTO DE SALUD PUBLICA</t>
  </si>
  <si>
    <t>DIVISION DE SERVICIOS DE INFORMACION</t>
  </si>
  <si>
    <t>ACTUALIZACIÓN EN CAMPO DE LA DISTRIBUCIÓN Y DESIGNACIÓN DE ESPACIOS EN EDIFICIOS DE LA FACULTAD DE SALUD Y SEDE BUCARICA (3566)</t>
  </si>
  <si>
    <t>ACTUALIZAR LOS PLANOS ARQUITECTÓNICOS PLANÍMETRICOS EN LA BASE DE DATOS DE ÁREAS Y CAPACIDADES DE LOS EDIFICIOS DE LA SEDE BUCARICA Y LA FACULTAD DE SALUD.</t>
  </si>
  <si>
    <t>PLANEACION</t>
  </si>
  <si>
    <t>(NÚMERO DE EDIFICIOS ACTUALIZADOS EN CAMPO / NÚMERO DE EDIFICIOS OBJETO DEL PROYECTO) * 100</t>
  </si>
  <si>
    <t>DESARROLLO DE UN SISTEMA DE INFORMACIÓN PARA EL PROGRAMA COMBO SALUDABLE (3594)</t>
  </si>
  <si>
    <t>GESTIONAR EL DESARROLLO DE UNA HERRAMIENTA INFORMÁTICA PARA OPTIMIZAR LOS PROCESOS ADMINISTRATIVOS Y OPERATIVOS DEL PROGRAMA COMBO SALUDABLE.</t>
  </si>
  <si>
    <t>FONDO ESPECIAL 7072</t>
  </si>
  <si>
    <t>MÓDULOS DESARROLLADOS A SATISFACCIÓN</t>
  </si>
  <si>
    <t>SECCION DE COMEDORES Y CAFETERIA</t>
  </si>
  <si>
    <t>DOCUMENTO DE CARACTERIZACIÓN DE ROLES</t>
  </si>
  <si>
    <t>POTENCIAR EL SISTEMA DE INFORMACIÓN DE LA VIE  SIVIE (3646)</t>
  </si>
  <si>
    <t>FORTALECER Y CONSOLIDAR EL ACTUAL SISTEMA DE INFORMACIÓN DE LA VICERRECTORÍA DE INVESTIGACIÓN Y EXTENSIÓN (SIVIE) COMO UNA HERRAMIENTA INFORMÁTICA QUE SOPORTE EFICAZMENTE LOS PROCEDIMIENTOS DE PROYECTOS Y PROGRAMAS QUE SE LLEVAN A CABO EN LA VICERRECTORÍA DE INVESTIGACIÓN Y EXTENSIÓN.</t>
  </si>
  <si>
    <t>PORCENTAJE DE PROYECTOS INTEGRADOS AL SIVIE</t>
  </si>
  <si>
    <t>99 (PORCENTAJE)</t>
  </si>
  <si>
    <t>PORCENTAJE DE PRODUCTIVIDAD INTEGRADOS AL SIVIE</t>
  </si>
  <si>
    <t>PORCENTAJE DE CONVOCATORIAS INTEGRADOS AL SIVIE</t>
  </si>
  <si>
    <t>96 (PORCENTAJE)</t>
  </si>
  <si>
    <t>PORCENTAJE DE MOVILIDADES INTEGRADOS AL SIVIE</t>
  </si>
  <si>
    <t>CONSTRUCCIÓN DE UN ARCHIVO DIGITAL DE TEMAS DE RELEVANCIA INSTITUCIONAL, FASE 2. (3682)</t>
  </si>
  <si>
    <t>CONSTRUIR UN ARCHIVO DIGITALIZADO DE LOS DOCUMENTOS CUSTODIADOS POR LA SECRETARÍA GENERAL E IMPLEMENTAR UN ENLACE DE CONSULTA PARA EL SEGUIMIENTO Y RECUPERACIÓN DE LOS DOCUMENTOS RELACIONADOS CON TEMAS INSTITUCIONALES QUE REQUIEREN TRAZABILIDAD.</t>
  </si>
  <si>
    <t>SECRETARIA GENERAL</t>
  </si>
  <si>
    <t>FONDO ESPECIAL 7031</t>
  </si>
  <si>
    <t>PORCENTAJE DE DOCUMENTOS DIGITALIZADOS DEL ARCHIVO DE SECRETARÍA GENERAL / TOTAL DE DOCUMENTOS QUE FORMAN PARTE DEL ARCHIVO.</t>
  </si>
  <si>
    <t>NÚMEROS DE FICHAS TÉCNICAS POR TEMA / NÚMERO DE TEMAS QUE PUEDEN CLASIFICARSE POR FICHAS TÉCNICAS.</t>
  </si>
  <si>
    <t>ENLACE DE CONSULTA IMPLEMENTADO</t>
  </si>
  <si>
    <t>ADQUISICIÓN DE UN SOFTWARE PARA LA OPTIMIZACIÓN DEL PROCESO DE MICROFILMANDO DE LOS DOCUMENTOS EXISTENTES EN EL ARCHIVO CENTRAL (3683)</t>
  </si>
  <si>
    <t>OPTIMIZAR EL PROCESO DE MICROFILMACIÓN DE LOS DOCUMENTOS DEL ARCHIVO CENTRAL DE LA UNIVERSIDAD.</t>
  </si>
  <si>
    <t>CANTIDAD DE DOCUMENTOS MICROFILMADOS POR ROLLO A PARTIR DE LA ADQUISICIÓN DEL SOFTWARE. / SOBRE LA CAPACIDAD DEL ROLLO.</t>
  </si>
  <si>
    <t>DIRECCION DE CERTIFICACION Y GESTION DOCUMENTAL</t>
  </si>
  <si>
    <t>VICERRECTORIA ADMINISTRATIVA</t>
  </si>
  <si>
    <t>FONDO ESPECIAL 7858</t>
  </si>
  <si>
    <t>DIVISION FINANCIERA</t>
  </si>
  <si>
    <t>50 (PORCENTAJE)</t>
  </si>
  <si>
    <t>5 (NÚMERO)</t>
  </si>
  <si>
    <t>IMPLEMENTACIÓN DE LAS NORMAS INTERNACIONALES DE CONTABILIDAD PARA EL SECTOR PÚBLICO  NICSP, EN LA UNIVERSIDAD INDUSTRIAL DE SANTANDER - FASE II (3641)</t>
  </si>
  <si>
    <t>PUESTA EN MARCHA DEL REGISTRO Y REPORTE DE LAS OPERACIONES FINANCIERAS DE LA UNIVERSIDAD DE CONFORMIDAD CON LAS NORMAS INTERNACIONALES DE CONTABILIDAD PARA EL SECTOR PÚBLICO  NICSP.</t>
  </si>
  <si>
    <t>DOCUMENTO: DISEÑO DE REPORTE FINANCIERO</t>
  </si>
  <si>
    <t>DOCUMENTO: ESTADOS FINANCIEROS BAJO EL NUEVO MODELO</t>
  </si>
  <si>
    <t>CONSTRUCCIÓN DE UNA METODOLOGÍA PARA LA GESTIÓN Y ADMINISTRACIÓN DE LOS EXCEDENTES TEMPORALES DE LIQUIDEZ DE LA UNIVERSIDAD INDUSTRIAL DE SANTANDER. (3644)</t>
  </si>
  <si>
    <t>CONSTRUIR UNA METODOLOGÍA QUE CONTRIBUYA A LA GESTIÓN Y ADMINISTRACIÓN DE LOS EXCEDENTES TEMPORALES DE LIQUIDEZ DE LA UNIVERSIDAD, A TRAVÉS DEL ANÁLISIS DE LAS CONDICIONES ACTUALES, LA NORMATIVIDAD APLICABLE A LA UNIVERSIDAD Y USO DE HERRAMIENTAS INFORMÁTICAS PARA LA RECOLECCIÓN Y PROCESAMIENTO DE LA INFORMACIÓN.</t>
  </si>
  <si>
    <t>DOCUMENTO: CARACTERIZACIÓN DE LA GESTIÓN DE LOS EXCEDENTES TEMPORALEZ DE LIQUIDEZ EN LA UNIVERSIDAD INDUSTRIAL DE SANTANDER.</t>
  </si>
  <si>
    <t>DOCUMENTO: METODOLOGÍA PROPUESTA PARA LA GESTIÓN Y ADMINISTRACIÓN DE LOS EXCEDENTES TEMPORALEZ DE LIQUIDEZ EN LA UNIVERSIDAD INDUSTRIAL DE SANTANDER.</t>
  </si>
  <si>
    <t>EJECUCIÓN DEL PLAN OPERACIONAL DEL PLAN DE MEDIOS (COMMUNITY MANAGER) (3537)</t>
  </si>
  <si>
    <t>FORTALECER LOS CANALES DE COMUNICACIÓN DE LA EDI, QUE COADYUVEN A LA VISIBILIDAD Y COMUNICACIÓN DE LAS ACTIVIDADES, PROYECTOS E INICIATIVAS QUE SE DESARROLLEN DENTRO DE LA ESCUELA Y SIRVAN COMO VÍNCULO ENTRE ESTUDIANTES, PROFESORES, EGRESADOS Y ADMINISTRATIVOS.</t>
  </si>
  <si>
    <t>ESCUELA DE DISENO INDUSTRIAL</t>
  </si>
  <si>
    <t>DOCUMENTO: ESTRATEGIAS DE CAMPAÑA.</t>
  </si>
  <si>
    <t>DOCUMENTO: INFORME DE RESULTADOS  Y CONCLUSIÓN DE LA MEDICIÓN DE CADA UNA DE LAS ACTIVIDADES DEL PLAN OPERACIONAL DE MEDIOS.</t>
  </si>
  <si>
    <t>DOCUMENTO: PLAN DE MEJORA A PARTIR DEL INFORME DE RESULTADOS.</t>
  </si>
  <si>
    <t>ACTA: PARTICIPACIÓN DE LA COMUNIDAD EDI.</t>
  </si>
  <si>
    <t>CREACIÓN DE ESTRATEGIAS PARA UNA EFICAZ IMPLEMENTACIÓN DEL REGLAMENTO GENERAL DE POSGRADOS EN LOS PROGRAMAS DE POSGRADO DE MAESTRÍA DE INVESTIGACIÓN Y DOCTORADO EN INGENIERÍA QUÍMICA (3665)</t>
  </si>
  <si>
    <t>CONSOLIDAR LA IMPLEMENTACIÓN DEL REGLAMENTO GENERAL DE POSGRADOS (ACUERDO 075 DE 2013 DEL CONSEJO SUPERIOR) EN LOS PROGRAMAS DE POSGRADO DE MAESTRÍA DE INVESTIGACIÓN Y DOCTORADO EN INGENIERÍA QUÍMICA</t>
  </si>
  <si>
    <t>SISTEMA DE GESTIÓN Y SEGUIMIENTO DEL PROCESO DE EVALUACIÓN DE PROPUESTAS Y TRABAJOS FINALES DE INVESTIGACIÓN EN CONCORDANCIA A LA REGLAMENTACIÓN VIGENTE. SE DEJARÁ IMPLEMENTADO</t>
  </si>
  <si>
    <t>FORMATOS Y PROTOCOLOS REQUERIDOS EN EL PROCESO DE EVALUACIÓN DE PROPUESTAS Y TRABAJOS FINALES DE INVESTIGACIÓN EN CONCORDANCIA CON LA REGLAMENTACIÓN VIGENTE  SE DEJA IMPLEMENTADO</t>
  </si>
  <si>
    <t>SISTEMA INTEGRADO DE CURSOS DE SEMINARIO COHERENTE CON LA REGLAMENTACIÓN VIGENTE.  SE DEJA IMPLEMENTADO</t>
  </si>
  <si>
    <t>PLAN ESTRATÉGICO DE LA ESCUELA DE INGENIERÍAS ELÉCTRICA, ELECTRÓNICA Y DE TELECOMUNICACIONES (E3T). (3642)</t>
  </si>
  <si>
    <t>OBTENER UN DOCUMENTO QUE ORIENTE EL DESARROLLO QUE TENDRÁ LA E3T EN LOS PRÓXIMOS AÑOS Y QUE SEA COHERENTE CON EL PLAN DE DESARROLLO INSTITUCIONAL</t>
  </si>
  <si>
    <t>DOCUMENTO DEL PLAN ESTRATÉGICO E3T</t>
  </si>
  <si>
    <t>DIVISION DE PLANTA FISICA</t>
  </si>
  <si>
    <t>DOCUMENTO ENTREGADO EN PLANEACIÓN Y RADICADO EN EL BANCO DE PROYECTOS</t>
  </si>
  <si>
    <t>ELABORACIÓN DEL ESQUEMA BÁSICO DE LA RED CONTRA INCENDIOS DEL CAMPUS CENTRAL DE LA UNIVERSIDAD. (3513)</t>
  </si>
  <si>
    <t>DEFINIR EL ESQUEMA BÁSICO Y LAS FASES DE DISEÑO E IMPLANTACIÓN DE LA RED CONTRA INCENDIOS DEL CAMPUS CENTRAL EN CONCORDANCIA CON EL DESARROLLO FÍSICO PROYECTADO DEL CAMPUS.</t>
  </si>
  <si>
    <t>FONDO COMUN 1130</t>
  </si>
  <si>
    <t>DOCUMENTO CON EL ESQUEMA DE RED CONTRAINCENDIOS Y FASES DE DISEÑO</t>
  </si>
  <si>
    <t>FORMULACION DE UN PROYECTO DE INVERSION PARA LA REMODELACION DE LA INFRAESTRUCTURA FÍSICA DEL LABORATORIO DE INSTRUMENTAL DE ANALISIS QUÍMICO - LIVIANOS 318 (3489)</t>
  </si>
  <si>
    <t>FORMULAR Y RADICAR UN PROYECTO EN EL BPPIUIS PARA REMODELAR LA INFRAESTRUCTURA FÍSICA DEL LABORATORIO INSTRUMENTAL DE ANÁLISIS QUÍMICA</t>
  </si>
  <si>
    <t>DOCUMENTO DE DESCRIPCIÓN DEL COMPONENTE TÉCNICO</t>
  </si>
  <si>
    <t>DOCUMENTO DE DESCRIPCIÓN DEL COMPONENTE ECONÓMICO</t>
  </si>
  <si>
    <t>PROPUESTA DE MODIFICACIÓN EN LA INFRAESTRUCTURA FÍSICA DEL ÁREA DE LOS ASESORES DE CONSULTORIO JURÍDICO (3531)</t>
  </si>
  <si>
    <t>PRESENTAR PROPUESTA DE MODIFICACIÓN DE LA INFRAESTRUCTURA FÍSICA DEL ÁREA DE LOS ASESORES DE CONSULTORIO JURÍDICO AL BANCO DE PROYECTOS DE LA UIS.</t>
  </si>
  <si>
    <t>PROPUESTA DE MODIFICACIÓN REGISTRADA EN EL BANCO DE PROYECTOS DE LA UIS.</t>
  </si>
  <si>
    <t>PROPUESTA DE ADECUACIÓN DE ESPACIOS DEPORTIVOS DE LA SEDE CENTRAL UIS (TECHADO DE LAS CANCHAS MÚLTIPLES). (3630)</t>
  </si>
  <si>
    <t>PROPUESTA DE ADECUACIÓN REGISTRADA EN BANCO DE PROYECTOS.</t>
  </si>
  <si>
    <t>DEFINICIÓN DE REQUERIMIENTOS FÍSICOS DEL COSTADO ORIENTAL DEL EDIFICIO JORGE BAUTISTA VESGA. (3660)</t>
  </si>
  <si>
    <t>ACTUALIZAR Y DEFINIR LOS REQUERIMIENTOS FÍSICOS DE LAS UNIDADES ACADÉMICO - ADMINISTRATIVAS DE LA FACULTAD DE INGENIERÍAS FISICOQUÍMICAS.</t>
  </si>
  <si>
    <t>DECANATO FACULTAD DE INGENIERIAS FISICO- QUIMICAS</t>
  </si>
  <si>
    <t>DEFINICIÓN DE LOS REQUERIMIENTOS FÍSICOS DE CADA UNA DE LAS  UNIDADES ACADÉMICO - ADMINISTRATIVO</t>
  </si>
  <si>
    <t>DOCUMENTO CON LAS ESPECIFICACIONES DE LAS NECESIDADES FÍSICAS DEL COSTADO ORIENTAL DE EDIFICIO JORGE BAUTISTA VESGA.</t>
  </si>
  <si>
    <t>AMPLIAR Y ADECUAR LOS BAÑOS DE LOS PROFESORES Y ADMINISTRATIVOS DE LA ESCUELA DE INGENIERÍA QUÍMICA</t>
  </si>
  <si>
    <t>FONDO ESPECIAL 7021</t>
  </si>
  <si>
    <t>DOCUMENTO CON LAS ESPECIFICACIONES TÉCNICAS GENERALES Y PRESUPUESTO DE OBRA.</t>
  </si>
  <si>
    <t>NUEVAS BATERÍAS SANITARIAS</t>
  </si>
  <si>
    <t>ADECUACIÓN Y DOTACIÓN DE ÁREAS DEL EDIFICIO DE LA ESCUELA DE ESTUDIOS INDUSTRIALES Y EMPRESARIALES FASE  III (3482)</t>
  </si>
  <si>
    <t>GARANTIZAR ADECUADAS CONDICIONES DE TEMPERATURA AL ESPACIO FÍSICO DESTINADO AL AUDITORIO ENRIQUE DACCARET DE LA ESCUELA DE ESTUDIOS INDUSTRIALES Y EMPRESARIALES.</t>
  </si>
  <si>
    <t>AIRE ACONDICIONADO DEL AUDITORIO ENRIQUE DACCARET DE LA EEIE, INSTALADO</t>
  </si>
  <si>
    <t>PUNTOS DE RED POR CABLE EN LAS OFICINAS DE LOS GRUPOS DE INVESTIGACIÓN DE LA EEIE, INSTALADOS</t>
  </si>
  <si>
    <t>MEJORAMIENTO DE LAS AULAS DE CLASE DE LA ESCUELA DE INGENIERÍA MECÁNICA. (3514)</t>
  </si>
  <si>
    <t>REALIZAR LA ADECUACIÓN DE AULAS DE CLASE DE LA ESCUELA DE INGENIERÍA MECÁNICA.</t>
  </si>
  <si>
    <t>ESCUELA DE ING.MECANICA</t>
  </si>
  <si>
    <t>AULAS DE CLASE MEJORADAS.</t>
  </si>
  <si>
    <t>FORTALECIMIENTO DE LA INFRAESTRUCTURA TECNOLÓGICA DE DIRECCIÓN CULTURAL (3495)</t>
  </si>
  <si>
    <t>ADQUIRIR Y PONER EN FUNCIONAMIENTO EL EQUIPO TECNOLÓGICO A FIN DE MEJORAR LAS CONDICIONES DEL SERVICIO A LA COMUNIDAD Y DEL AMBIENTE LABORAL.</t>
  </si>
  <si>
    <t>NÚMERO DE EQUIPOS COMPRADOS</t>
  </si>
  <si>
    <t>FORMULACIÓN DE UN PROYECTO PARA LA ADECUACIÓN DE LOS CENTROS DE CABLEADO DE LAS SEDES METROPOLITANAS DE LA UNIVERSIDAD (3633)</t>
  </si>
  <si>
    <t>PRESENTAR ANTE EL BANCO DE PROGRAMAS Y PROYECTOS DE INVERSIÓN DE LA UNIVERSIDAD - BPPI- UN PROYECTO PARA LA ADECUACIÓN DE LOS CENTROS DE CABLEADO DE LAS SEDES METROPOLITANAS DE LA UNIVERSIDAD.</t>
  </si>
  <si>
    <t>DOCUMENTO RADICADO EN EL BPPI</t>
  </si>
  <si>
    <t>FORMULACIÓN DEL PROYECTO "OPTIMIZACIÓN DE LA ENSEÑANZA DE LA HISTOPATOLOGÍA MEDIANTE EL USO DE CÁMARA DE MICROFOTOGRAFÍA Y TELEVISORES DE ALTA RESOLUCIÓN" (3648)</t>
  </si>
  <si>
    <t>ELABORAR EL PROYECTO DE INVERSIÓN "OPTIMIZACIÓN DE LA ENSEÑANZA DE LA HISTOPATOLOGÍA MEDIANTE EL USO DE CÁMARA DE MICROFOTOGRAFÍA Y TELEVISORES DE ALTA RESOLUCIÓN" PARA SER PRESENTADO ANTE LA DEPENDENCIA CORRESPONDIENTE.</t>
  </si>
  <si>
    <t>LISTADO DE NECESIDADES ELABORADO</t>
  </si>
  <si>
    <t>DOCUMENTO DEL PROYECTO ELABORADO</t>
  </si>
  <si>
    <t>FORMULACIÓN DE UN PROYECTO DE INVERSIÓN PARA LA DOTACIÓN DE LOS LABORATORIOS DEL ÁREA DE BIOLOGÍA VEGETAL DE LA ESCUELA DE BIOLOGÍA. (3556)</t>
  </si>
  <si>
    <t>ELABORAR LA PROPUESTA DE UN PROYECTO DE INVERSIÓN DE DOTACIÓN DE LOS LABORATORIOS DEL ÁREA DE BIOLOGÍA VEGETAL A FIN DE SER RADICADO EN EL BPPIUIS.</t>
  </si>
  <si>
    <t>ESCUELA DE BIOLOGIA</t>
  </si>
  <si>
    <t>DOCUMENTO CON DEMANDAS Y NECESIDADES DE EQUIPOS, MATERIALES Y ELEMENTOS DE LOS LABORATORIOS.</t>
  </si>
  <si>
    <t>INFORME CON LAS COTIZACIONES Y TODA LA INFORMACIÓN REQUERIDA PARA EL ANÁLISIS ECONÓMICO DEL PROYECTO.</t>
  </si>
  <si>
    <t>PROPUESTA PRESENTADA ANTE EL CONSEJO DE ESCUELA Y CONSEJO DE FACULTAD PARA SOLICITUD DEL RESPECTIVO AVAL.</t>
  </si>
  <si>
    <t>PROYECTO INSCRITO EN EL BANCO DE PROYECTOS DE LA UNIVERSIDAD.</t>
  </si>
  <si>
    <t>PROPUESTA PARA LA ADQUISICIÓN DE EQUIPOS PARA LA CARACTERIZACIÓN DE MATERIALES. (3515)</t>
  </si>
  <si>
    <t>ELABORAR LA PROPUESTA PARA LA ADQUISICIÓN DE EQUIPOS PARA LA CARACTERIZACIÓN DE MATERIALES.</t>
  </si>
  <si>
    <t>DOCUMENTO "PROPUESTA PARA LA ADQUISICIÓN DE EQUIPOS PARA LA CARACTERIZACIÓN DE MATERIALES"</t>
  </si>
  <si>
    <t>FORMULACIÓN DE UNA PROPUESTA PARA LA DOTACIÓN DEL LABORATORIO DE AGUAS, DE LA ESCUELA DE INGENIERÍA CIVIL. (3553)</t>
  </si>
  <si>
    <t>ELABORAR Y PRESENTAR AL BPPIUIS, UN ESTUDIO PARA DOTAR EL LABORATORIO DEL ÁREA DE AGUAS.</t>
  </si>
  <si>
    <t>ESCUELA DE ING.CIVIL</t>
  </si>
  <si>
    <t>ESTUDIO DE LA DOTACIÓN REQUERIDA PARA EL LABORATORIO DE AGUAS.</t>
  </si>
  <si>
    <t>ESTUDIO FINANCIERO PARA LA COMPRA DE LOS EQUIPOS.</t>
  </si>
  <si>
    <t>NÚMERO DE PROYECTOS DE INVESTIGACIÓN FINANCIADOS POR RECURSOS EXTERNOS</t>
  </si>
  <si>
    <t>CONSOLIDAR Y FORTALECER LA CAPACIDAD INSTITUCIONAL EN MATERIA DE INVESTIGACIÓN.</t>
  </si>
  <si>
    <t>NÚMERO DE APOYOS OTORGADOS PARA EL FORTALECIMIENTO DE LA INVESTIGACIÓN (CONV INTERNA, CONVOCATORIA INTERNA DE INVESTIGACIÓN PARA LA CONSOLIDACIÓN DE CENTROS DE INVESTIGACIÓN CIENTÍFICA Y TECNOLÓGICA, CAPITAL SEMILLA, ESTANCIAS POSDOCTORALES TESIS DOCTORALES, AQUISICIÓN DE INFRAESTRUCTURA CIENTÍFICO- TECNOLÓGICA)</t>
  </si>
  <si>
    <t>NÚMERO DE CONVOCATORIAS EN LAS QUE PARTICIPA LA UIS CUYO APORTE DE CONTRAPARTIDAS INSTITUCIONALES (EN DINERO)  ES CUBIERTO POR EL PROGRAMA</t>
  </si>
  <si>
    <t>FORTALECIMIENTO DE LAS ACTIVIDADES DE INVESTIGACIÓN EN EL EDIFICIO DE INVESTIGACIÓN  EDI Y LOS CENTROS DE INVESTIGACIÓN CIENTÍFICA Y TECNOLÓGICA  CICT (3629)</t>
  </si>
  <si>
    <t>FORTALECER LAS CAPACIDADES TÉCNICAS Y HUMANAS NECESARIAS PARA LA CONSOLIDACIÓN DE LAS ACTIVIDADES DE INVESTIGACIÓN EN EL EDIFICIO DE INVESTIGACIÓN  EDI Y EN LOS CENTROS DE INVESTIGACIÓN CIENTÍFICA Y TECNOLÓGICA  CICT.</t>
  </si>
  <si>
    <t>FORTALECIMIENTO DE LAS CAPACIDADES DE INVESTIGACIÓN: COMPONENTE APOYO SOCIOECONÓMICO (3696)</t>
  </si>
  <si>
    <t>18 (NÚMERO)</t>
  </si>
  <si>
    <t>NÚMERO DE PROFESORES Y/O ESTUDIANTES QUE PARTICIPAN COMO PONENTES EN EVENTOS NACIONALES Y/O INTERNACIONALES.</t>
  </si>
  <si>
    <t>NÚMERO DE PROFESORES QUE PARTICIPAN EN CONVOCATORIAS ORIENTADAS A LA INVESTIGACIÓN Y/O MOVILIDAD.</t>
  </si>
  <si>
    <t>FORTALECIMIENTO DE LA INVESTIGACIÓN EN EL ÁREA DE ECONOMÍA Y DESARROLLO (3485)</t>
  </si>
  <si>
    <t>DEFINIR ÁREAS Y LÍNEAS DE INVESTIGACIÓN EN EL ÁREA DE ECONOMÍA Y DESARROLLO</t>
  </si>
  <si>
    <t>ESCUELA DE ECONOMIA Y ADMINISTRACION</t>
  </si>
  <si>
    <t>SEMINARIO-TALLER DE FORMULACIÓN DE LAS LÍNEAS Y ÁREAS DE INVESTIGACIÓN.</t>
  </si>
  <si>
    <t>FOMENTO DE LA INTERDISCIPLINARIDAD EN  INVESTIGACIÓN DE LA FACULTAD DE SALUD (3569)</t>
  </si>
  <si>
    <t>CONSOLIDAR LOS GRUPOS DE INVESTIGACIÓN EXISTENTES Y ESTIMULARLOS A  DESARROLLAR INVESTIGACIÓN EN LA PERSPECTIVA DE LA INTERDISCIPLINARIEDAD, LOGRANDO LA PARTICIPACIÓN DE LOS ESTUDIANTES EN LOS PROYECTOS DE INVESTIGACIÓN DE LA FACULTAD DE SALUD.</t>
  </si>
  <si>
    <t>NÚMERO DE PROPUESTAS PRESENTADAS EN CONVOCATORIAS EXTERNAS O INTERNAS QUE INVOLUCRAN GRUPOS DE INVESTIGACIÒN  DE 2 O MAS ESCUELAS Y/O DEPARTAMENTOS DE LA DE LA FACULTAD DE SALUD</t>
  </si>
  <si>
    <t>PROGRAMA DE CONSOLIDACIÓN DE LA INVESTIGACIÓN DE LA ESCUELA DE FISIOTERAPIA (3697)</t>
  </si>
  <si>
    <t>NÚMERO DE PROYECTOS PRESENTADOS EN CONVOCATORIAS INTERNAS Y EXTERNAS</t>
  </si>
  <si>
    <t>NÚMERO DE PROYECTOS DE TESIS DE MAESTRÍA</t>
  </si>
  <si>
    <t>NÚMERO DE PONENCIAS NACIONALES E INTERNACIONALES</t>
  </si>
  <si>
    <t>CONSOLIDACION DE LOS SEMILLEROS DE INVESTIGACION DE LA ESCUELA DE FISICA (3540)</t>
  </si>
  <si>
    <t>NUMERO DE PARTICIPANTES EN LOS SEMILLEROS</t>
  </si>
  <si>
    <t>NUMERO DE PONENCIAS EN EVENTOS Y/O PUBLICACIONES CIENTÍFICAS CON PARTICIPACIÓN DE LOS INTEGRANTES DE LOS SEMILLEROS Y COMO RESULTADO DE ESTA ACTIVIDAD</t>
  </si>
  <si>
    <t>OFRECER UN ESPACIO DE EXTENSIÓN PARA EL ESTUDIO Y APRENDIZAJE DE LAS MATEMATICAS A LOS NIÑOS Y JOVENES ESTUDIANTES DE EDUCACIÓN BÁSICA Y MEDIA DEL ÁREA METROPOLITANA DE BUCARAMANGA.</t>
  </si>
  <si>
    <t>SEMILLERO MATEMÁTICO REALIZADO EN EL PRIMER SEMESTRE DE 2016</t>
  </si>
  <si>
    <t>CREACIÓN DE UN SEMILLERO DE QUÍMICA DE LA UNIVERSIDAD INDUSTRIAL DE SANTANDER PARA ESTUDIANTES DE BACHILLERATO Y DE PRIMEROS NIVELES DEL PROGRAMA DE QUÍMICA (3694)</t>
  </si>
  <si>
    <t>EJECUTAR LAS ACTIVIDADES NECESARIAS PARA CREAR UN SEMILLERO DE QUÍMICA QUE PROMUEVA EL PROCESO DE INMERSIÓN, APRENDIZAJE, EL DESARROLLO DE HABILIDADES COGNITIVAS Y ACTITUDINALES, MEDIANTE LA INTERACCIÓN DE  LA TEORÍA FUNDAMENTAL Y CONCEPTOS DE LA QUIMICA BÁSICA Y EL LENGUAJE QUÍMICO CON EXPERIENCIAS Y PROCEDIMIENTOS EN EL LABORATORIO</t>
  </si>
  <si>
    <t>DISEÑO DE UN PROGRAMA PARA FORTALECER LAS HABILIDADES EN INVESTIGACIÓN PRINCIPALMENTE DE LOS ESTUDIANTES DE PREGRADO DE LA FACULTAD DE INGENIERÍAS FÍSICOQUÍMICAS. (3655)</t>
  </si>
  <si>
    <t>PROMOVER EL DESARROLLO DE LOS GRUPOS DE INVESTIGACIÓN INCENTIVANDO LA VINCULACIÓN DE ESTUDIANTES ESPECIALMENTE DE PREGRADO Y PROFESORES DE LA FACULTAD DE INGENIERÍAS FÍSICOQUÍMICAS.</t>
  </si>
  <si>
    <t>PONENCIAS PRESENTADAS</t>
  </si>
  <si>
    <t>CONSOLIDACION DEL SEMILLERO DE INVESTIGACION DE LA ESCUELA DE MICROBIOLOGÍA (3690)</t>
  </si>
  <si>
    <t>FOMENTAR LA CAPACIDAD CRITICA, CREATIVA Y DE ARGUMENTACIÓN A TRAVÉS DE LAS ACTIVIDADES DEL SEMILLERO DE LA ESCUELA DE MICROBIOLOGÍA</t>
  </si>
  <si>
    <t>NUMERO DE REUNIONES AL SEMESTRE EN PROYECTOS QUE ESTÁN EN EJECUCIÓN</t>
  </si>
  <si>
    <t>NUMERO DE ESTUDIANTES VINCULADOS A PROYECTOS DE INVESTIGACION</t>
  </si>
  <si>
    <t>NUMERO DE ESTUDIANTES QUE PARTICIPAN EN FORMULACION DE PROYECTOS DE INVESTIGACION</t>
  </si>
  <si>
    <t>ELABORAR Y PUBLICAR EL VOLUMEN 34 NO. 1 Y 2 DE LA REVISTA INTEGRACIÓN, TEMAS DE MATEMÁTICAS, DE LA ESCUELA DE MATEMÁTICAS DE LA UIS.</t>
  </si>
  <si>
    <t>PROMOVER LA PRODUCCIÓN Y PUBLICACIÓN DE MATERIAL DE APOYO EN EL AULA Y EN LOS PROCESOS INVESTIGATIVOS DEL PROGRAMA DE TRABAJO SOCIAL</t>
  </si>
  <si>
    <t>NÚMERO DE PROPUESTAS DE INVESTIGACIÓN Y EXTENSIÓN</t>
  </si>
  <si>
    <t>SOCIALIZACION DE LA PRODUCCION CIENTIFICA DE LOS DOCENTES DE LA ESCUELA DE MICROBIOLOGIA (3691)</t>
  </si>
  <si>
    <t>DIVULGAR LOS RESULTADOS DE PRODUCTOS DE INVESTIGACION DE LA ESCUELA DE MICROBIOLOGIA</t>
  </si>
  <si>
    <t>NUMERO DE ARTICULOS SOMETIDOS PARA PUBLICACION EN REVISTAS INDEXADAS</t>
  </si>
  <si>
    <t>NUMERO DE PONENCIAS A NIVEL NACIONAL</t>
  </si>
  <si>
    <t>NUMERO DE PONENCIAS A NIVEL INTERNACIONAL</t>
  </si>
  <si>
    <t>FOMENTO A LA VISIBILIDAD DE LA INVESTIGACION EN LA ESCUELA (3466)</t>
  </si>
  <si>
    <t>AUMENTAR EL NÚMERO DE PRODUCTOS RESULTADOS DE PROCESOS DE INVESTIGACIÓN PARA FORTALECER LA VISIBILIDAD DE LA INVESTIGACIÓN DE LA ESCUELA DE NUTRICIÓN.</t>
  </si>
  <si>
    <t>NÚMERO DE ARTÍCULOS SOMETIDOS A REVISTAS INDEXADAS</t>
  </si>
  <si>
    <t>RENOVACIÓN DEL REGISTRO CALIFICADO DEL PROGRAMA DE TECNOLOGÍA EN GESTIÓN JUDICIAL Y CRIMINALÍSTICA. (3577)</t>
  </si>
  <si>
    <t>RENOVACIÓN DE REGISTRO CALIFICADO PROGRAMA DE INGENIERÍA FORESTAL. FASE 1 REFORMA CURRICULAR (3580)</t>
  </si>
  <si>
    <t>REDISEÑAR LA PROPUESTA CURRICULAR DEL PROGRAMA DE INGENIERÍA FORESTAL PROYECTADO PARA LOGRAR SU APROBACIÓN EN EL CONSEJO ACADÉMICO EN LA FASE 2.</t>
  </si>
  <si>
    <t>RENOVACIÓN DEL REGISTRO CALIFICADO DE LA MAESTRÍA EN EDUCACIÓN MATEMÁTICA (3562)</t>
  </si>
  <si>
    <t>ACTUALIZAR EL PROYECTO EDUCATIVO DE LA MAESTRÍA EN EDUCACIÓN MATEMÁTICA CON EL FIN DE RENOVAR EL REGISTRO CALIFICADO</t>
  </si>
  <si>
    <t>FORMULARIO DILIGENCIADO PRESENTADO A VICERRECTORÍA ACADÉMICA</t>
  </si>
  <si>
    <t>RENOVACION DEL REGISTRO CALIFICADO DEL PROGRAMA ACADÉMICO DE MAESTRÍA EN QUÍMICA AMBIENTAL. (3488)</t>
  </si>
  <si>
    <t>PRESENTAR ANTE PLANEACIÓN, CEDEDUIS Y LA VICERRECTORA ACADÉMICA EL DOCUMENTO ACTUALIZADO DEL PROYECTO EDUCATIVO DEL PROGRAMA DE MAESTRÍA EN QUÍMICA AMBIENTAL, DONDE SE EVIDENCIEN LAS CONDICIONES DE CALIDAD DEL PROGRAMA ACADÉMICO, PARA LA RENOVACIÓN DEL REGISTRO CALIFICADO EL CUAL DEBE SER PRESENTADO PARA HACER SU RESPECTIVA SOLICITUD ANTE EL MEN.</t>
  </si>
  <si>
    <t>SEGUNDA AUTOEVALUACIÓN CON FINES DE RENOVACIÓN DE REGISTRO CALIFICADO DEL PROGRAMA DE DERECHO (3528)</t>
  </si>
  <si>
    <t>ELABORAR EL DOCUMENTO DE LA SEGUNDA AUTOEVALUACIÓN CON FINES DE RENOVACIÓN DE REGISTRO CALIFICADO DEL PROGRAMA DE DERECHO</t>
  </si>
  <si>
    <t>METODOLOGÍA DE AUTOEVALUACIÓN DEFINIDA.</t>
  </si>
  <si>
    <t>INFORME DE AUTOEVALUACIÓN  CON FINES DE RENOVACIÓN DE REGISTRO CALIFICADO SOCIALIZADO EN CONSEJO DE ESCUELA.</t>
  </si>
  <si>
    <t>DOCUMENTO DILIGENCIADO PRESENTADO A VICERRECTORÍA ACADÉMICA</t>
  </si>
  <si>
    <t>RENOVACIÓN DEL REGISTRO CALIFICADO DEL PROGRAMA DE MAESTRIA EN FISIOTERAPIA. (3497)</t>
  </si>
  <si>
    <t>DESARROLLAR EL PROCESO DE RENOVACIÓN DEL REGISTRO CALIFICADO DEL PROGRAMA DE MAESTRIA EN FISIOTERAPIA.</t>
  </si>
  <si>
    <t>PROPUESTA DE REFORMA DEL PLAN DE ESTUDIOS DE LA MAESTRÍA</t>
  </si>
  <si>
    <t>NÚMERO DE PROGRAMAS QUE FINALIZARON LA ELABORACIÓN DEL INFORME DE AUTOEVALUACIÓN.</t>
  </si>
  <si>
    <t>NUMERO DE METODOLOGÍAS PARA PROCESOS DE ACREDITACIÓN DEFINIDAS</t>
  </si>
  <si>
    <t>AUTOEVALUACIÓN CON FINES DE RENOVACIÓN DE LA ACREDITACIÓN DEL PROGRAMA DE LICENCIATURA EN MATEMÁTICAS (3586)</t>
  </si>
  <si>
    <t>EVALUAR Y ACTUALIZAR EL PROYECTO EDUCATIVO DEL PROGRAMA (PEP) DE LICENCIATURA EN MATEMÁTICAS ACORDE A  LA NORMATIVA INSTITUCIONAL. ELABORAR EL DOCUMENTO DE APRECIACIÓN DE CONDICIONES INICIALES.</t>
  </si>
  <si>
    <t>AUTOEVALUACION  DE ALTA CALIDAD DEL PROGRAMA DE DOCTORADO EN QUÍMICA  FASE 2 (3656)</t>
  </si>
  <si>
    <t>ELABORAR EL INFORME DE AUTOEVALUACIÓN CON FINES DE ACREDITACIÓN DE LA DOCTORADO EN QUÍMICA PARA SER PRESENTADO AL CNA.</t>
  </si>
  <si>
    <t>AUTOEVALUACION  DE ALTA CALIDAD DEL PROGRAMA DE MAESTRÍA  EN QUÍMICA  FASE 2 (3657)</t>
  </si>
  <si>
    <t>ELABORAR EL INFORME DE AUTOEVALUACIÓN CON FINES DE ACREDITACIÓN DE LA MAESTRÍA EN QUÍMICA PARA SER PRESENTADO AL CNA</t>
  </si>
  <si>
    <t>INFORME FINAL DE AUTOEVALUACIÓN DEL PROGRAMA</t>
  </si>
  <si>
    <t>AUTO EVALUACIÓN CON FINES DE ACREDITACIÓN DE LA MAESTRÍA EN FILOSOFÍA: PRIMERA FASE. (3464)</t>
  </si>
  <si>
    <t>DOCUMENTO DE CONDICIONES INICIALES ENTREGADO A LA VICERRECTORÍA ACADÉMICA</t>
  </si>
  <si>
    <t>AUTOEVALUACIÓN CON FINES DE ACREDITACIÓN MAESTRÍA EN HISTORIA (FASE I) (3621)</t>
  </si>
  <si>
    <t>EJECUTAR LA PRIMERA FASE DE LA AUTOEVALUACIÓN CON FINES DE ACREDITACIÓN DE LA MAESTRÍA EN HISTORIA.</t>
  </si>
  <si>
    <t>INFORME DE CONDICIONES INICIALES ENTREGADO A LA VICERRECTORÍA ACADÉMICA</t>
  </si>
  <si>
    <t>AUTOEVALUACIÓN CON FINES DE ACREDITACIÓN MAESTRÍA EN SEMIÓTICA. FASE I (3499)</t>
  </si>
  <si>
    <t>INICIAR EL PROCESO DE AUTOEVALUACIÓN CON FINES DE ACREDITACIÓN DE LA MAESTRÍA EN SEMIOTICA.</t>
  </si>
  <si>
    <t>DOCUMENTO DE CONDICIONES INICIALES ENTREGADO EN LA VICERRECTORÍA ACADÉMICA.</t>
  </si>
  <si>
    <t>AUTOEVALUACIÓN CON FINES DE ACREDITACIÓN DEL PROGRAMA DE MAESTRÍA EN INGENIERÍA DE MATERIALES. (3587)</t>
  </si>
  <si>
    <t>ESCUELA DE ING.METALURGICA Y CIENCIA DE MATERIALES</t>
  </si>
  <si>
    <t>PRESENTACIÓN DEL INFORME DE AUTOEVALUACIÓN ANTE EL CONSEJO DE ESCUELA PARA SU REMISIÓN A LA VICERRECTORÍA ACADÉMICA.</t>
  </si>
  <si>
    <t>AUTOEVALUACIÓN CON FINES DE RENOVACIÓN DE LA ACREDITACIÓN DEL PROGRAMA DE ING. DE PETRÓLEOS, FASE I. (3654)</t>
  </si>
  <si>
    <t>DEFINIR EL MODELO DE AUTOEVALUACIÓN PARA EL PROGRAMA DE ING. DE PETRÓLEOS.</t>
  </si>
  <si>
    <t>ESCUELA DE ING.DE PETROLEOS</t>
  </si>
  <si>
    <t>NUMERO DE TALLERES CELEBRADOS CON EL CONSEJO DE ESCUELA AMPLIADO, EN EL QUE SE COORDINEN ACTIVIDADES CONDUCENTES A LA DEFINICIÓN DEL MODELO DE AUTOEVALUACIÓN DEL PROGRAMA DE INGENIERÍA DE PETRÓLEOS.</t>
  </si>
  <si>
    <t>DOCUMENTO DEL MODELO DE AUTOEVALUACIÓN DEL PROGRAMA DE INGENIERÍA DE PETRÓLEOS, CON FINES DE ACREDITACIÓN, ENTREGADO AL CONSEJO DE ESCUELA.</t>
  </si>
  <si>
    <t>PROCESO DE ACREDITACIÓN ABET PARA EL PROGRAMA DE INGENIERÍA CIVIL (FASE III) (3535)</t>
  </si>
  <si>
    <t>PARA EL AÑO 2016 SE PLANEA SOCIALIZAR A LA COMUNIDAD DE LA ESCUELA ACERCA DEL PROCESO DE ACREDITACIÓN, SU IMPLEMENTACIÓN Y VENTAJAS; SE DEFINIRAN LOS MECANISMOS DE MONITOREO, SE ESTABLECERAN CICLOS DE MEDICIÓN DANDO INICIO A LA EVALUACIÓN DE LAS COMPETENCIAS.</t>
  </si>
  <si>
    <t>EVENTO DE SOCIALIZACIÓN DEL PROCESO ABET A ESTUDIANTES, DOCENTES Y PERSONAL ADMINISTRATIVO DEL PROGRAMA DE INGENIERÍA CIVIL.</t>
  </si>
  <si>
    <t>AUTOEVALUACIÓN CON FINES DE ACREDITACIÓN DEL PROGRAMA DE MAESTRÍA EN INGENIERÍA CIVIL. FASE 1 (3548)</t>
  </si>
  <si>
    <t>RENOVACIÓN DE LA ACREDITACIÓN DE ALTA CALIDAD DE LOS PROGRAMAS DE INGENIERÍA ELÉCTRICA E INGENIERÍA ELECTRÓNICA (FASE II) (3579)</t>
  </si>
  <si>
    <t>NÚMERO DE VISITAS DE PARES EXTERNOS PARA EL PROGRAMA DE ING. ELÉCTRICA E ING. ELECTRÓNICA</t>
  </si>
  <si>
    <t>AUTOEVALUACIÓN CON FINES DE ACREDITACIÓN DE ALTA CALIDAD DEL PROGRAMA DE MAESTRÍA EN INGENIERÍA ELECTRÓNICA (3581)</t>
  </si>
  <si>
    <t>INFORME DE AUTOEVALUACIÓN DE LA MAESTRÍA EN INGENIERÍA ELECTRÓNICA</t>
  </si>
  <si>
    <t>PROCESO DE ACREDITACIÓN INTERNACIONAL ABET PARA LOS PROGRAMAS DE INGENIERÍA ELÉCTRICA E INGENIERÍA ELECTRÓNICA (FASE II) (3625)</t>
  </si>
  <si>
    <t>CONSOLIDAR LA INFORMACIÓN Y LOS ANÁLISIS REALIZADOS CON EL FIN DE RECIBIR REALIMENTACIÓN DE UN EXPERTO EN EL TEMA.</t>
  </si>
  <si>
    <t>AUTOEVALUACIÓN DEL PROGRAMA DE PREGRADO DE INGENIERÍA MECÁNICA CON FINES DE RENOVACIÓN DE LA ACREDITACIÓN DE ALTA CALIDAD - FASE I (3511)</t>
  </si>
  <si>
    <t>ELABORAR EL INFORME DE AUTOEVALUACIÓN DEL PROGRAMA DE PREGRADO DE INGENIERÍA MECÁNICA CON FINES DE RENOVACIÓN DE LA ACREDITACIÓN DE ALTA CALIDAD.</t>
  </si>
  <si>
    <t>DOCUMENTO DE ANALISIS E INTERPRETACIÓN DE RESULTADOS.</t>
  </si>
  <si>
    <t>IMPLEMENTAR ACCIONES CONDUCENTES AL MEJORAMIENTO CONTINUO DE LOS PROCESOS ACADÉMICOS DEL PROGRAMA.</t>
  </si>
  <si>
    <t>NÚMERO DE ASIGNATURAS DEL PROGRAMA QUE IMPLEMENTAN EL USO DE LAS TICS.</t>
  </si>
  <si>
    <t>JORNADAS DE SOCIALIZACIÓN DE PRODUCTOS GENERADOS EN LA ESCUELA EN DOCENCIA, EXTENSIÓN E INVESTIGACIÓN</t>
  </si>
  <si>
    <t>NÚMERO DE PONENCIAS, TEXTOS Y DEMÁS GENERADOS POR EL PROGRAMA POR AÑO</t>
  </si>
  <si>
    <t>REFORMA CURRICULAR DE LA LICENCIATURA EN ESPAÑOL Y LITERATURA. FASE II (3500)</t>
  </si>
  <si>
    <t>CONSTRUIR EL DOCUMENTO DE REFORMA CURRICULAR DE LA LICENCIATURA EN ESPAÑOL Y LITERATURA.</t>
  </si>
  <si>
    <t>DOCUMENTO DE REFORMA (PEP) ENTREGADO EN PLANEACIÓN Y CEDEDUIS.</t>
  </si>
  <si>
    <t>PROPUESTA DE REESTRUCTURACIÓN DEL PROGRAMA DE LA ASIGNATURA DE CULTURA FÍSICA. (3624)</t>
  </si>
  <si>
    <t>PRESENTAR UNA PROPUESTA DE ACTUALIZACIÓN DEL PROGRAMA DE LA ASIGNATURA DE CULTURA FÍSICA.</t>
  </si>
  <si>
    <t>PROPUESTA PRESENTADA AL CONSEJO ACADÉMICO.</t>
  </si>
  <si>
    <t>REDISEÑAR LA PROPUESTA CURRICULAR DEL PROGRAMA DE GEOLOGÍA CON EL FIN DE LOGRAR SU APROBACIÓN EN EL CONSEJO ACADÉMICO</t>
  </si>
  <si>
    <t>ELABORAR LA PROPUESTA DE MODIFICACIÓN DEL PLAN DE ESTUDIOS DEL PROGRAMA DE MAESTRÍA EN INGENIERÍA DE MATERIALES PARA SER PRESENTADA AL CONSEJO ACADÉMICO</t>
  </si>
  <si>
    <t>PROPUESTA DE MODIFICACIÓN DE PLAN DE ESTUDIOS PRESENTADA AL CONSEJO DE ESCUELA Y AL CONSEJO DE FACULTAD.</t>
  </si>
  <si>
    <t>CONCEPTO DE LA PROPUESTA DE MODIFICACIÓN PARA REVISIÓN POR PARTE DE PLANEACIÓN Y CEDEUIS.</t>
  </si>
  <si>
    <t>CONCEPTO DE LA PROPUESTA DE MODIFICACIÓN PARA REVISIÓN POR PARTE DEL CONSEJO ACADÉMICO.</t>
  </si>
  <si>
    <t>REFORMA CURRICULAR DEL PROGRAMA DE PREGRADO DE INGENIERÍA MECÁNICA (FASE III) (3512)</t>
  </si>
  <si>
    <t>REALIZAR LA PROPUESTA CURRICULAR DEL PROGRAMA DE INGENIERÍA MECÁNICA PARA SER PRESENTADA A PLANEACIÓN. FASE III.</t>
  </si>
  <si>
    <t>REALIZAR UN ANÁLISIS DE LA OFERTA CURRICULAR DEL PROGRAMA DE INGENIERÍA DE SISTEMAS Y TRAZAR UNA HOJA DE RUTA CON MIRAS A SU ACTUALIZACIÓN.</t>
  </si>
  <si>
    <t>ESCUELA DE ING.DE SISTEMAS</t>
  </si>
  <si>
    <t>DOCUMENTO CON EL ANÁLISIS DEL PENSUM CON REFERENCIA A TENDENCIAS INTERNACIONALES DE PROGRAMAS CERTIFICADOS DE ALTA CALIDAD.</t>
  </si>
  <si>
    <t>DOCUMENTO CON EL ANÁLISIS DE LAS NECESIDADES Y EXPECTATIVAS DE LOS SECTORES ACADÉMICO, GUBERNAMENTAL E INDUSTRIAL.</t>
  </si>
  <si>
    <t>DOCUMENTO DE ANÁLISIS DE LOS INDICADORES DE DESEMPEÑO ACADÉMICO ESTUDIANTIL</t>
  </si>
  <si>
    <t>ESTUDIO DE VIABILIDAD DE LA SEMESTRALIZACIÓN DEL PROGRAMA DE BIOLOGÍA. (3555)</t>
  </si>
  <si>
    <t>DISEÑAR E IMPLEMENTAR UNA NUEVA METODOLOGÍA PARA LAS PRÁCTICAS DE LOS LABORATORIOS DE DOCENCIA 2 Y 3 DE FÍSICA. (3527)</t>
  </si>
  <si>
    <t>NUMERO DE GRUPOS DE LABORATORIO CON NUEVA METODOLOGIA</t>
  </si>
  <si>
    <t>500 (UNIDAD)</t>
  </si>
  <si>
    <t>PROPUESTA DE CREACIÓN DEL CENTRO DE LECTURA, ESCRITURA Y ARGUMENTACIÓN DE LA UNIVERSIDAD INDUSTRIAL DE SANTANDER. (3504)</t>
  </si>
  <si>
    <t>FORMULAR EL PROYECTO DE CREACIÓN DEL CENTRO DE LECTURA, ESCRITURA Y ARGUMENTACIÓN DE LA UNIVERSIDAD INDUSTRIAL DE SANTANDER, COMO UNA UNIDAD ACADÉMICA ADSCRITA A LA ESCUELA DE IDIOMAS, CON MIRAS A GENERAR UNA POLÍTICA DE ENSEÑANZA PARA MEDIAR EN EL DESARROLLO DE LA LENGUA MATERNA EN LA UIS.</t>
  </si>
  <si>
    <t>DISEÑO DE INNOVACIONES EN LA EXPERIENCIA DE APRENDIZAJE DE LOS ESTUDIANTES DE LA ESCUELA DE ESTUDIOS INDUSTRIALES Y EMPRESARIALES IMPLEMENTANDO LA FILOSOFÍA DE DESIGN THINKING: CASO LABORATORIO DE INTELIGENCIA CREATIVA. (3525)</t>
  </si>
  <si>
    <t>INFORME CON LAS PRÁCTICAS DE REFERENCIA APLICABLES A LAS ASIGNATURAS DEL PROGRAMA DE INGENIERÍA INDUSTRIAL</t>
  </si>
  <si>
    <t>TALLERES DE FORMACIÓN SOBRE LA METODOLOGÍA A LOS PROFESORES Y ESTUDIANTES DE LA ESCUELA DE ESTUDIOS INDUSTRIALES Y EMPRESARIALES</t>
  </si>
  <si>
    <t>INFORME CON LAS APLICACIONES DE LA METODOLOGÍA EN EL CONTEXTO MUNDIAL</t>
  </si>
  <si>
    <t>REALIZAR EL DOCUMENTO GUÍA PARA LA ASIGNATURA DISEÑO DE PAVIMENTOS DEL PROGRAMA DE INGENIERÍA CIVIL.</t>
  </si>
  <si>
    <t>DOCUMENTO GUÍA DE LA ASIGNATURA DISEÑO DE PAVIMENTOS DEL PROGRAMA DE INGENIERÍA CIVIL.</t>
  </si>
  <si>
    <t>ÍNDICE DE CARACTERIZACIÓN ESTUDIANTIL = (NO. TOTAL DE ESTUDIANTES CARACTERIZADOS/ NO. TOTAL DE ESTUDIANTES ADMITIDOS  ANTES DE LA REASIGNACIÓN DE CUPOS) * 100</t>
  </si>
  <si>
    <t>MEDICIÓN DEL IMPACTO DEL SISTEMA DE APOYO A LA EXCELENCIA ACADÉMICA DE LOS ESTUDIANTES DE PREGRADO DE LA UIS (SEA) (3651)</t>
  </si>
  <si>
    <t>CÁTEDRA PEDAGÓGICA CEDEDUIS (3649)</t>
  </si>
  <si>
    <t>IMPLEMENTAR LA CÁTEDRA PEDAGÓGICA CEDEDUIS  DIRIGIDA A LA COMUNIDAD PROFESORAL UNIVERSITARIA, ORIENTADA AL ANÁLISIS PEDAGÓGICO DE LAS CIENCIAS, LAS TECNOLOGÍAS, LAS ARTES Y OTROS SABERES, DESDE UNA PERSPECTIVA INVESTIGATIVA, ACADÉMICA, ÉTICA, ESTÉTICA Y POLÍTICA.</t>
  </si>
  <si>
    <t>NÚMERO DE SESIONES MAGISTRALES DE LA CÁTEDRA PEDAGÓGICA CEDEDUIS REALIZADAS EN EL AÑO</t>
  </si>
  <si>
    <t>NÚMERO DE PROFESORES CERTIFICADOS EN LA CÁTEDRA PEDAGÓGICA CEDEDUIS</t>
  </si>
  <si>
    <t>CREACIÓN DE UN PROGRAMA PARA PROMOVER LA PERMANENCIA Y GRADUACIÓN DE LOS ESTUDIANTES DE LOS PROGRAMAS OFRECIDOS EN MODALIDAD A DISTANCIA Y VIRTUAL EN EL IPRED, E INTEGRACIÓN AL SISTEMA DE APOYO A LA EXCELENCIA ACADÉMICA (SEA) DE LA UIS. (3584)</t>
  </si>
  <si>
    <t>ELABORAR UNA PROPUESTA DE CREACIÓN DE UN PROGRAMA PARA PERMANENCIA Y GRADUACIÓN DE LOS ESTUDIANTES DE LOS PROGRAMAS EN MODALIDAD A DISTANCIA Y VIRTUAL OFRECIDOS EN EL IPRED.</t>
  </si>
  <si>
    <t>NÚMERO DE PROPUESTAS DE PROGRAMAS PARA PROMOVER LA PERMANENCIA Y GRADUACIÓN  DE LOS ESTUDIANTES DE LOS PROGRAMAS OFRECIDOS EN MODALIDAD A DISTANCIA Y VIRTUAL EN EL IPRED ENTREGADOS A LA VICERRECTORÍA ACADÉMICA.</t>
  </si>
  <si>
    <t>DESARROLLAR LA QUINTA VERSIÓN DE LAS OLIMPIADAS REGIONALES DE MATEMÁTICAS UIS-2016, ESPACIO ACADÉMICO DE FORMACIÓN EN HABILIDADES MATEMÁTICAS PARA LOS ESTUDIANTES DE PRIMARIA DE SANTANDER.</t>
  </si>
  <si>
    <t>DESARROLLAR LA OCTAVA VERSIÓN DE LAS OLIMPIADAS REGIONALES DE MATEMÁTICAS UIS-2016, ESPACIO ACADÉMICO DE FORMACIÓN EN HABILIDADES MATEMÁTICAS PARA LOS ESTUDIANTES DE EDUCACIÓN MEDIA DE SANTANDER.</t>
  </si>
  <si>
    <t>CURSO DE PRE- BIOCIENCIAS</t>
  </si>
  <si>
    <t>PORCENTAJE DE ESTUDIANTES QUE CULMINAN EL CURSO DE PRE BIOCIENCIAS II DEL TOTAL DE INSCRITOS.</t>
  </si>
  <si>
    <t>PORCENTAJE DE ESTUDIANTES QUE CULMINAN EL TALLER DEL TOTAL DE INSCRITOS.</t>
  </si>
  <si>
    <t>FORTALECIMIENTO DE LA PARTICIPACION DE LOS ESTUDIANTES EN LAS ESTRATEGIAS PARA EL MEJORAMIENTO DEL DESEMPEÑO ACADEMICO (3468)</t>
  </si>
  <si>
    <t>REALIZAR ACOMPAÑAMIENTO ACADEMICO Y SEGUIMIENTO A ESTUDIANTES DEL PROGRA DE NUTRICION Y DIETETICA QUE LO REQUIERAN.</t>
  </si>
  <si>
    <t>(NÚMERO DE ESTUDIANTES PARTICIPANTES POR AÑO )/TOTAL DE ESTUDIANTES A RIESGO EN EL PERIODO.*100</t>
  </si>
  <si>
    <t>USO DE PLATAFORMA MOODLE PARA EL SOPORTE DE ASIGNATURAS DEL PROGRAMA DE MICROBIOLOGIA Y BOANALISIS  (FASE II) (3692)</t>
  </si>
  <si>
    <t>REALIZACIÓN DE LA EXPOBIBLIOGRAFICA UIS 2016 (3590)</t>
  </si>
  <si>
    <t>DESARROLLAR LA FERIA EXPLOBIBLIOGRAFICA UIS 2016, ESPACIO ACADEMICO DE ACERCAMIENTO DE LA COMUNIDAD UNIVERSITARIA A LA PRODUCCIÓN EDITORIAL</t>
  </si>
  <si>
    <t>NÚMERO DE LIBROS ADQUIRIDOS DE MATERIALES / NÚMERO TOTAL DE LIBROS SOLICITADOS</t>
  </si>
  <si>
    <t>AFIANZAMIENTO DE LA PARTICIPACION DE LA ESCUELA DE FISICA DE LA UIS EN REDES ACADÉMICAS (3523)</t>
  </si>
  <si>
    <t>FORTALECER Y AMPLIAR LA PARTICIPACION DE GRUPOS DE INVESTIGACION DE LA ESCUELA DE FISICA EN PROCESOS DE COLABORACION A TRAVES DE REDES</t>
  </si>
  <si>
    <t>NUMERO DE PARTICIPANTES (ESTUDIANTES DE POSGRADO Y PROFESORES)</t>
  </si>
  <si>
    <t>NUMERO DE EVENTOS A ORGANIZAR O COORGANIZAR</t>
  </si>
  <si>
    <t>NUMERO DE INTERCAMBIOS EN LA MODALIDAD DE PASANTIAS</t>
  </si>
  <si>
    <t>NUMERO DE PUBLICACIONES Y/O PONENCIAS EN EVENTOS POR LOS PARTCIPANTES DE LA UIS</t>
  </si>
  <si>
    <t>SEPTIMO ENCUENTRO DE ÁLGEBRA, TEÓRIA DE NÚMEROS, COMBINATORIA Y APLICACIONES - ALTENCOA 7-2016 (3549)</t>
  </si>
  <si>
    <t>FOMENTO DEL VÍNCULO DOCENTE INSTITUCIONAL NACIONAL E INTERNACIONAL. (3557)</t>
  </si>
  <si>
    <t>NÚMERO DE PROFESORES VISITANTES.</t>
  </si>
  <si>
    <t>NÚMERO DE PROFESORES DEL PROGRAMA QUE PARTICIPAN COMO INVITADOS O VISITANTES EN INSTITUCIONES DE NIVEL SUPERIOR.</t>
  </si>
  <si>
    <t>JORNADA DE ENCUENTRO DE PROFESORES EN LENGUA EXTRANJERA (INGLÉS Y FRANCÉS) DE LOS COLEGIOS DE LA REGIÓN. (3501)</t>
  </si>
  <si>
    <t>REALIZAR UNA JORNADA DE ENCUENTRO ENTRE LA UIS Y LOS PROFESORES DE LENGUAS EXTRANJERAS DE LOS COLEGIOS DE LA REGIÓN.</t>
  </si>
  <si>
    <t>CONSOLIDAR LAS RELACIONES ACADÉMICAS E INVESTIGATIVAS ENTRE LOS PROGRAMAS DE POSTGRADO QUE OFRECEN LA UNIVERSIDAD INDUSTRIAL DE SANTANDER Y LA UNIVERSIDADES BRASILERAS, EN EL ÁREA DE FISIOTERAPIA.</t>
  </si>
  <si>
    <t>CREACIÓN DEL PROGRAMA DE MAESTRÍA EN ASTROFÍSICA (MODALIDAD INVESTIGACIÓN) (FASE 3) (3506)</t>
  </si>
  <si>
    <t>PRESENTAR ANTE EL CONSEJO ACADÉMICO EL PROYECTO EDUCATIVO DEL PROGRAMA DE MAESTRÍA EN ASTROFÍSICA.</t>
  </si>
  <si>
    <t>DOCUMENTO DEL PEP MAESTRÍA EN ASTROFÍSICA REVISADO POR PLANEACIÓN, CEDEDUIS Y DIRECCION DE POSGRADOS</t>
  </si>
  <si>
    <t>CREACIÓN DEL PROGRAMA MAESTRÍA EN MATERIALES E INFRAESTRUCTURA DE VÍAS (3552)</t>
  </si>
  <si>
    <t>ELABORAR EL PROYECTO EDUCATIVO DEL PROGRAMA DE MAESTRÍA EN MATERIALES E INFRAESTRUCTURA DE VÍAS PARA SER PRESENTADO ANTE EL CONSEJO ACADÉMICO</t>
  </si>
  <si>
    <t>ELABORAR EL PROYECTO EDUCATIVO DEL PROGRAMA PARA LA MAESTRÍA EN TECNOLOGÍAS DE LA INFORMACIÓN AVANZADA, MODALIDAD PROFUNDIZACIÓN, Y LOGRAR SU APROBACIÓN POR EL CONSEJO ACADÉMICO</t>
  </si>
  <si>
    <t>PROPUESTA DE INTENCIÓN DE CREACIÓN DE LA ESPECIALIZACIÓN EN INSOLVENCIA EMPRESARIAL PRESENTADA AL CONSEJO ACADÉMICO.</t>
  </si>
  <si>
    <t>ELABORACIÓN DE LA PROPUESTA DE INTENCIÓN DE CREACIÓN DE UNA ESPECIALIZACIÓN EN INGENIERÍA DE MATERIALES. (3599)</t>
  </si>
  <si>
    <t>ELABORAR LA PROPUESTA DE INTENCIÓN DE CREACIÓN  DE UNA ESPECIALIZACIÓN EN INGENIERÍA DE MATERIALES.</t>
  </si>
  <si>
    <t>AVAL DEL CONSEJO DE ESCUELA.</t>
  </si>
  <si>
    <t>CONCEPTO DEL CONSEJO ACADÉMICO RESPECTO A LA PROPUESTA DE INTENCIÓN DE CREACIÓN DEL PROGRAMA.</t>
  </si>
  <si>
    <t>ORGANIZACION DE LA SEMANA MATEMÄTICA - UIS (3607)</t>
  </si>
  <si>
    <t>PROPICIAR ESPACIOS PARA LA REFLEXIÓN Y EL DIÁLOGO ENTRE LOS PROFESORES DE EDUCACIÓN BÁSICA, MEDIA Y SUPERIOR. DAR A CONOCER EL DESARROLLO DE CIERTAS ÁREAS DE LA MATEMÁTICA Y DE LA ENSEÑANZA DE LA MATEMÁTICA A TRAVÉS DE INVITADOS NACIONALES E INTERNACIONALES DE ALTA CALIDAD EN SU FORMACIÓN Y DIVULGAR DIFERENTES TRABAJOS ACADÉMICOS E INVESTIGACIONES DE LA COMUNIDAD MATEMÁTICA REGIONAL, NACIONAL E INTERNACIONAL</t>
  </si>
  <si>
    <t>NÚMERO DE PONENTES QUE PARTICIPARAN EN EL EVENTO.</t>
  </si>
  <si>
    <t>SEMANA DE LA MÚSICA REALIZADA.</t>
  </si>
  <si>
    <t>NÚMERO DE ASISTENTES AL EVENTO.</t>
  </si>
  <si>
    <t>BRINDAR AL PÚBLICO EN GENERAL EL CONOCIMIENTO MUSICAL E INSTRUMENTAL, ESPECÍFICAMENTE A LAS INSTITUCIONES PÚBLICAS CON EL FIN DE QUE LOS ESTUDIANTES PUEDAN APLICAR AL PROGRAMA DE LICENCIATURA EN MÚSICA DE LA UIS.</t>
  </si>
  <si>
    <t>DAR A CONOCER LA ACTIVIDAD INVESTIGATIVA DE LA ESCUELA Y ESTABLECER RELACIONES CON GREMIOS INSTITUCIONALES Y GUBERNAMENTALES A FIN DE GENERAR UN IMPACTO REGIONAL Y NACIONAL</t>
  </si>
  <si>
    <t>NÚMERO DE CONVENIOS CON INSTITUCIONES NACIONALES E INTERNACIONALES</t>
  </si>
  <si>
    <t>MEJORAR LA RELACIÓN ENTRE PROFESORES CÁTEDRA Y EL PROGRAMA A TRAVÉS DE LA INCLUSIÓN EN PROYECTOS DE INVESTIGACIÓN Y EXTENSIÓN</t>
  </si>
  <si>
    <t>NÚMERO DE PROFESORES CÁTEDRA INCORPORADOS EN LOS GRUPLAC DE GRUPOS DE INVESTIGACIÓN</t>
  </si>
  <si>
    <t>NÚMERO DE PROPUESTA DE PRODUCCIÓN Y PARTICIPACIÓN CONJUNTA DE EVENTOS ENTRE PROFESORES PLANTA Y CÁTEDRA</t>
  </si>
  <si>
    <t>NÚMERO DE CLAUSTROS AMPLIADOS PARA ANALIZAR LA PERTINENCIA DE LAS ESTRATEGIAS DE ENSEÑANZA, APRENDIZAJE Y EVALUACIÓN DE LAS ASIGNATURAS DEL PROGRAMA.</t>
  </si>
  <si>
    <t>CONTRIBUIR AL FORTALECIMIENTO DE LA ACTIVIDAD DE EXTENSIÓN Y SU PROYECCIÓN A LA COMUNIDAD</t>
  </si>
  <si>
    <t>FONDO COMUN 4110</t>
  </si>
  <si>
    <t>DIRECCION DE TRANSFERENCIA DE CONOCIMIENTO</t>
  </si>
  <si>
    <t>NÚMERO DE PRODUCTOS DE COMUNICACIÓN REALIZADOS O EJECUTADOS</t>
  </si>
  <si>
    <t>7 (UNIDAD)</t>
  </si>
  <si>
    <t>CURSO PILOTO SEMIPRESENCIAL DE INGLÉS GENERAL NIVEL A2-FASE I- DENTRO DE LOS PROGRAMAS DE EXTENSIÓN QUE OFRECE EL INSTITUTO DE LENGUAS A JÓVENES Y ADULTOS. (3546)</t>
  </si>
  <si>
    <t>DISEÑAR Y EJECUTAR UN CURSO PILOTO SEMIPRESENCIAL DE INGLÉS GENERAL NIVEL A2-FASE I- DENTRO DE LOS PROGRAMAS DE EXTENSIÓN QUE OFRECE EL INSTITUTO DE LENGUAS PARA JÓVENES Y ADULTOS.</t>
  </si>
  <si>
    <t>CURSO PILOTO DE INGLÉS SEMI- PRESENCIAL DISEÑADO</t>
  </si>
  <si>
    <t>CURSO PILOTO DE INGLÉS SEMI- PRESENCIAL DESARROLLADO</t>
  </si>
  <si>
    <t>CURSO PILOTO DE INGLÉS SEMI- PRESENCIAL EVALUADO</t>
  </si>
  <si>
    <t>CONSOLIDACIÓN DE DIPLOMADOS DE LA ESCUELA DE DERECHO Y CIENCIA POLÍTICA. (3530)</t>
  </si>
  <si>
    <t>OFRECER LOS DIPLOMADOS EXISTENTES EN LA ESCUELA DE DERECHO Y PROPONER LA CREACIÓN DE UN NUEVO DIPLOMADO.</t>
  </si>
  <si>
    <t>NÚMERO DE DIPLOMADOS EXISTENTES OFRECIDOS.</t>
  </si>
  <si>
    <t>NÚMERO DE PROPUESTAS DE CREACIÓN DE DIPLOMADO REGISTRADO EN EL SISTEMA.</t>
  </si>
  <si>
    <t>ELABORAR Y OFRECER AL MENOS UN TALLER O PROPUESTA DE EXTENSIÓN EN LAS ÁREAS DE FORMACIÓN DE LA ESCUELA DE HISTORIA.</t>
  </si>
  <si>
    <t>CREACION DE PROGRAMAS DE EDUCACION CONTINUA - FASE I (3474)</t>
  </si>
  <si>
    <t>CREAR AL MENOS CUATRO PROGRAMAS NUEVOS DE EDUCACIÓN CONTINUA</t>
  </si>
  <si>
    <t>14 (NÚMERO)</t>
  </si>
  <si>
    <t>NÚMERO DE EQUIPOS REPARADOS</t>
  </si>
  <si>
    <t>NÚMERO DE BENEFICIARIOS PÚBLICO ASISTENTE</t>
  </si>
  <si>
    <t>NÚMERO DE BENEFICIARIOS ARTISTAS COMUNIDAD UIS (ESTUDIANTES, EGRESADOS, PROFESORES, ADMINISTRATIVOS)</t>
  </si>
  <si>
    <t>3000 (NÚMERO)</t>
  </si>
  <si>
    <t>FORTALECIMIENTO DE LOS GRUPOS DE INVESTIGACIÓN DE LA FACULTAD DE INGENIERÍAS FISICOMECÁNICAS (3575)</t>
  </si>
  <si>
    <t>FOMENTAR LA INTERACCIÓN DE LOS GRUPOS DE INVESTIGACIÓN CON EL SECTOR ACADÉMICO Y PRODUCTIVO</t>
  </si>
  <si>
    <t>NÚMERO DE PROGRAMAS DE FORMACIÓN CONTINUA EN LOS CUALES LOS GRUPOS DE INVESTIGACIÓN SE INVOLUCRAN</t>
  </si>
  <si>
    <t>MODIFICACIÓN CURRICULAR DEL PROGRAMA DE INGENIERIA INDUSTRIAL (3472)</t>
  </si>
  <si>
    <t>MODIFICAR LA PROPUESTA CURRICULAR DEL PROGRAMA DE INGENIERÍA INDUSTRIAL CON EL FIN DE SER PRESENTADA A PLANEACION Y CEDEDUIS</t>
  </si>
  <si>
    <t>EXTENSIÓN DEL PROGRAMA DE MAESTRÍA EN GERENCIA DE NEGOCIOS MBA A LA CIUDAD DE BARRANCABERMEJA. (3478)</t>
  </si>
  <si>
    <t>ELABORAR EL PROYECTO EDUCATIVO DEL PROGRAMA DE MAESTRÍA EN GERENCIA DE NEGOCIOS - MBA PARA LA CIUDAD DE BARRANCABERMEJA A FIN DE AUMENTAR LA COBERTURA Y SATISFACER NECESIDADES DE MERCADOS POTENCIALES.</t>
  </si>
  <si>
    <t xml:space="preserve">% AVANCE EN  INDICADORES </t>
  </si>
  <si>
    <t>DESARROLLO DE MÓDULOS EN LA PLATAFORMA CALUMET COMO APOYO AL MEJORAMIENTO DE LOS PROCESOS ADMINISTRATIVOS LLEVADOS A CABO AL INTERIOR DEL DECANATO DE INGENIERÍAS FISICOMECÁNICAS (3578)</t>
  </si>
  <si>
    <t>SE CREARÁ UN MÓDULO EN LA PLATAFORMA CALUMET QUE DÉ SOPORTE A UN (1) PROCESO ADMINISTRATIVO DEL DECANATO DE INGENIERÍAS FISICOMECÁNICAS Y SE REALIZARÁN NUEVAS VERSIONES DE TRES (3) MÓDULOS DE SOPORTE ADMINISTRATIVO YA EXISTENTES.</t>
  </si>
  <si>
    <t>NÚMERO DE MÓDULOS DE SOPORTE ADMINISTRATIVO CREADOS</t>
  </si>
  <si>
    <t>NÚMERO DE MÓDULOS DE SOPORTE ADMINISTRATIVO ACTUALIZADOS</t>
  </si>
  <si>
    <t>ESTRATEGIA GOBIERNO EN LÍNEA UIS - DIAGNÓSTICO INICIAL Y PLAN DE ACCIÓN (3676)</t>
  </si>
  <si>
    <t>REALIZAR UN DIAGNÓSTICO DEL ESTADO DE IMPLEMENTACIÓN DE LA ESTRATEGIA DE GOBIERNO EN LÍNEA, Y DISEÑAR UN PLAN DE ACCIÓN EN EL CORTO, MEDIANO Y LARGO PLAZO PARA SU ADOPCIÓN EN LA UNIVERSIDAD INDUSTRIAL DE SANTANDER</t>
  </si>
  <si>
    <t>MODELO MATEMÁTICO CON ENFOQUE DE RIESGO</t>
  </si>
  <si>
    <t>DOCUMENTO DIAGNÓSTICO CON PRIORIZACIÓN DE PROBLEMÁTICAS Y BRECHAS</t>
  </si>
  <si>
    <t>PLAN DE ACCIÓN ESTRATEGIA GEL EN LA UIS</t>
  </si>
  <si>
    <t>HERRAMIENTA DE SEGUIMIENTO Y CONTROL ESTRATEGIA GEL</t>
  </si>
  <si>
    <t>ACCIONES DE SOCIALIZACIÓN DE RESPONSABILIDADES Y RESULTADOS A LOS GRUPOS INTERESADOS</t>
  </si>
  <si>
    <t>GESTIÓN DEL RIESGO DE CORRUPCIÓN - MAPA DE RIESGO DE CORRUPCIÓN (3677)</t>
  </si>
  <si>
    <t xml:space="preserve"> 
CONSTRUIR EL MAPA DE RIESGOS DE CORRUPCIÓN INSTITUCIONAL CON EL FIN DE FORTALECER LAS MEDIDAS DE TRANSPARENCIA DE LA GESTIÓN INSTITUCIONAL.</t>
  </si>
  <si>
    <t>CAPÍTULO GESTIÓN DEL RIESGO DE CORRUPCIÓN ELABORADO</t>
  </si>
  <si>
    <t>PROPUESTA DEL MAPA DE RIESGOS DE CORRUPCIÓN DE LA UNIVERSIDAD CONSTRUIDO.</t>
  </si>
  <si>
    <t>MAPA DE RIESGOS DE CORRUPCIÓN PUBLICADO EN LA PÁGINA WEB.</t>
  </si>
  <si>
    <t>PROPUESTA ACTUALIZACIÓN DE LA POLÍTICA DE RESPONSABILIDAD SOCIAL UNIVERSITARIA – UIS (3678)</t>
  </si>
  <si>
    <t>REALIZAR UNA PROPUESTA DE ACTUALIZACIÓN DE LA POLÍTICA DE RESPONSABILIDAD SOCIAL UNIVERSITARIA DE LA UNIVERSIDAD A PARTIR DE LAS EXPERIENCIAS INTERNAS, AVANCES EN UNIVERSIDADES LÍDERES A NIVEL NACIONAL E INTERNACIONAL Y PARTICIPACIÓN DE GRUPOS DE INTERÉS INSTITUCIONALES, A FIN DE PROMOVER EL DESARROLLO DE ESTRATEGIAS, PROGRAMAS Y PROYECTOS QUE FACILITEN LA GESTIÓN DE LOS IMPACTOS INSTITUCIONALES EN EL MEDIO AMBIENTE, LA SOCIEDAD Y LA ECONOMÍA.</t>
  </si>
  <si>
    <t>DOCUMENTO DE CONTEXTUALIZACIÓN SOBRE EL CONCEPTO Y POLÍTICA DE RSU</t>
  </si>
  <si>
    <t>DOCUMENTO PROPUESTA DE ESTRUCTURA Y COMPONENTES DE LA POLÍTICA DE RSU DE LA UNIVERSIDAD</t>
  </si>
  <si>
    <t>DOCUMENTO CON GRUPOS DE INTERÉS VALIDADOS</t>
  </si>
  <si>
    <t>PROPUESTA DE ACTUALIZACIÓN DE POLÍTICA DE RSU VALIDADA</t>
  </si>
  <si>
    <t xml:space="preserve">PLANEAR Y EJECUTAR CUATRO ACTIVIDADES LÚDICAS QUE PROMUEVAN EL USO DEL IDIOMA INGLÉS ENTRE LA COMUNIDAD UIS A LO LARGO DEL AÑO </t>
  </si>
  <si>
    <t xml:space="preserve">INSTITUTO DE LENGUAS
</t>
  </si>
  <si>
    <t>PORCENTAJE DE ACTIVIDADES LÚDICAS EN INGLÉS  EJECUTADAS</t>
  </si>
  <si>
    <t>100(PORCENTAJE)</t>
  </si>
  <si>
    <r>
      <rPr>
        <b/>
        <sz val="11"/>
        <color theme="1"/>
        <rFont val="Humanst521 BT"/>
        <family val="2"/>
      </rPr>
      <t xml:space="preserve">PROGRAMA 1: </t>
    </r>
    <r>
      <rPr>
        <sz val="11"/>
        <color theme="1"/>
        <rFont val="Humanst521 BT"/>
        <family val="2"/>
      </rPr>
      <t>1.1 INVESTIGACIÓN DE ALTA CALIDAD</t>
    </r>
  </si>
  <si>
    <r>
      <rPr>
        <b/>
        <sz val="11"/>
        <color theme="1"/>
        <rFont val="Humanst521 BT"/>
        <family val="2"/>
      </rPr>
      <t xml:space="preserve">PROGRAMA 2: </t>
    </r>
    <r>
      <rPr>
        <sz val="11"/>
        <color theme="1"/>
        <rFont val="Humanst521 BT"/>
        <family val="2"/>
      </rPr>
      <t>1.2 PROGRAMAS ACADÉMICOS DE ALTA CALIDAD</t>
    </r>
  </si>
  <si>
    <r>
      <t xml:space="preserve">PROGRAMA 3: </t>
    </r>
    <r>
      <rPr>
        <sz val="11"/>
        <color theme="1"/>
        <rFont val="Humanst521 BT"/>
        <family val="2"/>
      </rPr>
      <t>1.3 CONSOLIDACIÓN DE MAESTRÍAS Y DOCTORADOS</t>
    </r>
  </si>
  <si>
    <r>
      <rPr>
        <b/>
        <sz val="11"/>
        <color theme="1"/>
        <rFont val="Humanst521 BT"/>
        <family val="2"/>
      </rPr>
      <t xml:space="preserve">PROGRAMA 4 : </t>
    </r>
    <r>
      <rPr>
        <sz val="11"/>
        <color theme="1"/>
        <rFont val="Humanst521 BT"/>
        <family val="2"/>
      </rPr>
      <t>1.4 EXTENSIÓN Y PROYECCIÓN A LA COMUNIDAD</t>
    </r>
  </si>
  <si>
    <r>
      <t xml:space="preserve">PROGRAMA 1: </t>
    </r>
    <r>
      <rPr>
        <sz val="11"/>
        <color theme="1"/>
        <rFont val="Humanst521 BT"/>
        <family val="2"/>
      </rPr>
      <t>3.1 BIENESTAR ESTUDIANTIL</t>
    </r>
  </si>
  <si>
    <t>Nivel de cumplimiento  Programa Anual de Gestión - Año 2016</t>
  </si>
  <si>
    <t>NIVEL DE CUMPL.%</t>
  </si>
  <si>
    <t>3 
(UNIDAD)</t>
  </si>
  <si>
    <t>1 
(UNIDAD)</t>
  </si>
  <si>
    <t>1
 (UNIDAD)</t>
  </si>
  <si>
    <t>5 
(UNIDAD)</t>
  </si>
  <si>
    <t>8
 (UNIDAD)</t>
  </si>
  <si>
    <t>4
 (UNIDAD)</t>
  </si>
  <si>
    <t>5
 (UNIDAD)</t>
  </si>
  <si>
    <t>"....En las siguientes actas del Consejo de Escuela se evidencia que se cumplió con los indicadores y objetivos del proyecto:
Acta del 20 de enero de 2016
Acta del 29 de febrero de 2016
Acta del 04 de abril de 2016
Acta del 11 de abril de 2016
Acta del 25 de abril de 2016..."</t>
  </si>
  <si>
    <t>"….El proyecto se encuentra ejecutado….."</t>
  </si>
  <si>
    <t>"...Se actualizó la información de los 6 edificios de la Sede de la Facultad de Salud. Debido a que el taller de plan maestro de la Sede Bucarica está planteado por cronograma para 2017, se actualizará la información del mismo durante esta vigencia, a fin de dar cumplimiento total al proyecto planteado. En su lugar, en 2016 y teniendo en cuenta el cronograma establecido para los planes maestros, se priorizó y se adelantó la actualización de la Sede Guatiguará cuya información es de mayor complejidad…"</t>
  </si>
  <si>
    <t>"...La estrategia del segundo semestre del año permitió no solo el cumplimiento de la meta sino contar con mayor visibilidad y gestión ante las UAA. Las actividades atendidas este semestre, este se lleva en un cuadro excel y se verifica con las ordenes de compra de pasajes, ordenes de pago manual y correos de invitación a eventos..."</t>
  </si>
  <si>
    <t>"… En el portal de empleos UIS autorizado por el Ministerio de Trabajo quedan registradas las evidencias del cumplimiento de las ofertas publicadas para estudiantes y egresados UIS.…."</t>
  </si>
  <si>
    <t>"….Los eventos proyectados se han cumplido a cabalidad. Están los registros de asistencias y certificaciones de los ciclos de conferencias, el registro fotográfico de las 2 veladas culturales y el registro fotográfico y asistencias de la feria de empleo.
Para cada una de las actividades se tienen las ordenes de compra, pagos, cotizaciones y traslados de fondo que permitieron financiar cada uno de los eventos.…"</t>
  </si>
  <si>
    <t>"...El número de egresados planeados para la vigencia 2016 se ha cumplido. Queda la evidencia de los correos electrónicos con la propuesta y presentación de cada candidato por parte de las UAA, las compras de pasajes en el sistema y el registro fotográfico de cada evento donde fueron participes...."</t>
  </si>
  <si>
    <t>"....El evento se cumplió en las fechas programadas. Se conto con la participación masiva de la comunidad universitaria..."</t>
  </si>
  <si>
    <t>"....El software ya esta disponible y se encuentra en el portal de la biblioteca en el link catalogo bibliográfico. Solamente se puede consultar dentro del campus universitario, incluidas las Sedes...."</t>
  </si>
  <si>
    <t>"....En el 2016, se cumplió en un 100% con las actividades, compromisos relaciono algunos logros alcanzados: 
Elaboración del Portafolio de servicios de los Laboratorios Centrales y de los Laboratorios vinculados al Programa de Acreditación de ensayos
Elaboración del brochure: diseñó de carpeta, ficha informativa, diagramación, impresión.  Incluyó 20 laboratorios en los cuales se encuentran 8 laboratorios centrales ubicados en el EDI, y 14 laboratorios (2 de estos hacen parte de los laboratorios centrales) que se encuentran en el Programa de Acreditación).
Participación en eventos de visibilidad institucional
o Feria Bionovo – CIMBIOS:  escenario de alcance Latinoamericano, dirigido al mercado de biosoluciones y bioproductos. En el marco del evento se generó el intercambio de experiencias, promoción y aceleración de bionegocios entre los actores dedicados al desarrollo de Biotecnología aplicada
o V CONGRESO DE CIENCIA TECNOLOGIA E INNOVACION- CONGESTEC: es una comunidad de conocimiento en Colombia sobre gestión tecnológica e innovación que organiza un congreso bianual que tiene el propósito de crear espacios de reflexión y discusión de las últimas tendencias en Gestión Tecnológica, para la consolidación de redes de trabajo colaborativo entre los principales actores a nivel nacional como son el Sistema Nacional de Ciencia, Tecnología e Innovación, la comunidad científica y empresarial
o CUMBRE MUNDIAL DE LÍDERES LOCALES Y REGIONALES, organizada por Ciudades y Gobiernos Locales Unidos (CGLU), constituye el encuentro mundial más grande e influyente de alcaldes, concejales, gobiernos locales y regionales y nuestros socios.  La Cumbre incluirá la celebración del 5º Congreso Mundial de CGLU.
• Cuatro (4) Propuestas de Investigación presentadas por los Centros de Investigación Científica y Tecnológica - CICT:
 ABC - Convenio con CORPOICA.
 CICS - Propuesta presentada a United States Department of State.
 Proyecto de Investigación MINESA SAS-Centro ABC
 ABC-Propuesta presentada a Newton Funds llamada "Fingerprints typification of biofuel samples by ultra-high resolution mass spectrometry using an ultra-high resolution Fourier transform ion cyclotron resonance mass spectrometer (FT-ICR MS)."
• Consultorías de alto impacto:
 Asesoría para la conformación del portafolio de servicios de la Universidad Industrial de Santander como instrumento estratégico de gestión.
 Formulación y gestión de estrategias de internacionalización de la Universidad Industrial de Santander en el contexto de la comunidad andina de naciones
Para mas información por favor consultar la siguiente ruta: 
Z:\36_PLAN DE GESTIÓN VIE\36_PLAN DE GESTIÓN VIE\PG VIE 2016\SEGUIMIENTO PLAN DE GESTIÓN VIE 2016\1. FORTALECIMIENTO DE LAS ACTIVIDADES DE INVESTIGACIÓN EN EL EDI Y LOS CICT..."</t>
  </si>
  <si>
    <t>"...Dentro de los logros alcanzados se cuenta con el programa de Movilidad con un total de 279, (140 movilidades de profesores, 104 movilidades de estudiantes, 24 movilidades de expertos, 11 covilidades convocatoria de Colciencias.)
Jóvenes Investigadores: se cuenta con 60 Beneficiarios, producto de la convocatoria 706 del 2015 con una contrapartida en efectivo del 30% por parte de la UIS
Semilleros de Investigación: 1 Se apoyó con recursos de la VIE la participación de 9 estudiantes pertenecientes al semillero de investigación de la sede Barranca al XIX Encuentro Nacional y XII Internacional de Semilleros de Investigación. Participación en la convocatoria de del Programa Generación Conciencia de la UNAB.
4 Propuestas adjudicadas en el marco de la Convocatoria interna de investigación para la consolidación de centros de investigación científica y tecnológica:  con destino a ABC- Innovación y aplicación de tecnologías para garantizar la producción sostenible y la obtención de nuevos productos derivados del grano de cacao libres de metales pesados- Fase I- Nelson Facundo Rodríguez López, CICS- El Páramo de Santurbán y los derechos de sus pobladores en un contexto de conservación ambiental del entorno - Yolima Ivonne Beltrán Villamizar, CMN Fabricación y caracterización de nanoestructuras: Segunda parte- Ángel Manuel Meléndez Reyes, TIC Plataforma IOT para el Desarrollo de Servicios Inteligentes de apoyo al Monitoreo Ambiental - Homero Ortega Boada
4 Propuestas adjudicadas en el marco de la Convocatoria Adquisición de infraestructura científico-tecnológica: Facultad de Ciencias, Centro de Investigación Científica y Tecnológica Agro-Biotech Research Center. ABC Nelson Facundo Rodríguez López., Facultad de Ciencias Humanas, Centro de Investigaciones en Cultura y Sociedad CICS Ana Cecilia Ojeda Avellaneda,  Facultad de Ing. Fisicoquímicas, Centro de Investigación Científica y Tecnológica en Materiales y Nanociencias CMN Ángel Manuel Meléndez Reyes,  Facultad de Ing. Fisicomecánicas Centro de Investigación Científica y Tecnológica en Tecnologías de la Información y las Comunicaciones TIC Homero Ortega Boada
Contratación de  6 Pos doctores en el marco de la Convocatoria Estancias Posdoctorales, 
Sindy Rocío Mójica Gómez, María Carolina Santos Heredia, David Sierra Porta, Juan Pablo Villabona, Jorge Andrés Gutierrez Cifuentes, Robert Antonio Toro Hernández.
4 Propuestas adjudicadas en el marco de la Convocatoria Apoyo infraestructura para tesis doctoral, Se realizaron 2 convocatorias. En la primera convocatoria los grupos beneficiarios fueron  53, con la siguiente distribución: Facultad de Ciencias Humanas 9, Facultad de Ciencias 13,Facultad de Fisicoquímicas 8, Facultad de Fisicomecánicas 13,  Facultad de Salud 10, así mismo se abrió una segunda convocatoria que cerró el 22 de agosto con la cual se favorecieron 18 grupos de investigación: Facultad de Ciencias Humanas 2, Facultad de Ciencias 4,Facultad de Fisicoquímicas 3, Facultad de Fisicomecánicas 4,  Facultad de Salud 5. En total son 71 grupos de investigación apoyados. 
Se tienen 26 propuestas financiadas por entes externos, 16 apoyaos por Colciencias y 10 por entes como la CMDB, Gef sotoyama, la Gobernación de Santander, el sistema general de regalías, el reino unido, la UDES Y LA uCATÓLICA
Participación en el evento de carácter investigativo Clubes de Ciencia Colombia. 
En la Universidad se programaron 10 clubes, cuyos aprendices fueron de la tecnoacadémia de Bucaramanga y el programa Ondas, desarrollado del 20 al 24 de junio del 2016
Adicionalmente se contemplan apoyar 13 propuestas para la convocatoria interna de capilar semilla y 41 propuestas de convocaría interna con aporte en efectivo...."</t>
  </si>
  <si>
    <t>"… Se realizaron todas las etapas requeridas para establecer contacto con los estudiantes e invitarlos a que formen parte de la nueva plataforma adoptada por la facultad para este fin.…."</t>
  </si>
  <si>
    <t>"…. Queda como soporte al cumplimiento del presente proyecto, el documento original con sus respectivas actas en el archivo de la Escuela de Biología. …."</t>
  </si>
  <si>
    <t>"…. Se ha cumplido con todas las observaciones y requisitos exigidos. El Consejo Académico por ahora no agenda la discusión de dicha propuesta...."</t>
  </si>
  <si>
    <t>"….Se adelantó la programación incluyendo los laboratorios 2 y 3 de Física. Se ha sobrecumplido  con las metas del proyecto…"</t>
  </si>
  <si>
    <t>"….Los semilleros son responsabilidad de tres grupos. Para la realización de las actividades la Escuela ha prestado apoyo logísitico.…"</t>
  </si>
  <si>
    <t>"….Las Quintas Olimpiadas Regionales de Matemáticas de primaria, se desarrollaron satisfactoriamente en el primer semestre de 2016.….."</t>
  </si>
  <si>
    <t>"….La Revista integración, durante el año 2016 publicó el volumen 34, el número 1 en el primer semestre y el número 2 en el segundo semestre.…."</t>
  </si>
  <si>
    <t>":…. Las Octavas Olimpiadas Regionales de Matemáticas de secundaria, se desarrollaron satisfactoriamente durante el segundo semestre de 2016...."</t>
  </si>
  <si>
    <t>"….Durante el año 2016 se desarrollaron dos programas de Semillero Matemático, uno en primer semestre y otro en el segundo semestre, como esta planteado.…"</t>
  </si>
  <si>
    <t>"….El Encuentro de ALTENCOA7-2016 se desarrolló satisfactoriamente en las fechas programadas.…."</t>
  </si>
  <si>
    <t>"…..El proyecto Educativo del programa fue entregado para revisión.…."</t>
  </si>
  <si>
    <t>"….El evento "Día de las Matemáticas" se desarrollo satisfactoriamente el 14 de octubre del presente año...."</t>
  </si>
  <si>
    <t>"…. LA PLANEACION DE LAS ACTIVIDADES SE ENCUENTRA REGISTRADA EN LAS ACTAS 14, 28 Y 33 DE GRUPO PRIMARIO.
LA EVIDENCIA DE LA EJECUCIÓN Y EVALUACIÓN DE LAS ACTIVIDADES SE ENCUENTRA REGISTRADA EN LAS ACTAS 12, 22, 32 Y 40 DEL GRUPO PRIMARIO...."</t>
  </si>
  <si>
    <t>"…. EL ENVÍO DEL DISEÑO DEL CURSO PILOTO SE ENCUENTRA REGISTRADO EN CORREO ELECTRONICO ENVIADO A DIRECCIÓN EL DÍA 29 DE MARZO. LA EVIDENCIA DEL DESARROLLO SE REGISTRÓ EN ACTA 18 DE GRUPO PRIMARIO.  LA EVALUACIÓN DEL CURSO SE REGISTRÓ EN ACTA 26 DE GRUPO PRIMARIO...."</t>
  </si>
  <si>
    <t xml:space="preserve">"....En el plan de gestión habíamos proyectado ofrecer 2 ciclos en el año y ya los ofrecimos en el primer semestre del 2016.  Pero de igual manera seguiremos ofreciendo cursos en el segundo semestre.
Año: 2016 Sede: SEDE ILUIS-BARBOSA 
Periodo: 486 - 2016 - CICLO 1 (FEB) BARBOSA SAB   
Fecha Inicio vigencia: feb/06/2016 Fecha Fin vigencia: abr/16/2016 
Año: 2016 Sede: SEDE ILUIS-BARBOSA 
Periodo: 487 - 2016 - CICLO 2 (ABR) BARBOSA SAB   
Fecha Inicio vigencia: abr/23/2016 Fecha Fin vigencia: jun/25/2016 
Año: 2016 Sede: SEDE ILUIS-SOCORRO 
Periodo: 482 - 2016 - CICLO 1 (FEB) SOC SAB   
Fecha Inicio vigencia: feb/06/2016 Fecha Fin vigencia: abr/16/2016 
Año: 2016 Sede: SEDE ILUIS-SOCORRO 
Periodo: 483 - 2016 - CICLO 2 (ABR) SOC SAB   
Fecha Inicio vigencia: abr/23/2016 Fecha Fin vigencia: jun/25/2016 ..."
</t>
  </si>
  <si>
    <t>"….Se superaron todas las metas…"</t>
  </si>
  <si>
    <t>"…..Se superaron las metas….."</t>
  </si>
  <si>
    <t>"….Se están realizando los proyectos que hacen falta…"</t>
  </si>
  <si>
    <t>"….Informe escrito que resume el estudio de seguimiento de egresados del programa, incluyendo copia de formatos usados para las encuestas a egresados y empleadores.
CD incluyendo presentación de resultados y resultados de encuestas.
Copia papel de la página creada en Facebook
Lista de egresados inscritos
Acta del Claustro donde se socializaron los resultados del estudio…"</t>
  </si>
  <si>
    <t>".. Informe sobre el proceso de adecuación realizado incluyendo actividades, presupuesto.
Copia de formato de elaboración de estudios previos.
Copia del orden de trabajo No 201500152.
Planos  y fotos de los baños construidos
Los baños están adecuados y en funcionamiento…"</t>
  </si>
  <si>
    <t>"...En el 2016 se definieron los mecanismos de monitoreo y se establecieron ciclos de medición a las competencias ABET, esta información se encuentra a cargo de la profesional de calidad de la escuela de Ingeniería Civil.
Se comenzó la primera evaluación, como prueba piloto, donde se logró detectar pequeñas debilidades en el proceso, entre las cuales esta la falta de actualización de los programas de las asignaturas y la necesidad de capacitación acerca del proceso de assessment.
Finalmente, se realizó la primera jornada de socialización a los estudiantes y profesores acerca de ABET y su proceso, el día 8 de Noviembre en el Ágora del edificio de Humanas. El registro de asistencia y la respectiva presentación se encuentra en la oficina 131 de la Escuela de Ingeniería Civil - Profesional de Calidad...."</t>
  </si>
  <si>
    <t>"....Se actualizaron satisfactoriamente todos los elementos del PEP de la Maestría en Geotecnia los cuales fueron aprobados por Planeación y CEDEDUIS; se diligenciaron, corrigieron y aprobaron los cuadros SACES para la respectiva solicitud del Registro Calificado.
Finalmente, se recibe carta del Vicerrector Académico el 25 de agosto de 2016 donde se comunica la radicación de la renovación del registro calificado del programa ante el MEN y el reporte de la modificación del plan de estudios.
La documentación del proceso se encuentra archivado en la Escuela de Ingeniería Civil a cargo de la Secretaria......"</t>
  </si>
  <si>
    <t>"…..El documento en el segundo semestre del año, no se pudo concluir ya que el docente no contaba con una descarga académica para la elaboración del documento.
Finalmente, no se cumplieron en su totalidad las actividades.…."</t>
  </si>
  <si>
    <t>"....Se aprobó por parte de Planeación, CEDEDUIS y el Consejo Académico; el PEP de la Maestría en Materiales e Infraestructura de vías.
Adicionalmente se diligenciaron los cuadros SACES, los cuales se enviaron a Vicerrectoría Académica para el registro ante el Ministerio de Educación.
La documentación y soporte del proceso, se encuentra en la Escuela de Ingeniería Civil a Cargo de la Secretaria...."</t>
  </si>
  <si>
    <t>"...Se presentaron y aprobaron satisfactoriamente, los estudios para el requerimiento y compra de los equipos del Laboratorio de Aguas.
Se presentaron los formatos tipo A,  ficha EBI y los anexos correspondientes para el registro en el Banco de Proyectos UIS.
Los informes y los documentos que soportan el proceso se encuentran en la Escuela de Ingeniería Civil a cargo del Director de Escuela y Secretaria.…"</t>
  </si>
  <si>
    <t>"… Las evidencias reposan en los AZ de la oficina de la Escuela y la oficina de acreditación del programa. Se soportan mediante el sistema de fichas con documentos, fotos y otros soportes...."</t>
  </si>
  <si>
    <t>":….Participaron 18 estudiantes en riesgo de la asignatura Biociencias II y 10 de Morfofisiologia, en tutorias teórico prácticas, apoyo psicopedagógico y seguimiento, con el apoyo de la vicerrectoría académica....."</t>
  </si>
  <si>
    <t xml:space="preserve">"…. La información detallada del avance de los indicadores se encuentra en el folder del plan de gestión de 2016 en la dirección de la escuela.…."
</t>
  </si>
  <si>
    <t>"….La información detallada del avance de los indicadores se encuentra en el folder del plan de gestión de 2016 en la dirección de la escuela.
Se pudieron realizar más eventos para egresados con apoyo de la oficina de relaciones exteriores.…."</t>
  </si>
  <si>
    <t>"….Dentro del plan de gestión 2016 de la Decanatura, se realizó el primer congreso de investigación “innovación en salud” el cual se desarrolló el 29 y 30 de julio en la Facultad de Salud, con el objetivo de consolidar los grupos de investigación existentes y estimularlos a desarrollar investigación en la perspectiva de la interdisciplinariedad, logrando la participación de los estudiantes en los proyectos de investigación de la Facultad de Salud.
Primer Congreso de Investigación: “Innovación en Salud” se contó con participación de 132 poster de investigación, exhibidos por los grupos de investigación, por la Escuelas y Departamentos de la Facultad de Salud, de los cuales se escogío un ganador en la modalidad mejor poster de investigación, y un ganador en la modalidad poster favorito del publico el cual fue votado por los asistentes al evento, el informe final se registra en acta 25 del consejo de Facultad del 04 de agosto de 2016...."</t>
  </si>
  <si>
    <t>"....SE ACTUALIZÓ EL PEP DE LA MAESTRIA EN FISIOTERAPIA.
PARA SUSTENTAR LA REFORMA DEL PLAN DE ESTUDIOS SE DILIGENCIARON LAS ENCUESTAS POR PARTE DE 5 EGRESADOS Y 10 ESTUDIANTES DE LA MAESTRÍA, CUYA INFORMACIÓN ESTÁ EN FASE DE ANÁLISIS. 
EN EL PRIMER SEMESTRE DE 2017 SE REALIZARÁ LA PROPUESTA DE AJUSTES MENORES AL PLAN DE ESTUDIOS...."</t>
  </si>
  <si>
    <t xml:space="preserve">"....*SE ANALIZARON LOS INDICADORES DE RENDIMIENTO ACADEMICO; SE ANALIZARON LAS COMPETENCIAS DE LA PRÁCTICA Y EL DESARROLLO DE LOS PROGRAMAS DE LA PRÁCTICA; Y SE ELABORO EL DOCUMENTO DE ANALISIS DE LAS PRUEBAS SABER PRO 2015...."
</t>
  </si>
  <si>
    <t>"..... - 5 profesores brasileros evaluaron 3 artículos para la revista salud UIS y evaluaron los resúmenes del III encuentro de investigación, organizado por la maestría en fisioterapia.
- LA TESIS DE LA ESTUDIANTE DE MAESTRIA LAURA SANCHEZ CUENTA CON LA CODIRECCION DE LA PROFESORA DE LA UFSCar (Brasil) Ana Beatriz de Oliveira.
- LOS ESTUDIANTES DE MAESTRÍA ODAIR BACCA (U. CRUZEIRO DO SUL), LAURA SANCHEZ Y DIANA REYNA (UFSCAR), REALIZARON PASANTIAS A UNIVERSIDADES BRASILERAS.
- EL PROFESOR LUTHER KLOTH DE LA UNIVERSIDAD DE MARQUETTE REALIZÓ VISITA AL PROGRAMA EN FEBRERO DE 2016.
- LOS PROFESORES THIAGO LUIZ DE RUSSO Y FABIO VIADANA EVALUARON LA TESIS DE LA ESTUDIANTE MAYERLY CAROLINA ANAYA.
- PARTICIPARON EN LA CELEBRACIÓN DEL DIA DEL FISIOTERAPEUTA POR MOVILIDAD PROFESORAL LA EGRESADA DESTACADA OLGA CECILIA VARGAS PINILLA (UROSARIO) Y LA PROFESORA ANGELA DE LA ROCHE (UAM DE MANIZALES)..."</t>
  </si>
  <si>
    <t>".... (- se presentaron 4 proyectos a la convocatoria de Colciencias y 3 a la convocatoria interna de la VIE
- 37 estudiantes de pregrado se matricularon en seminario II y 28 en seminario I (investigación formativa)
- 20 estudiantes de pregrado (14) y maestria (6) conforman el semillero de investigación
- se están desarrollando 8 proyectos de investigación formativa
- se están desarrollando 10 tesis de maestría en fisioterapia
- se presentaron 12 ponencias internacionales y 4 nacionales.."</t>
  </si>
  <si>
    <t>"… La primera socialización de la página de la Escuela en donde se mostró el estado inicial de la página, se realizó el día 18 de mayo de 2016 según Acta No. 17.  La segunda socialización se hizo el día 19 de octubre de 2016 en la cual se mostró el avance en la actualización de la información (inclusión de docentes, grupos Departamentos), y la última socialización se hizo el 11 de enero de 2017 según Acta No. 01 en donde se mostró el estado final de la página para el año 2016.  Finalmente se entregó el informe final en forma física a los miembros del Consejo de Escuela el día 25 de enero de 2017.…."</t>
  </si>
  <si>
    <t>"….En este año se le dio prioridad a la auto evaluación con fines de acreditación del pregrado en filosofía y se decidió posponer la entrega del documento de condiciones iniciales de la Maestría en Filosofía a la Vicerrectoría Académica para concentrarnos en este documento así como en la aprobación y puesta en funcionamiento del Doctorado en filosofía. Además, la Vicerrectoría Académica no tiene todavía a la Maestría en filosofía como una de sus prioridades. Finalmente, también debemos señalar la coyuntura grave que hubo en la Vicerrectoría con los trámites de las licenciaturas. Por todo esto consideramos prudente no aumentar el trabajo de la Vicerrectoría de forma injustificada y entregarles ese documento en el transcurso del 2017.. …"</t>
  </si>
  <si>
    <t>"… Se cumplió a cabalidad el proyecto como se puede ver en los eventos que se realizaron y en los cursos que se programaron en todos los semestres...."</t>
  </si>
  <si>
    <t>"...El informe de autoevaluación de la Maestría en Semiótica fue remitido a la Vicerrectoría Académica para revisión y posterior envío a evaluación interna…."</t>
  </si>
  <si>
    <t>"...La propuesta de reforma curricular fue remitida a Planeación y CEDEDUIS…."</t>
  </si>
  <si>
    <t>"...La reunión se realizó con profesores de lengua extranjera, como estuvo previsto. Adicionalmente, se realizó un Simposio en Investigación Educativa que convocó a 250 personas durante el jueves 5 y el viernes 6 de mayo de 2016. …"</t>
  </si>
  <si>
    <t>"… El proyecto fue presentado por el profesor Luis Fernando Arévalo a la Vicerrectoría Académica finalizando el 2016. ..."</t>
  </si>
  <si>
    <t>"...Se genero la propuesta preliminar de reforma académica del programa de geología, paralelamente se ha venido revisando el plan estratégico de investigación de la Escuela, a pesar que el documento debía ser revisado por el Consejo de Escuela, se determinó actualizar y reforzar algunos aspectos del documento por lo cual aun no proceden los actos administrativos en otras instancias...."</t>
  </si>
  <si>
    <t>"....Se ha tramitado la solicitud de la Revista Santander No. 11 y se han atendido las siguientes 26 solicitudes del Programa de Revistas UIS – PROREVUIS: Revista Fuentes Vol. 14 No. 1, Boletín de Geología Vol. 38 No. 1, Boletín de Geología Vol. 38 No. 2, Boletín de Geología Vol. 38 No. 3. Boletín de Geología Vol. 38 No. 4. Revista Salud UIS  Vol. 48   No.1, Revista Salud UIS  Vol. 48   No. 2. Revista Salud UIS  Vol. 48   No.3. Revista Salud UIS  Vol. 48   No.4. Revista Integración  Vol. 34 No. 1, Anuario de Historia Regional y de las Fronteras Vol. 21  No. 1, Anuario de Historia Regional y de las Fronteras Vol. 21  No. 2, Anuario de Historia Regional y de las Fronteras Vol. 22  No. 1. Revista UIS Ingenierías Vol. 15 No. 1, Revista UIS Ingenierías Vol. 14 No. 2, Revista Médicas UIS Vol. 28  No. 3, Revista Médicas UIS Vol. 29  No. 1. Revista Médicas UIS Vol. 29  No. 2. Revista ION  Vol. 29 No.1. Revista GTI, Vol. 14 No. 39. Revista GTI, Vol. 14 No. 40. Revista GTI, Vol. 15 No. 41. Revista Filosofía UIS, Vol. 14 No. 2. Revista UIS Humanidades. Vol 42 No. 1. Revista Docencia Universitaria. Vol 16 N. 1. .."</t>
  </si>
  <si>
    <t>"...Se realizaron talleres en las áreas de guitarras y bronces, este último con dos invitados dando cumplimiento a lo estipulado en la evaluación de indicadores. Así mismo se ejecutó un taller de luteria y actividades culturales con profesores invitados. Prueba de ello son los eventos promovidos a través del micrositio de la Escuela de Artes...."</t>
  </si>
  <si>
    <t>"…Se esta trabajando en el proyecto de realización de un concierto al aire libre el último jueves de cada mes a cargo de los grupos artísticos reconocidos institucionalmente, como una estrategia de mejoramiento del impacto de la Escuela de Artes en la Universidad. Así mismo, se realizaron conciertos con grupos adscritos a la Escuela en el interior de la universidad y fuera de ella, se realizo el proyecto de lanzamiento de la Orquesta sinfónica de la Universidad Industrial de Santander...."</t>
  </si>
  <si>
    <t>"….Se creó la propuesta para el desarrollo de un Diplomado, proceso que fue aprobado por Consejo de Escuela y Consejo de Facultad y está pendiente su registro en la Vicerrectoría de Investigación y Extensión. Los conciertos se ejecutaron de acuerdo con las necesidades de los grupos de la Escuela...."</t>
  </si>
  <si>
    <t>"...El proyecto se ejecuto a satisfacción…."</t>
  </si>
  <si>
    <t>"...Se espera terminar este proyecto durante  el año  2017…."</t>
  </si>
  <si>
    <t>"...El proyecto se cumplió a satisfacción…."</t>
  </si>
  <si>
    <t>"...El proyecto se se presentó en el marco del programa Escuela Básica, Finalizando 2015 y en la actualidad, está pendiente adjudicar la licitación para la compra de computadores…"</t>
  </si>
  <si>
    <t>"...Se iniciaron los trámites para un convenio de cooperación entre la Universidad Industrial de Santander y la Universidad de Sinaloa, México (carta de intención, minuta del convenio).
Los mismos procesos se han llevado con las instituciones que siguen: Universidad Tecnológica de Pereira, Universidad Pablo de Olavide-España, Universidad Nacional de Colombia y Archivo General de la Nación..."</t>
  </si>
  <si>
    <t>"...La Escuela de Historia dio prioridad a proyectos de inversión para dotar y mejorar el laboratorio de restauración y cualificarlo para una eventual prestación de servicios; particularmente, se adquirieron equipos para escanear y digitalizar documentos, lo que permitiría a futuro, prestar este tipo de servicios. ..."</t>
  </si>
  <si>
    <t>"...El programa dio inicio como se planeó. …"</t>
  </si>
  <si>
    <t>"...El informe de acreditación se entregó en la Vicerrectoría Académica en las fechas establecidas por esta dependencia. …"</t>
  </si>
  <si>
    <t>ÍNDICE DE ESTUDIANTES DE PRIMER NIVEL VULNERABLES BENEFICIARIOS DEL SEA
= (NO. TOTAL DE ESTUDIANTES DE PRIMER NIVEL USUARIOS DEL SEA / NO. TOTAL DE ESTUDIANTES DE PRIMER NIVEL MATRICULADOS) * 100</t>
  </si>
  <si>
    <t>"...Está pendiente finalizar la construcción del documento que define el nivel 3 de la política y que señala las estrategias para promover su implementación…."</t>
  </si>
  <si>
    <t>"...Durante el segundo semestre se otorgaron 142 créditos condonables (15 para doctorado y 127 para maestría).
El cálculo del indicador se tomó con base en la Batería de indicadores del MEN: A1*0,45+A2*0,25+B*0,15+C*0,01+D*0,05.
Durante el año 2016, los grupos de la UIS fueron clasificados así: 22 en A1, 13 en A2, 22 en B, 18 en C y 11 en D..."</t>
  </si>
  <si>
    <t>"...Como parte del desarrollo del proyecto se han desarrollado las siguientes actividades:
1. Revisión de las actividades y procedimientos que enmarcan la administración de los excedentes de liquidez en la Universidad, y el manejo de las inversiones de UISALUD (Recibidas de CAPRUIS), para establecer las condiciones actuales y la identificación de los aspectos claves.
2. Participación de personal de la Jefatura de la División Financiera en capacitaciones sobre el mercado de capitales en Colombia, las cuales han sido desarrolladas por diferentes entidades financieras.
3. Construcción de una propuesta de actualización y ajuste del Manual para la administración de excedentes de liquidez de la Universidad, con el objeto de establecer de los criterios aplicables a la gestión de las inversiones de la Universidad.
4. Ajuste y aplicación de los documentos que sustentan la gestión y administración de las inversiones de la Universidad..."</t>
  </si>
  <si>
    <t>"...Se cumplió satisfactoriamente con la ejecución del proyecto…"</t>
  </si>
  <si>
    <t>"...El portafolio del semillero contiene la mayor cantidad del trabajo realizado, en este caso lo único que queda pendiente es la revisión del presupuesto y la presentación al consejo de Escuela, por eso se considera que el porcentaje de avance es mayor al 50% que arrojan los indicadores...."</t>
  </si>
  <si>
    <t>"...El proyecto a diciembre de 2016 tiene un avance del 100%.  Se cumplió con las metas de los indicadores definidos. Sin embargo, el total de las actividades planteadas no se realizaron, faltando las tres últimas: ajuste al informe según observaciones de la Vic. Académica, Visita pares internos y ajuste del informe según las recomendaciones de los pares internos. Lo anterior, debido a que el cronograma definido por la Vicerrectoría Académica estableció el proceso de autoevaluación de Ingeniería Mecánica en el año 2016 hasta esta instancia o actividad...."</t>
  </si>
  <si>
    <t>"...Adecuación finalizada de las aulas 206 y 207 de la Escuela de Ingeniería Mecánica…"</t>
  </si>
  <si>
    <t>"...Falta un porcentaje de las fichas técnicas asociadas a los documentos digitaliza dos…"</t>
  </si>
  <si>
    <t>"...Se cumplió satisfactoriamente el proyecto planteado…"</t>
  </si>
  <si>
    <t>"...Se cumplieron las actividades programadas en las sedes regionales y en Bucaramanga, se superó el indicador del número de actividades de promoción y prevención de salud, deportivas y culturales propuesto y se cumplió con la realización del informe anual..."</t>
  </si>
  <si>
    <t>"...El indicador se cumplió en el mes de noviembre de 2016. De Vicerrectoría Académica se envió la información al MEN y queda pendiente su respuesta…"</t>
  </si>
  <si>
    <t>"...Se cumplió con la primera fase de la renovación del registro calificado, que era la reforma curricular del programa. En la vigencia 2017 se continuará el desarrollo de la fase 2 del proyecto…."</t>
  </si>
  <si>
    <t>"...Se elaboró la propuesta de programa para promover la permanencia y graduación de los estudiantes de los programas ofrecidos en modalidad distancia y virtual, pero quedó pendiente la socialización de la misma ante los Consejos de Programa (18 de enero de 2017), de Instituto y ante el Comité del SEA, actividades que se culminarán al inicio del primer semestre de 2017..."</t>
  </si>
  <si>
    <t>"...Durante el 2016 se realizó la identificación de necesidades y se presentó  un diseño inicial de las posibles reformas que se harían al laboratorio y estaba pendiente de aprobación para generar un presupuesto. Debido a los cambios realizados en el procedimiento de inscripción de proyectos en el banco de proyectos, no se ha podido seguir trabajando, dado que es necesario asegurar primero los recursos para luego realizar el proyecto. Por tanto, este queda en pausa hasta lograr la gestión de los recursos. ..."</t>
  </si>
  <si>
    <t>"...El primer indicador no tiene asignado valor, debido a que no se han finalizado todas las actividades que lo componen, sin embargo, se ha realizado un avance considerable, considerando que realizó el documento de autoevaluación y se entrego a la Vicerrectoría, pero fue devuelto para correcciones que a la fecha no se han realizado. Por lo tanto se asigna un porcentaje de avance del 40% dado que lo que esta pendiente es la corrección y nueva entrega, para poder continuar con la visita de los pares...."</t>
  </si>
  <si>
    <t>"...Se realizó el informe de autoevaluación y se entrego en vicerrectoría, el 25 de enero de 2016, sin embargo a la fecha no se recibieron observaciones ni notificaciones. Se cree que el proceso esta sujeto al avance del proceso del doctorado y teniendo en cuenta que la escuela aun no presenta las correcciones de las observaciones realizadas, los dos procesos quedaron en pausa. ..."</t>
  </si>
  <si>
    <t>"...El grupo de trabajo encargado realizó el documento "Análisis de las necesidades y expectativas del sector académico, industrial y gubernamental ". A la fecha se encuentra en desarrollo la evaluación del impacto del programa mediante la realización de un seguimiento a graduados de los últimos 5 años...."</t>
  </si>
  <si>
    <t>"….Se completó la construcción del documento del proyecto educativo del programa para la maestría. Fue presentado al Consejo de Escuela para su aprobación según consta en acta N° 32 de noviembre 9 de 2016. A la fecha se encuentra en discusión y análisis...."</t>
  </si>
  <si>
    <t>"...El proyecto se cumplió en su totalidad…"</t>
  </si>
  <si>
    <t>"...El proyecto se cumplió en un 100%...."</t>
  </si>
  <si>
    <t>"...A diciembre del año 2016 se ha avanzó en un 100% de la actividades planteadas, pues se instauro el comité de la cátedra, se definió la temática de la misma, se contactaron los ponentes externos encargados de las sesiones magistrales, se aprobó la programación de las actividades a desarrollar, se desarrolló la cátedra y se realizó la clausura...."</t>
  </si>
  <si>
    <t>"...Se presentaron dificultades para acceder a la información de las bases de datos, por lo que el proyecto se terminará de ejecutar durante el año 2017…."</t>
  </si>
  <si>
    <t>"...Durante el año 2016 se apoyaron el total de profesores en comisión de estudios doctorales…"</t>
  </si>
  <si>
    <t>"...Consolidación de fotografías en disco extraíble recopiladas de forma digital y Se recolectó una primera serie de entrevistas trascritas con información muy importante sobre los inicios de la Universidad y su labor administrativa lo que servirá como insumo para el libro de los 70 años  ..."</t>
  </si>
  <si>
    <t>"...Consolidación de información desarrollada en los talleres realizados y el que se utilizara como insumo para actividades futuras …"</t>
  </si>
  <si>
    <t>"...Se realizaron satisfactoriamente las actividades e indicadores planteados para el proyecto…"</t>
  </si>
  <si>
    <t>"...El proyecto no se desarrolló en su totalidad conforme se había planteado, dado que no fue necesario elaborar la caracterización y asignación de roles, pues por decisiones administrativas de la Sección de Comedores y Cafetería, el Sistema de Información de Combos solo será usado por el Lider del programa en la Universidad..."</t>
  </si>
  <si>
    <t>"...Se radicaron el día 02 de junio en la Dirección de Planeación los siguientes proyectos:
- ACTUALIZACION Y RESPALDO DE LA INFRAESTRUCTURA DE LA RED LAN INSTITUCIONAL DE LA UIS.
- ACTUALIZACION DE LA INFRAESTRUCTURA DE CABLEADO Y DE LA PLATAFORMA DE TELEFONIA VoIP DE LA RED LAN INSTITUCIONAL DE LA UIS.
Dentro del alcance de estos proyectos se contempla la renovación de la infraestructura de los centros de cableado tanto de las sedes metropolitanas y como de las sedes regionales..."</t>
  </si>
  <si>
    <t>"...Se cumplió a cabalidad con todas las actividades programadas. Como entregable final se registra proyecto ante el Banco de Proyectos de la Universidad…"</t>
  </si>
  <si>
    <t>"...No se ha cumplido el indicador de trabajos de grado porque el segundo semestre de 2016 finaliza el 21 de febrero de 2017…"</t>
  </si>
  <si>
    <t>"...El proyecto se encuentra en estudio por parte de planeación para radicar en banco de proyectos…"</t>
  </si>
  <si>
    <t>"...Se elaboró la propuesta de modificación del plan de estudios del programa de Maestría en Ingeniería de Materiales. En la próxima reunión del Consejo de Facultad (2 de febrero de 2017) será presentada para su revisión y aprobación…."</t>
  </si>
  <si>
    <t>"...Se cumplió con el 100% de las actividades propuestas para el año 2016…."</t>
  </si>
  <si>
    <t>"...Se elaboró la propuesta de intención para la creación del programa de especialización en Materiales de Ingeniería. Se presentará y revisará para su aprobación ante el Consejo de Escuela, el día 30 de enero de 2017…"</t>
  </si>
  <si>
    <t>"...Nuevos módulos desarrollados
Manuales de usuario de módulos desarrollados o actualizados.
Procesos administrativos documentados…"</t>
  </si>
  <si>
    <t>"...Base de datos de asistentes FWLBGA y de seminario Reflexiones sobre la competitividad en Santander: un ejercicio multidisciplinar.
Pauta de diseño web de las páginas de los grupos de investigación de la Facultad.
Banco de fotos grupos de investigación y Facultad...."</t>
  </si>
  <si>
    <t>"...Memorias de capacitación Calumet  
Memorias del Curso en Community -Management y Marketing Digital. …"</t>
  </si>
  <si>
    <t>"...ACTIVIDAD 1: Se logró la Revisión de la capacidad eléctrica del edificio de ingeniería Industrial por la DPF, la Revisión del diseño instalado por la DMT, la Selección de equipo por la DMT; como producto se obtuvo el Concepto técnico de la capacidad eléctrica por la DPF, el Concepto técnico del sistema de aire acondicionado por la DMT y el Concepto técnico por empresa experta en aires acondicionados. Por lo anterior y la diferencia de conceptos no se realizo la compra de equipos se posterga para el año 2017.
ACTIVIDAD 2: Instalación de puntos de red por cable en las oficinas de los grupos de investigación de la EEIE, Mejoramiento significativo en la conectividad de internet en las zonas de Estudio de la EEIE y como productos se obtuvo 10 salidas de telecomunicación CAT 6ª, 16 Patch Cord CAT 7ª, 1 Switch HP a 5500 y
2 Access Point..."</t>
  </si>
  <si>
    <t>"...Elaboración de la propuesta de modificación del plan de estudios, aprobada mediante Consejo de Escuela No. 045 de 6 de diciembre de 2016
Revisión y actualización de elementos del Proyecto Educativo del Programa.
Recopilación, actualización  y documentación de las estrategias y actividades adelantadas en relación a los elementos del PEP..."</t>
  </si>
  <si>
    <t>"...Se aprueba el Proyecto mediante acta No. 045 de diciembre de 2016 del Consejo de Escuela …"</t>
  </si>
  <si>
    <t>"...Actualización del Proyecto Educativo del Programa y concepto favorable de CEDEDUIS (Carta No D16-155422 del 27 de octubre de 2016) y concepto favorable de Planeación (carta D16-15527 del 31 de octubre de 2016) 
Formulario SACES, enviado y diligenciado a Vicerrectoría Académica mediante comunicación D16-16463,
Solicitud de renocavión radicada por la Vicerrectoria ante el MEN el día 16 DE diciembre de 2016..."</t>
  </si>
  <si>
    <t>"...- Propuesta de intención de creación del programa cuenta con el aval del Consejo Académico mediante comunicación D16-06895 del 17 de mayo de 2016.
Se aprueba el Proyecto Educativo del programa mediante acta No. 037 de octubre de 2016 del Consejo de Escuela y mediante acta No. 025 y acta  No. 034 del 13 de octubre de 2016 del Consejo de Facultad.
Se cuenta con concepto favorable de CEDEDUIS, mediante comunicación D16-17122.
Concepto favorable de CEDEDUIS, mediante comunicación D16-17122.
Concepto favorable de Planeación mediante comunicación D17-00894..."</t>
  </si>
  <si>
    <t>"...Se aprueba el Proyecto acta No. 045 de diciembre de 2016 del Consejo de Escuela evaluando los aspectos claves e informe final…"</t>
  </si>
  <si>
    <t>"...Se aprueba el Proyecto mediante acta No. 045 de diciembre de 2016 del Consejo de Escuela, en la evaluación se tuvo en cuenta el proceso de seguimiento realizado a los estudiantes y el proceso de retroalimentación de los módulos I y II…."</t>
  </si>
  <si>
    <t>"...SE DESARROLLÓ A CABALIDAD EL PROYECTO DE DISEÑO DE INNOVACIONES IMPLEMENTANDO LA FILOSOFÍA DE DESIGN THINKING EN EL LABORATORIO DE INTELIGENCIA CREATIVA PRESENTADO ANTE EL CONSEJO DE ESCUELA EL DIA 6 DE DICIEMBRE Y APROBADO EN EL ACTA 045 DEL MISMO...."</t>
  </si>
  <si>
    <t>"...La Escuela de Ingeniería Mecánica reporta un cumplimiento del 45% del proyecto; se revisaron las estrategias didácticas y se definió el sistema de evaluación. Asimismo, se aprobó el nuevo plan de estudios del programa según Acta de Claustro de Profesores n. 8 de abril 25 de 2016 y Acta n. 9 de mayo 16 de 2016 de Claustro de Profesores. Sin embargo, el proyecto no finalizó debido a que no se definió una visión pedagógica global para el Programa. Asimismo,  el Comité curricular considera necesario realizar la consulta ante las autoridades académicas de no incluir algunas asignaturas del ciclo básico en el nuevo plan de estudios. Lo anterior condiciona el avance del proyecto. ..."</t>
  </si>
  <si>
    <t>"...Se cumplió con el 100% de las metas propuestas…"</t>
  </si>
  <si>
    <t>NUMERO DE PROPUESTAS DE INVESTIGACIÓN CON INCLUSIÓN DE PROFESORES CÁTEDRA</t>
  </si>
  <si>
    <t>"...En lo que dependía de la Escuela se hicieron las gestiones necesarias  para recibir las visitas de pares académicos externos. Se recibió visita para el programa de Ing. Electrónica, para el programa de Ing. Eléctrica el CNA no alcanzó a asignar y enviar los pares académicos en el año 2016.
Adicionalmente se recibio el informe oficial de los pares academicos del programa de Ing. Electrónica y la Escuela preparo el informe de respuesta que fue revisado por la Vicerrectoría Académica. La UIS como institución envió la respuesta al CNA del informe de pares académicos el día 26 de agosto de 2016...."</t>
  </si>
  <si>
    <t>"...Se cumplieron las actividades proyectadas para el año 2016…."</t>
  </si>
  <si>
    <t>"...El día 14 de octubre de 2016 se llevo a cabo un encuentro y conversatorio con los egresados de los programas de Ingeniería Eléctrica e Ingeniería Electrónica. Además se realizó una visita guiada al edificio verde de Ingeniería Eléctrica para que conocieran los avances en los procesos de automatización del edificio y el uso de energías renovables y alternativas...."</t>
  </si>
  <si>
    <t>"...Se realizó el contacto con el par académico que realizará la visita para el proceso, sin embargo pero no fue posible que se realizara el viaje de este en el año 2016…."</t>
  </si>
  <si>
    <t>"...Se desarrollaron los talleres a lo largo del año y se registraron las memorias en la plataforma moodle…"</t>
  </si>
  <si>
    <t>CAPACITACIONES: UNA
(1) OFRECIDA AL PROFESIONAL DE APOYO</t>
  </si>
  <si>
    <t>"...Se han comprado tres equipos: dos computadores y una impresora.  Se repararon 14 radios de comunicación y 10 tablets…"</t>
  </si>
  <si>
    <t>"...Dentro de los festivales arriba mencionados se realizaron menos actividades, lo que derivó en una menor asistencia. No obstante lo anterior, se realizó también el festival coral para una asistencia total de 18497
y la temporada navideña con 15 actividades y una asistencia aproximada de 5.000 ..."</t>
  </si>
  <si>
    <t>"...No se recibieron ensayos por factores exógenos a la organización del concurso quienes desarrollaron los pasos pertinentes para avanzar en el proceso…."</t>
  </si>
  <si>
    <t>"...El Seminario Taller se realizó con profesores de la Escuela y Facultad, Coordinadores de Grupos de Investigación.
Se presentaron 3 propuestas en convocatorias internas y 3 en convocatorias externas…"</t>
  </si>
  <si>
    <t>"...Se realizó la Cátedra Paz, Convivencia y Ciudadanía, III Encuentro Nacional de Egresados de Economía, el I Encuentro Taller Regional, Foro Reforma Tributaria.
Hay 6 profesores que pertenecen a 6 redes nacionales e internacionales, como: Red ORMET, Red Ocaribe Ciudamérica...."</t>
  </si>
  <si>
    <t>"….Satisfactoriamente se culminaron las actividades de organización, definición y aplicación del modelo de autoevaluación del programa de Maestría en Ingeniería Civil.
Adicionalmente con el apoyo de la profesional de Vicerrectoría y con el trabajo de los docentes, se culminó el proceso de autoevaluación y se elaboró finalmente el informe con su plan de mejoramiento.
Los documentos, actas y demás soporte e información del proceso, se encuentra en la Escuela de Ingeniería Civil a cargo de la Secretaria y el Director de Escuela...."</t>
  </si>
  <si>
    <t>"…Se ha cumplido con las actividades e indicadores del proyecto…."</t>
  </si>
  <si>
    <t>"… Informe sobre el creación de estrategias detallando lo que se realizó en el marco de este proyecto, se incluye la realización de bases de datos con información de estudiantes orientado al seguimiento del proceso de evaluación de propuestas y trabajos finales (corresponde a un archivo Excel). Diseño y redacción de los protocolos para los procesos de evaluación y calificación de trabajos finales. Implementación y puesta en marcha de plataforma virtual para los estudiantes de posgrado; trabajo que se realizó con el DSI. Socialización con los estudiantes de las nuevas solicitudes habilitadas en la plataforma virtual.
Copia de los formatos usados en el proceso de evaluación de propuestas y trabajos finales.
Copia de los contenidos en los cursos de seminario de los programas…"</t>
  </si>
  <si>
    <t>"....Se han tramitado las solicitudes de los siguientes 28 libros de proyectos editoriales: todo enfermo es un hombre, la gravedad de los amantes, undécimo concurso nacional de cuento UIS; conjeturas sobre la falsa creacion del hombre, séptimo concurso nacional de poesía UIS; el justo medio, primer concurso nacional de ensayo UIS; la experiencia histórica del cogobierno en la universidad industrial de santander; y volvieron las comedias de siempre; toreros en la nieve; el saber del hombre, una introducción al pensamiento de hegel; el desamparo y la compañía; el cartero; la cárcel; los crímenes de la calle morgue; entre el cielo y el infierno; astronomía al aire; género y sociedad, retos actuales del discurso de género; las mil y una noches, volumen 1 y volumen 2; memorias de una época; santander, cultura y política, tomos 1, 2 y3; los ejércitos federales, colombia, 1855-1886; labio de liebre. reimpresos: aproximación al álgebra lineal; sistemas de información geográfica; fundamentos de programación...."</t>
  </si>
  <si>
    <t>Diciembre 31 de 2016</t>
  </si>
  <si>
    <t>"...En el marco del proyecto de gestión, durante la vigencia 2016 se desarrollaron las siguientes actividades:
• Actualización del diagnóstico de las diferencias entre las políticas contables de la Universidad y el marco normativo, establecido en la Resolución No. 533 de 2015.
• Refuerzo del programa de capacitación conforme al marco normativo expedido en la Resolución No. 533 de 2015.
• Desarrollo de las tareas de cuantificación con respecto a los componentes de inversiones; cuentas por cobrar; inventarios (De UISALUD, Sección de Comedores y Cafetería, Sección de Sección de Servicios Integrales de Salud, División de Publicaciones y Tienda Universitaria); propiedades, planta y equipos; bienes históricos y culturales; propiedades de inversión; beneficios al personal; intangibles; cuentas por pagar; y provisiones y pasivos contingentes.
• Construcción de la propuesta del Manual de Políticas Contables de la Universidad y del formato de reporte de los estados financieros conforme al modelo contable expedido por la Contaduría General de la Nación.
Sin embargo, la Contaduría General de la Nación a través de la Resolución No. 693 de diciembre de 2016, modificó el cronograma de aplicación de las NICSP, ampliando el periodo de preparación obligatoria hasta el 31 de diciembre de 2017. Por lo anterior, se espera que en el 2017 se complete el ejercicio de los estados financieros bajo NICSP..."</t>
  </si>
  <si>
    <t>"...Se cumplió con el objetivo: se adquirieron los televisores y el microscopio con cámara digital  con conexión a los  mismos, el día 10 de noviembre…."</t>
  </si>
  <si>
    <t>"...El curso se programó y desarrolló a satisfacción cumpliendo con los objetivos planteados. 
EQUIPOS FACILITADOR 
El equipo facilitador estaba orientado a  desarrollar capacidades en la comunidad estudiantil las cuales se convirtieran en herramienta útil para ser prestadores de primeros auxilios cuando las circunstancias así lo determinen.
El equipo estuvo compuesto por:
• Jefe Enfermera Janeth Rodríguez-• Jefe Enfermera Luisa Fernanda Sanabria -• Médico Carlos Fernando Gómez 
• Fisioterapeuta Paola Rosillo
LUGAR E INSFRAESTRUCTURA DEL DESARROLLO DEL CURSO
Las instalaciones físicas para la realización del curso de primeros auxilios fueron las siguientes:
Días 28, 30 de junio y 1 de julio y edificio de Bienestar Universitario tercer piso salón de P y P 
Los recursos tecnológicos utilizados (video beam, portátil, entre otros), fueron facilitados por la Jefatura de la Sección Salud. 
PROMOCIÓN DEL CURSO PRIMEROS AUXILIOS COMUNIDAD ESTUDIANTIL UIS
Se publicaron carteles en diferentes espacios de la Universidad, así como publicaciones en grupos de Facebook de la Universidad Industrial de Santander:
LECCIONES APRENDIDAS 
*Generalidades: Manejo de heridas, quemaduras y hemorragias: Clasificación de las heridas, tipos de quemaduras según la profundidad y la extensión, clasificación de las hemorragias, primeros auxilios.
*Cuerpos extraños: Cuerpos extraños en ojos, nariz, oídos, vía aérea.
*Intoxicaciones: Vías de entradas de un tóxico y manejo según las vías de entrada.
*Lesiones por animales: Serpientes, arañas, escorpión, accidente rábico.
*Enfermedades de aparición súbita: IAM, shock hipovolémico, convulsiones, lipotimia, crisis asmática.
*Trauma osteomuscular: Fractura, luxación, esguince, desgarro muscular.
*Inmovilización, vendajes, férulas.
*Traslado: Manual y con camilla..."</t>
  </si>
  <si>
    <t>Los procesos misionales de la Universidad requieren de un apoyo eficiente, eficaz y efectivo para su buena marcha y desarrollo. Es por ello que la administración de la Universidad cumple una función sin la cual todo el modelo educativo quedaría sin soporte y dirección. Por lo tanto, un requisito sin que nos de la buena gestión del modelo educativo, está constituido por una administración volcada a apoyar la labor de los docentes e investigadores quienes interactúan con toda la comunidad universitaria y con la sociedad, en aras de lograr los objetivos que constituyen el fundamento de la vida universitaria.
En este sentido la gestión de calidad, la cultura de la planeación, la autoevaluación, el autocontrol y el mejoramiento continuo, representan el marco general y el ideal que orienta la acción de esta Institución, consciente de la responsabilidad social que tiene en el manejo de los recursos de la comunidad a la que sirve. Además, la Institución es consciente de la importancia del mejoramiento permanente de la infraestructura física y tecnológica, como requisito material que surte de base a la realización de las actividades tendientes a hacer efectivas sus funciones misionales.  La Universidad implementará, también, estrategias que le permitan consolidarse financieramente, para ello buscará fuentes complementarias de financiación.</t>
  </si>
  <si>
    <t>"...Se realizaron satisfactoriamente las actividades e indicadores planteados para el proyecto. La actividad de validación de la política se tenía prevista realizar en diciembre, sin embargo, pocas personas confirmaron asistencia. Entonces, procurando una mayor participación de funcionarios UIS al taller: "La reconstrucción de la RSU en la UIS", su realización se dejó para el mes de enero. Para la actividad de "Contextualización, Generalidades y Política RSU", se elaboró una revisión de literatura narrativa y de documentos institucionales, con la cual se alcanzaron los siguientes logros: la definición de RSU según la literatura, qué entendemos por RSU en la UIS,  qué elementos se deben contemplar en la RSU, qué pasos se deben seguir para implementar una política de RSU, beneficios o impactos de la implementación de una política y las condiciones en las que una política es efectiva. Adicionalmente, se documentó la metodología de búsqueda.
Para la actividad "Identificación y Validación de Grupos de Interés" se hizo una revisión con el fin de contextualizar e identificar propuestas metodológicas para la identificación de grupos de interés y, posteriormente, se realizó un taller de validación de grupos de interés; partiendo del diagrama hecho por Planeación en el 2013..."</t>
  </si>
  <si>
    <t>"...Durante el primer semestre de 2016, en colaboración con el área cultural del Banco de la República, la Escuela organizó el Ciclo de conferencias "Guerras y violencias. Otras aproximaciones a la historia de las regiones colombianas durante el siglo XIX". Las conferencias estuvieron a cargo de egresados de los programas de la Escuela y docentes de la misma. 
"Así mismo, en el marco del proceso de autoevaluación de la Maestría, se convocó a los egresados de ese programa a la conferencia "Historia Política, Sociabilidades y Movimientos Sociales: una propuesta de investigación”, a cargo del Dr. Sergio Arturo Sánchez de la Universidad de Sinaloa...."</t>
  </si>
  <si>
    <t>"...Semillero Parasitología: Se reúnen dos veces al mes, con vinculación de 31 estudiantes. 
Semillero Inmunología: Se reúnen semanalmente,  los jueves de 6-8 pm.Con participación de 7 estudiantes. 
Semillero SIBAC: Se reúnen dos veces al mes. Hay 14 estduaintes participando en el semillero.
Semillero Toxicología ambiental y Toxicogenómica:   Se reúnen cada quince días  Hya 17 estudiantes participando.
Se vincularon 8 estudiantes de pregrado en la formulación de 7 proyectos de investigación, entre los cuales se encuentra:
1. Estudio multicéntrico para la evaluación de marcadores genéticos asociados con el desarrollo de la enfermedad de Chagas en Colombia. Código 8733.
2. Expresión diferencial en el miocardio de pacientes con cardiomiopatía chagásica crónica: una aproximación desde la proteómica e histopatología. Código 8720.
3. Validación del manejo farmacológico y de la pericardiocentesis en miocarditis chagásica aguda en un modelo murino “PERICLES”. Código 6820-3589-029..."</t>
  </si>
  <si>
    <t>"...Se publicaron 21 artículos en revistas indexadas, entre los cuales se encuentran: 
1. Artículo Científico Revista de la Universidad Industrial de Santander. Salud Vol.48 No.2 Abril - Junio de 2016 188 Caracterización físico-química y actividad antimicrobiana de la secreción mucosa de Achatina fulica.
2. Characterization of Three Escherichia coli Clinical Isolates Carrying Plasmid-Mediated oqxAB genes. G. Rincon, M. Papalia, M. Roland, G. Gutkind, M. Radice, J. Di Conza.  ASM Microbe 2016, Boston. 
3. León-Rodríguez DA, Carmona FD, González CI, Martin J. Evaluation of VDR gene polymorphisms in Trypanosoma cruzi infection and chronic Chagasic cardiomyopathy. Scientific Reports. 2016. En corrección.
Profesores de la Escuela participaron en nueve (9) ponencias a nivel nacional, entre los cuales se encuentran:
1. Gómez-Olarte S, Torres FA, Díaz ML, González JM, González CI. Relevancia de la infección natural por Trypanosoma cruzi en triatominos selváticos provenientes de seis municipios de Santander, Colombia. Congreso de Bacteriología. UDES. 2016.
2. Criado L, Díaz R, Pozo E, Farfán A, González CI, Martínez R. Frecuencia de genes de virulencia sfa/foc y fyuA en Escherichia coli aislada de adultos con infección del tracto urinario en Bucaramanga, Santander. Congreso de Bacteriología. UDES. 2016.
3. Morales L, Jaimes M, Estupiñan E, González CI. Participación de las moléculas de superficie de Trypanosoma cruzi en la transmisión por vía oral. Congreso de Bacteriología. UDES. 2016.
En ponecnias internacionales se partició en once, a saber:
1. Asociación del gen ITGAM con desarrollo de cardiomiopatía chagásica crónica (CCC) en población Santandereana. XIV Congreso Colombiano y VIII Congreso Internacional de Genética Humana.
2. Enfermedad de Chagas agudo: evaluación de tres esquemas terapéuticos en un modelo murino. XXV Congreso Panamericano de Ciencias Veterinarias (PANVET).
3. Seroprevalencia y clasificación clínica de la Enfermedad de Chagas en el municipio de Mogotes, Santander. XVI Congreso Internacional del Colegio Nacional de Bacteriología...."</t>
  </si>
  <si>
    <t>"...En la plataforma Moodle se encuentran disponibles 6 asignaturas pertenencientes al pensum del programa de Microbiología.
Se implementaron en la plataforma de Moodle,4 evaluaciones en la asignatura de Parasitología y 3 evaluaciones en la asignatura Virología..."</t>
  </si>
  <si>
    <t>"...Se creó el correo egresados.bact.micro@uis.edu.co y se enviaron correos relacionados con: 
Promoción de la maestría en Microbiología 
 Invitación a la celebración del día del Bacteriólogo 
 Ofertas Laborales
 Invitación a jornadas científicas y seminarios..."</t>
  </si>
  <si>
    <t>"...El PEP se presentó en Consejo de Escuela y Consejo de Facultad, el cual fue aprobado para continuar con los trámites pertinentes como se consignó en el Acta N° 29 del Consejo de Escuela y el Acta N° 31 del Consejo de Facultad.
El PEP fue entregado a Planeación y Cededuis el 12 de octubre de 2016..."</t>
  </si>
  <si>
    <t>"...Se finalizó en el documento de la Especialización los siguientes puntos:
* La identificación del programa, correspondiente a:  (Nombre del programa, título que otorga, modalidad académica, lugar donde se ofrecerá, duración del programa y jornadas).
* La Justificación de la propuesta: Correspondiente a las Necesidades del país y de la Región, el estado de la formación en el área del programa en el ámbito Nacional e internacional, fundamentación teórica de programa, perfil de formación, objeto del conocimiento, propósitos generales del programa.
* Investigación, relación del sector externo, sistemas de evaluación, programa de egresados, Bienestar universitario, estructura académica administrativa del programa.
Plan de estudios, el contenido de las asignaturas, recursos para el desarrollo del programa y recursos financieros.
Teniendo en cuenta lo anterior, la Escuela cumple con los objetivos trazados, formulando el proyecto educativo que tiene como propósito: Fortalecer la formación de profesionales y tecnólogos en la región y en el país, creando procesos de formación conjuntos entre los sectores educativo y productivo, lo cual permitirá que los colombianos puedan acceder a especializaciones tecnológicas orientadas al desarrollo de competencias específicas necesarias para acelerar el proceso de innovación, diseño y desarrollo de productos.
Así mismo se presenta la Espelización Tecnológica en Desarrollo de Producto ante Consejo de Escuela y Consejo de Facultad, recibiendo su respectiva aprobación...."</t>
  </si>
  <si>
    <t>FOMENTAR LA CAPACIDAD CRÍTICA, CREATIVA Y DE ARGUMENTACIÓN A TRAVÉS DE LA OFERTA DE SEMILLEROS DE LOS DIFERENTES GRUPOS DE INVESTIGACIÓN DE LA ESCUELA DE FÍSICA:
FAMILIARIZAR AL ESTUDIANTE CON TÉCNICAS INVESTIGATIVAS MODERNAS.
CAPACITAR A LOS ESTUDIANTES EN LOS CONCEPTOS BÁSICOS ASOCIADOS AL ESTUDIO DE DIFERENTES FENÓMENOS FÍSICOS: CAPACITAR A LOS ESTUDIANTES EN LA ADQUISICION Y PROCESAMIENTO DE GRANDES VOLUMENES DE DATOS.
INCORPORAR HERRAMIENTAS DE LA WEB2.0 PARA LA DOCUMENTACIÓN DE TODOS LOS TRABAJOS, MÉTODOS DE ANÁLISIS Y RESULTADOS OBTENIDOS DURANTE LA EJECUCIÓN DE LA PROPUESTA.</t>
  </si>
  <si>
    <t>CONSOLIDAR LOS PROCESOS DE AUTOEVALUACIÓN DE LOS PROGRAMAS DE PREGRADO Y POSGRADO CON MIRAS AL LOGRO DE LA ACREDITACIÓN O RENOVACIÓN DE ALTA CALIDAD.
GARANTIZAR EL CUMPLIMIENTO DE LOS REQUISITOS PARA ACREDITACIÓN INSTITUCIONAL EN CUANTO A PROGRAMAS ACREDITABLES ACREDITADOS.</t>
  </si>
  <si>
    <t>DESARROLLAR ESTRATEGIAS DE CARÁCTER MULTIDIMENSIONAL EN EL MARCO DEL
PROGRAMA SEA, PARA LOS ESTUDIANTES DE PREGRADO DE LAS DIFERENTES SEDES, QUE PERMITAN INCREMENTAR LA PERMANENCIA, EL ÉXITO ACADÉMICO Y LA GRADUACIÓN OPORTUNA.</t>
  </si>
  <si>
    <t>"...El documento de contenido del diplomado se presentó en el Consejo de Facultad el 24 de agosto de 2016, el programa consta de 7 módulos , la metodología la cual está programada para 8 horas presenciales y 8 horas virtuales, y con un costo de $1.500.000.
El programa de Extensión ya se presentó a la VIcerrectoría de Investigación y Extensión y se encuentra registrado en el SIVIE...."</t>
  </si>
  <si>
    <t>"….se tiene un avance 80%  la de Renovación del Registro Calificado de Maestría en Educación Matemática, se está a la espera de la autorización de Vicerrectoría Académica, Planeación y CEDEDUIS para la finalización del proceso.…"</t>
  </si>
  <si>
    <t>"….Se trabajó con el proyecto de grado de la maestría en pedagogía  del profesor Joao Gutiérrez, Caracterización del programa de la asignatura en Cultura Física y se presentó  apartes del acta23 del 30 de septiembre de 2015…."</t>
  </si>
  <si>
    <t>"...El Departamento presentó la propuesta al IPRED, ellos se encargarían de la parte presupuestal, tengo entendido que no se aprobó el presupuesto..."</t>
  </si>
  <si>
    <t>"….Las actividades atendidas se realizan a través de los procedimientos desarrollados por la UIS y se llevan en un cuadro Excel y se verifica con las órdenes de compra de pasajes, órdenes de pago manual y correos de postulación a cada universidad respectivamente.…."</t>
  </si>
  <si>
    <t>"….El número de visitas realizadas a la UIS por profesores se controlan a través de una tabla de Excel, órdenes de pago, pasajes y divulgación en medios de las actividades desarrolladas en el marco del programa profesor visitante…"</t>
  </si>
  <si>
    <t>"...Se sobre cumplieron las metas…"</t>
  </si>
  <si>
    <t>"...El proyecto se desarrolló de acuerdo con los tiempos y actividades planteadas. Se programó una  socialización de resultados  al regreso de las vacaciones colectivas de la Universidad para garantizar la participación de una mayor cantidad de grupos de interés..."</t>
  </si>
  <si>
    <t>"...El proyecto se desarrolló según el alcance planteado…"</t>
  </si>
  <si>
    <t>ADECUACIÓN INFRAESTRUCTURA FÍSICA
- BAÑOS DE PROFESORES Y ADMINISTRATIVOS ESCUELA DE INGENIERÍA QUÍMICA (3664)</t>
  </si>
  <si>
    <t>"...De la propuesta para la adquisición de equipos para la caracterización de materias se diligenció el formato "Proyectos tipo A" y el formato Ficha EBI. Por lo tanto se cumple con la meta del indiciador establecido.  Sin embargo, el proyecto no se presentó en el BPPIUIS actividad pendiente a realizar en la vigencia 2017...."</t>
  </si>
  <si>
    <t>ELABORAR LA PROPUESTA DE ADECUACIÓN DE LOS ESPACIOS DEPORTIVOS PARA SER REGISTRADA EN EL BPPIUIS, CON MIRAS A MEJORAR LAS CONDICIONES PARA LAS PRÁCTICAS DEPORTIVAS DE LA COMUNIDAD UNIVERSITARIA.</t>
  </si>
  <si>
    <t>"...No se presentó en el banco de proyectos teniendo en cuenta que la administración central tiene proyectado reubicar la zonas deportivas  en otros espacios cercanos a la universidad…"</t>
  </si>
  <si>
    <t>"...No se cumplió con las actividades programadas porque al cambiar el portafolio de oferta de cursos sin un proyecto de direccionamiento del CEDEDUIS se abocaría una reforma de carácter superficial sin determinar un modelo de trabajo fundamentado en unas políticas institucionales que orienten el futuro actuar del Centro...."</t>
  </si>
  <si>
    <t>"...El diseño del boletín para la divulgación de las experiencias exitosas se entregó en diciembre a la División de Servicios de Información – DSI y se encuentra en trámites para la publicación en la página web de la Universidad. Por tanto, no se ha cumplido a totalidad el ítem “Registro y divulgación de la publicación” dado que el CEDEDUIS no administrar el software para la edición final del boletín y su publicación..."</t>
  </si>
  <si>
    <t>ANEXO 1.  EVALUACIÓN PROGRAMA DE GESTIÓN INSTITUCIONAL AÑO 2016</t>
  </si>
  <si>
    <t>PROPUESTA DE MEJORAMIENTO DE LA
INFRAESTRUCTURA FÍSICA Y RECURSOS
ACADÉMICOS DE LA ESCUELA DE ARTES
(3561)</t>
  </si>
  <si>
    <t>CONSTRUIR UNA PROPUESTA DE MEJORAMIENTO DE LA
INFRAESTRUCTURA FÍSICA Y RECURSOS ACADÉMICOS DE LA
ESCUELA DE ARTES</t>
  </si>
  <si>
    <t>PROYECTO DE
INVERSIÓN PARA
MEJORAMIENTO DE LA
INFRAESTRUCTURA
FÍSICA REGISTRADO EN
EL BANCO DE
PROYECTOS UIS</t>
  </si>
  <si>
    <t>PROYECTO DE
INVERSIÓN PARA
ADQUISICIÓN DE
INSTRUMENTOS
MUSICALES
REGISTRADO EN EL
BANCO DE PROYECTOS
UIS</t>
  </si>
  <si>
    <t>"...El proyecto de adquisición de instrumentos está por finalizar y, adicionalmente, se realizó un estudio de necesidades de infraestructura de la Escuela de Artes, que será base para el registro de un proyecto de inversión en el Banco de Proyectos de la Universidad..."</t>
  </si>
  <si>
    <r>
      <rPr>
        <b/>
        <sz val="11"/>
        <color theme="1"/>
        <rFont val="Humanst521 BT"/>
        <family val="2"/>
      </rPr>
      <t xml:space="preserve">SUBPROGRAMA DEL PROGRAMA: </t>
    </r>
    <r>
      <rPr>
        <sz val="11"/>
        <color theme="1"/>
        <rFont val="Humanst521 BT"/>
        <family val="2"/>
      </rPr>
      <t>2.1.3 DESARROLLO DE COMPETENCIAS EN LENGUAS EXTRANJERAS</t>
    </r>
  </si>
  <si>
    <t>400 (UNIDAD)</t>
  </si>
  <si>
    <r>
      <rPr>
        <sz val="10"/>
        <rFont val="Humanst521 BT"/>
        <family val="2"/>
      </rPr>
      <t>- FOMENTAR LA PARTICIPACIÓN EN LAS CONVOCATORIAS INTERNAS Y EXTERNAS PARA
LA FINANCIACIÓN DE LA INVESTIGACIÓN
- ARTICULAR LA INVESTIGACIÓN FORMATIVA Y CIENTÍFICA DE LA ESCUELA DE FISIOTERAPIA
- SOCIALIZAR LA PRODUCCIÓN CIENTÍFICA DE LA ESCUELA</t>
    </r>
  </si>
  <si>
    <r>
      <rPr>
        <b/>
        <sz val="12"/>
        <color theme="1"/>
        <rFont val="Humanst521 BT"/>
        <family val="2"/>
      </rPr>
      <t xml:space="preserve">DIMENSIÓN 1: </t>
    </r>
    <r>
      <rPr>
        <sz val="12"/>
        <color theme="1"/>
        <rFont val="Humanst521 BT"/>
        <family val="2"/>
      </rPr>
      <t>ACADÉMICA</t>
    </r>
  </si>
  <si>
    <r>
      <rPr>
        <b/>
        <sz val="11"/>
        <color theme="1"/>
        <rFont val="Humanst521 BT"/>
        <family val="2"/>
      </rPr>
      <t>PROGRAMA 1.1 :</t>
    </r>
    <r>
      <rPr>
        <sz val="11"/>
        <color theme="1"/>
        <rFont val="Humanst521 BT"/>
        <family val="2"/>
      </rPr>
      <t xml:space="preserve">  INVESTIGACIÓN DE ALTA CALIDAD</t>
    </r>
  </si>
  <si>
    <r>
      <t>SUBPROGRAMA 1.1.1:</t>
    </r>
    <r>
      <rPr>
        <sz val="11"/>
        <color theme="1"/>
        <rFont val="Humanst521 BT"/>
        <family val="2"/>
      </rPr>
      <t xml:space="preserve">  FOMENTO DE LOS GRUPOS DE INVESTIGACIÓN</t>
    </r>
  </si>
  <si>
    <r>
      <t>SUBPROGRAMA 1.1.2:</t>
    </r>
    <r>
      <rPr>
        <sz val="11"/>
        <color theme="1"/>
        <rFont val="Humanst521 BT"/>
        <family val="2"/>
      </rPr>
      <t xml:space="preserve">  SEMILLEROS DE INVESTIGACIÓN</t>
    </r>
  </si>
  <si>
    <r>
      <t xml:space="preserve">SUBPROGRAMA 1.1.3: </t>
    </r>
    <r>
      <rPr>
        <sz val="11"/>
        <color theme="1"/>
        <rFont val="Humanst521 BT"/>
        <family val="2"/>
      </rPr>
      <t xml:space="preserve"> FORTALECIMIENTO DE LA TRANSFERENCIA DEL CONOCIMIENTO AL ENTORNO</t>
    </r>
  </si>
  <si>
    <r>
      <rPr>
        <b/>
        <sz val="11"/>
        <color theme="1"/>
        <rFont val="Humanst521 BT"/>
        <family val="2"/>
      </rPr>
      <t>PROGRAMA 1.2:</t>
    </r>
    <r>
      <rPr>
        <sz val="11"/>
        <color theme="1"/>
        <rFont val="Humanst521 BT"/>
        <family val="2"/>
      </rPr>
      <t xml:space="preserve">  PROGRAMAS ACADÉMICOS DE ALTA CALIDAD</t>
    </r>
  </si>
  <si>
    <r>
      <t>SUBPROGRAMA  1.2.1 :</t>
    </r>
    <r>
      <rPr>
        <sz val="11"/>
        <color theme="1"/>
        <rFont val="Humanst521 BT"/>
        <family val="2"/>
      </rPr>
      <t xml:space="preserve"> ASEGURAMIENTO DE LA CALIDAD DE PROGRAMAS ACADÉMICOS</t>
    </r>
  </si>
  <si>
    <r>
      <t xml:space="preserve">SUBPROGRAMA 1.2.2: </t>
    </r>
    <r>
      <rPr>
        <sz val="11"/>
        <color theme="1"/>
        <rFont val="Humanst521 BT"/>
        <family val="2"/>
      </rPr>
      <t xml:space="preserve"> DESARROLLO CURRICULAR</t>
    </r>
  </si>
  <si>
    <r>
      <t xml:space="preserve">SUBPROGRAMA 1.2.3 </t>
    </r>
    <r>
      <rPr>
        <sz val="11"/>
        <color theme="1"/>
        <rFont val="Humanst521 BT"/>
        <family val="2"/>
      </rPr>
      <t>: EXCELENCIA ACADÉMICA</t>
    </r>
  </si>
  <si>
    <r>
      <rPr>
        <b/>
        <sz val="11"/>
        <color theme="1"/>
        <rFont val="Humanst521 BT"/>
        <family val="2"/>
      </rPr>
      <t>PROGRAMA 1.3:</t>
    </r>
    <r>
      <rPr>
        <sz val="11"/>
        <color theme="1"/>
        <rFont val="Humanst521 BT"/>
        <family val="2"/>
      </rPr>
      <t xml:space="preserve">  CONSOLIDACIÓN DE MAESTRÍAS Y DOCTORADOS</t>
    </r>
  </si>
  <si>
    <r>
      <t>SUBPROGRAMA</t>
    </r>
    <r>
      <rPr>
        <sz val="11"/>
        <color theme="1"/>
        <rFont val="Humanst521 BT"/>
        <family val="2"/>
      </rPr>
      <t xml:space="preserve"> </t>
    </r>
    <r>
      <rPr>
        <b/>
        <sz val="11"/>
        <color theme="1"/>
        <rFont val="Humanst521 BT"/>
        <family val="2"/>
      </rPr>
      <t>1.3.1:</t>
    </r>
    <r>
      <rPr>
        <sz val="11"/>
        <color theme="1"/>
        <rFont val="Humanst521 BT"/>
        <family val="2"/>
      </rPr>
      <t xml:space="preserve">  IDENTIFICACIÓN, DEFINICIÓN Y CREACIÓN DE NUEVOS PROGRAMAS DE MAESTRÍA Y DOCTORADO ASOCIADOS A LÍNEAS ESTRATÉGICAS DE INVESTIGACIÓN</t>
    </r>
  </si>
  <si>
    <r>
      <t>PROGRAMA 1.4:</t>
    </r>
    <r>
      <rPr>
        <sz val="11"/>
        <color theme="1"/>
        <rFont val="Humanst521 BT"/>
        <family val="2"/>
      </rPr>
      <t xml:space="preserve">  EXTENSIÓN Y PROYECCIÓN A LA COMUNIDAD</t>
    </r>
  </si>
  <si>
    <r>
      <t>SUBPROGRAMA  1.4.2:</t>
    </r>
    <r>
      <rPr>
        <sz val="11"/>
        <color theme="1"/>
        <rFont val="Humanst521 BT"/>
        <family val="2"/>
      </rPr>
      <t xml:space="preserve">  FORTALECIMIENTO DE LA CAPACIDAD DE LA FUNCIÓN DE EXTENSIÓN EN LAS UAA Y LA INSTITUCIÓN</t>
    </r>
  </si>
  <si>
    <r>
      <rPr>
        <b/>
        <sz val="12"/>
        <color theme="1"/>
        <rFont val="Humanst521 BT"/>
        <family val="2"/>
      </rPr>
      <t>DIMENSIÓN 2:</t>
    </r>
    <r>
      <rPr>
        <sz val="12"/>
        <color theme="1"/>
        <rFont val="Humanst521 BT"/>
        <family val="2"/>
      </rPr>
      <t>: TALENTO HUMANO</t>
    </r>
  </si>
  <si>
    <r>
      <rPr>
        <b/>
        <sz val="11"/>
        <color theme="1"/>
        <rFont val="Humanst521 BT"/>
        <family val="2"/>
      </rPr>
      <t>PROGRAMA 2.2:</t>
    </r>
    <r>
      <rPr>
        <sz val="11"/>
        <color theme="1"/>
        <rFont val="Humanst521 BT"/>
        <family val="2"/>
      </rPr>
      <t xml:space="preserve">  CUALIFICACIÓN DEL PERSONAL ADMINISTRATIVO</t>
    </r>
  </si>
  <si>
    <r>
      <t>SUBPROGRAMA 2.2.1 :</t>
    </r>
    <r>
      <rPr>
        <sz val="11"/>
        <color theme="1"/>
        <rFont val="Humanst521 BT"/>
        <family val="2"/>
      </rPr>
      <t xml:space="preserve"> FORTALECIMIENTO DE COMPETENCIAS ADMINISTRATIVAS</t>
    </r>
  </si>
  <si>
    <r>
      <t>DIMENSIÓN: 3:</t>
    </r>
    <r>
      <rPr>
        <sz val="12"/>
        <color theme="1"/>
        <rFont val="Humanst521 BT"/>
        <family val="2"/>
      </rPr>
      <t xml:space="preserve"> BIENESTAR UNIVERSITARIO</t>
    </r>
  </si>
  <si>
    <r>
      <t xml:space="preserve">PROGRAMA 3.1: </t>
    </r>
    <r>
      <rPr>
        <sz val="11"/>
        <color theme="1"/>
        <rFont val="Humanst521 BT"/>
        <family val="2"/>
      </rPr>
      <t>: BIENESTAR ESTUDIANTIL</t>
    </r>
  </si>
  <si>
    <r>
      <t>SUBPROGRAMA 3.1.1:</t>
    </r>
    <r>
      <rPr>
        <sz val="11"/>
        <color theme="1"/>
        <rFont val="Humanst521 BT"/>
        <family val="2"/>
      </rPr>
      <t xml:space="preserve">  CONSOLIDACIÓN DE LOS PROGRAMAS DE BIENESTAR ESTUDIANTIL</t>
    </r>
  </si>
  <si>
    <r>
      <t xml:space="preserve">PROGRAMA 3.2 </t>
    </r>
    <r>
      <rPr>
        <sz val="11"/>
        <color theme="1"/>
        <rFont val="Humanst521 BT"/>
        <family val="2"/>
      </rPr>
      <t>: BIENESTAR PROFESORAL Y ADMINISTRATIVO</t>
    </r>
  </si>
  <si>
    <r>
      <t>SUBPROGRAMA 3.2.2:</t>
    </r>
    <r>
      <rPr>
        <sz val="11"/>
        <color theme="1"/>
        <rFont val="Humanst521 BT"/>
        <family val="2"/>
      </rPr>
      <t xml:space="preserve">  MEJORAMIENTO DEL CLIMA ORGANIZACIONAL</t>
    </r>
  </si>
  <si>
    <r>
      <t>DIMENSIÓN 4:</t>
    </r>
    <r>
      <rPr>
        <sz val="12"/>
        <color theme="1"/>
        <rFont val="Humanst521 BT"/>
        <family val="2"/>
      </rPr>
      <t xml:space="preserve"> LA UNIVERSIDAD FRENTE A LA COMUNIDAD REGIONAL, NACIONAL E INTERNACIONAL </t>
    </r>
  </si>
  <si>
    <r>
      <t>PROGRAMA 4.1 :</t>
    </r>
    <r>
      <rPr>
        <sz val="11"/>
        <color theme="1"/>
        <rFont val="Humanst521 BT"/>
        <family val="2"/>
      </rPr>
      <t xml:space="preserve"> PROYECCIÓN REGIONAL</t>
    </r>
  </si>
  <si>
    <r>
      <t>SUBPROGRAMA 4.1.1:</t>
    </r>
    <r>
      <rPr>
        <sz val="11"/>
        <color rgb="FF000000"/>
        <rFont val="Humanst521 BT"/>
        <family val="2"/>
      </rPr>
      <t xml:space="preserve">  PROYECCIÓN REGIONAL</t>
    </r>
  </si>
  <si>
    <r>
      <t>PROGRAMA 4.2:</t>
    </r>
    <r>
      <rPr>
        <sz val="11"/>
        <color theme="1"/>
        <rFont val="Humanst521 BT"/>
        <family val="2"/>
      </rPr>
      <t xml:space="preserve">  INTERNACIONALIZACIÓN</t>
    </r>
  </si>
  <si>
    <r>
      <t>SUBPROGRAMA</t>
    </r>
    <r>
      <rPr>
        <sz val="11"/>
        <color rgb="FF000000"/>
        <rFont val="Humanst521 BT"/>
        <family val="2"/>
      </rPr>
      <t> </t>
    </r>
    <r>
      <rPr>
        <b/>
        <sz val="11"/>
        <color rgb="FF000000"/>
        <rFont val="Humanst521 BT"/>
        <family val="2"/>
      </rPr>
      <t xml:space="preserve">4.2.1 </t>
    </r>
    <r>
      <rPr>
        <sz val="11"/>
        <color rgb="FF000000"/>
        <rFont val="Humanst521 BT"/>
        <family val="2"/>
      </rPr>
      <t>: FOMENTO DE RELACIONES INTERNACIONALES</t>
    </r>
  </si>
  <si>
    <r>
      <t>PROGRAMA 4.3:</t>
    </r>
    <r>
      <rPr>
        <sz val="11"/>
        <color theme="1"/>
        <rFont val="Humanst521 BT"/>
        <family val="2"/>
      </rPr>
      <t xml:space="preserve">  PROGRAMA CULTURAL</t>
    </r>
  </si>
  <si>
    <r>
      <rPr>
        <b/>
        <sz val="11"/>
        <color theme="1"/>
        <rFont val="Humanst521 BT"/>
        <family val="2"/>
      </rPr>
      <t xml:space="preserve">SUBPROGRAMA 4.3.1: </t>
    </r>
    <r>
      <rPr>
        <sz val="11"/>
        <color theme="1"/>
        <rFont val="Humanst521 BT"/>
        <family val="2"/>
      </rPr>
      <t>: FORTALECIMIENTO DE LA GESTIÓN CULTURAL</t>
    </r>
  </si>
  <si>
    <r>
      <rPr>
        <b/>
        <sz val="11"/>
        <color theme="1"/>
        <rFont val="Humanst521 BT"/>
        <family val="2"/>
      </rPr>
      <t xml:space="preserve">SUBPROGRAMA 4.3.2:  </t>
    </r>
    <r>
      <rPr>
        <sz val="11"/>
        <color theme="1"/>
        <rFont val="Humanst521 BT"/>
        <family val="2"/>
      </rPr>
      <t>CREACIÓN ARTISTICA E INTERCAMBIO CULTURAL</t>
    </r>
  </si>
  <si>
    <r>
      <t>DIMENSIÓN: 5:</t>
    </r>
    <r>
      <rPr>
        <sz val="12"/>
        <color theme="1"/>
        <rFont val="Humanst521 BT"/>
        <family val="2"/>
      </rPr>
      <t xml:space="preserve"> ADMINISTRATIVA Y FINANCIERA</t>
    </r>
  </si>
  <si>
    <r>
      <t>SUBPROGRAMA</t>
    </r>
    <r>
      <rPr>
        <sz val="11"/>
        <color rgb="FF000000"/>
        <rFont val="Humanst521 BT"/>
        <family val="2"/>
      </rPr>
      <t> </t>
    </r>
    <r>
      <rPr>
        <b/>
        <sz val="11"/>
        <color rgb="FF000000"/>
        <rFont val="Humanst521 BT"/>
        <family val="2"/>
      </rPr>
      <t>5.1.1 :</t>
    </r>
    <r>
      <rPr>
        <sz val="11"/>
        <color rgb="FF000000"/>
        <rFont val="Humanst521 BT"/>
        <family val="2"/>
      </rPr>
      <t xml:space="preserve"> CONSOLIDACIÓN DE LOS SISTEMAS DE INFORMACIÓN</t>
    </r>
  </si>
  <si>
    <r>
      <rPr>
        <b/>
        <sz val="11"/>
        <color theme="1"/>
        <rFont val="Humanst521 BT"/>
        <family val="2"/>
      </rPr>
      <t>SUBPROGRAMA 5.1.2:</t>
    </r>
    <r>
      <rPr>
        <sz val="11"/>
        <color theme="1"/>
        <rFont val="Humanst521 BT"/>
        <family val="2"/>
      </rPr>
      <t xml:space="preserve">  FOMENTO DE LA CAPACIDAD DE GESTIÓN UNIVERSITARIA</t>
    </r>
  </si>
  <si>
    <r>
      <rPr>
        <b/>
        <sz val="11"/>
        <color theme="1"/>
        <rFont val="Humanst521 BT"/>
        <family val="2"/>
      </rPr>
      <t>SUBPROGRAMA</t>
    </r>
    <r>
      <rPr>
        <sz val="11"/>
        <color theme="1"/>
        <rFont val="Humanst521 BT"/>
        <family val="2"/>
      </rPr>
      <t>:</t>
    </r>
    <r>
      <rPr>
        <b/>
        <sz val="11"/>
        <color theme="1"/>
        <rFont val="Humanst521 BT"/>
        <family val="2"/>
      </rPr>
      <t xml:space="preserve"> 5.1.3: </t>
    </r>
    <r>
      <rPr>
        <sz val="11"/>
        <color theme="1"/>
        <rFont val="Humanst521 BT"/>
        <family val="2"/>
      </rPr>
      <t>CONSOLIDACIÓN DEL SISTEMA DE GESTIÓN INTEGRADO HSEQ</t>
    </r>
  </si>
  <si>
    <r>
      <t xml:space="preserve">PROGRAMA </t>
    </r>
    <r>
      <rPr>
        <sz val="11"/>
        <color theme="1"/>
        <rFont val="Humanst521 BT"/>
        <family val="2"/>
      </rPr>
      <t>5.2:  MEJORAMIENTO DE LA INFRAESTRUCTURA DE APOYO AL DESARROLLO ACADÉMICO</t>
    </r>
  </si>
  <si>
    <r>
      <t>SUBPROGRAMA</t>
    </r>
    <r>
      <rPr>
        <sz val="11"/>
        <color rgb="FF000000"/>
        <rFont val="Humanst521 BT"/>
        <family val="2"/>
      </rPr>
      <t> </t>
    </r>
    <r>
      <rPr>
        <b/>
        <sz val="11"/>
        <color rgb="FF000000"/>
        <rFont val="Humanst521 BT"/>
        <family val="2"/>
      </rPr>
      <t xml:space="preserve"> 5.2.1 </t>
    </r>
    <r>
      <rPr>
        <sz val="11"/>
        <color rgb="FF000000"/>
        <rFont val="Humanst521 BT"/>
        <family val="2"/>
      </rPr>
      <t>: MEJORAMIENTO DE LA INFRAESTRUCTURA FÍSICA</t>
    </r>
  </si>
  <si>
    <r>
      <t>SUBPROGRAMA 5.2.2:</t>
    </r>
    <r>
      <rPr>
        <sz val="11"/>
        <color rgb="FF000000"/>
        <rFont val="Humanst521 BT"/>
        <family val="2"/>
      </rPr>
      <t xml:space="preserve"> MEJORAMIENTO DE LA INFRAESTRUCTURA TECNOLÓGICA</t>
    </r>
  </si>
  <si>
    <r>
      <t xml:space="preserve">Proyecto 3696: </t>
    </r>
    <r>
      <rPr>
        <sz val="11"/>
        <color rgb="FF366092"/>
        <rFont val="Humanst521 BT"/>
        <family val="2"/>
      </rPr>
      <t>Fortalecimiento de las capacidades de investigación: componenete apoyo socieconómico</t>
    </r>
  </si>
  <si>
    <r>
      <t xml:space="preserve">Proyecto 3526: </t>
    </r>
    <r>
      <rPr>
        <sz val="11"/>
        <color rgb="FF366092"/>
        <rFont val="Humanst521 BT"/>
        <family val="2"/>
      </rPr>
      <t>fomento a la investigación y movilidad de los profesores y estudiantes de la Escuela de Derecho y Ciencia Política</t>
    </r>
  </si>
  <si>
    <r>
      <t xml:space="preserve">Proyecto 3575: </t>
    </r>
    <r>
      <rPr>
        <sz val="11"/>
        <color rgb="FF366092"/>
        <rFont val="Humanst521 BT"/>
        <family val="2"/>
      </rPr>
      <t xml:space="preserve"> Fortalecimiento de la investigación en el área de economía y desarrollo</t>
    </r>
  </si>
  <si>
    <r>
      <t xml:space="preserve">Proyecto 3569: </t>
    </r>
    <r>
      <rPr>
        <sz val="11"/>
        <color rgb="FF366092"/>
        <rFont val="Humanst521 BT"/>
        <family val="2"/>
      </rPr>
      <t>Fomento de la interdisciplinaridad en investigación de la Facultad de Salud</t>
    </r>
  </si>
  <si>
    <r>
      <t xml:space="preserve">Proyecto 3697: </t>
    </r>
    <r>
      <rPr>
        <sz val="11"/>
        <color rgb="FF366092"/>
        <rFont val="Humanst521 BT"/>
        <family val="2"/>
      </rPr>
      <t>Programa de consolidación de la investigación de la Escuela de Fisioterapia</t>
    </r>
  </si>
  <si>
    <r>
      <t xml:space="preserve">Proyecto 3629: </t>
    </r>
    <r>
      <rPr>
        <sz val="11"/>
        <color rgb="FF366092"/>
        <rFont val="Humanst521 BT"/>
        <family val="2"/>
      </rPr>
      <t>Fortalecimiento de las actividades de investigación en el edificio de investigación  edi y los centros de investigación científica y tecnológica  CICT</t>
    </r>
  </si>
  <si>
    <r>
      <t xml:space="preserve">Proyecto 3636: </t>
    </r>
    <r>
      <rPr>
        <sz val="11"/>
        <color rgb="FF366092"/>
        <rFont val="Humanst521 BT"/>
        <family val="2"/>
      </rPr>
      <t xml:space="preserve">Programa de consolidación de la capacidad de investigación de la UIS </t>
    </r>
  </si>
  <si>
    <r>
      <t xml:space="preserve">Proyecto 3485: </t>
    </r>
    <r>
      <rPr>
        <sz val="11"/>
        <color rgb="FF366092"/>
        <rFont val="Humanst521 BT"/>
        <family val="2"/>
      </rPr>
      <t>Fortalecimiento de la investigación en el área de economía y desarrollo</t>
    </r>
  </si>
  <si>
    <r>
      <t xml:space="preserve">proyecto 3619: </t>
    </r>
    <r>
      <rPr>
        <sz val="11"/>
        <color rgb="FF366092"/>
        <rFont val="Humanst521 BT"/>
        <family val="2"/>
      </rPr>
      <t>Puesta en marcha del Doctorado en Historia</t>
    </r>
  </si>
  <si>
    <r>
      <t xml:space="preserve">proyecto 3652: </t>
    </r>
    <r>
      <rPr>
        <sz val="11"/>
        <color rgb="FF366092"/>
        <rFont val="Humanst521 BT"/>
        <family val="2"/>
      </rPr>
      <t>Creación de la Especialización en Psiquiatría</t>
    </r>
  </si>
  <si>
    <r>
      <t xml:space="preserve">proyecto 3478: </t>
    </r>
    <r>
      <rPr>
        <sz val="11"/>
        <color rgb="FF366092"/>
        <rFont val="Humanst521 BT"/>
        <family val="2"/>
      </rPr>
      <t xml:space="preserve">Extensión del programa de Maestría en Gerencia de Negocios MBA a la ciudad de Barrancabermeja. </t>
    </r>
  </si>
  <si>
    <r>
      <t>proyecto 3486:</t>
    </r>
    <r>
      <rPr>
        <sz val="11"/>
        <color rgb="FF366092"/>
        <rFont val="Humanst521 BT"/>
        <family val="2"/>
      </rPr>
      <t xml:space="preserve"> Articulación de la actividad investigativa de la Escuela de Economía y Administración, con el entorno</t>
    </r>
  </si>
  <si>
    <r>
      <t>proyecto 3519:</t>
    </r>
    <r>
      <rPr>
        <sz val="11"/>
        <color rgb="FF366092"/>
        <rFont val="Humanst521 BT"/>
        <family val="2"/>
      </rPr>
      <t xml:space="preserve"> Vinculación de los profesores cátedra a la actividad de investigación y extensión de la escuela</t>
    </r>
  </si>
  <si>
    <r>
      <t xml:space="preserve">proyecto 3558: </t>
    </r>
    <r>
      <rPr>
        <sz val="11"/>
        <color rgb="FF366092"/>
        <rFont val="Humanst521 BT"/>
        <family val="2"/>
      </rPr>
      <t>Realización semana de la música</t>
    </r>
  </si>
  <si>
    <r>
      <t xml:space="preserve">proyecto 3560: </t>
    </r>
    <r>
      <rPr>
        <sz val="11"/>
        <color rgb="FF366092"/>
        <rFont val="Humanst521 BT"/>
        <family val="2"/>
      </rPr>
      <t>Fomento del impacto de la Escuela de Artes en el entorno</t>
    </r>
  </si>
  <si>
    <r>
      <t xml:space="preserve">proyecto 3607: </t>
    </r>
    <r>
      <rPr>
        <sz val="11"/>
        <color rgb="FF366092"/>
        <rFont val="Humanst521 BT"/>
        <family val="2"/>
      </rPr>
      <t>Organización de la semana Matemática - UIS</t>
    </r>
  </si>
  <si>
    <r>
      <t xml:space="preserve">proyecto 3530: </t>
    </r>
    <r>
      <rPr>
        <sz val="11"/>
        <color rgb="FF366092"/>
        <rFont val="Humanst521 BT"/>
        <family val="2"/>
      </rPr>
      <t>Consolidación de diplomados de la Escuela de Derecho y Ciencia Política.</t>
    </r>
  </si>
  <si>
    <r>
      <t xml:space="preserve">proyecto 3546: </t>
    </r>
    <r>
      <rPr>
        <sz val="11"/>
        <color rgb="FF366092"/>
        <rFont val="Humanst521 BT"/>
        <family val="2"/>
      </rPr>
      <t xml:space="preserve"> Curso piloto semipresencial de inglés general nivel A2-fase I- dentro de los programas de extensión que ofrece el Instituto de Lenguas a jóvenes y adultos.</t>
    </r>
  </si>
  <si>
    <r>
      <t xml:space="preserve">proyecto 3616: </t>
    </r>
    <r>
      <rPr>
        <sz val="11"/>
        <color rgb="FF366092"/>
        <rFont val="Humanst521 BT"/>
        <family val="2"/>
      </rPr>
      <t>Consolidación de la extensión de la Escuela de Historia</t>
    </r>
  </si>
  <si>
    <r>
      <t xml:space="preserve">proyecto 3653: </t>
    </r>
    <r>
      <rPr>
        <sz val="11"/>
        <color rgb="FF366092"/>
        <rFont val="Humanst521 BT"/>
        <family val="2"/>
      </rPr>
      <t>Diseño diplomado en atención primaria en salud mental</t>
    </r>
  </si>
  <si>
    <r>
      <t xml:space="preserve">proyecto 3643: </t>
    </r>
    <r>
      <rPr>
        <sz val="11"/>
        <color rgb="FF366092"/>
        <rFont val="Humanst521 BT"/>
        <family val="2"/>
      </rPr>
      <t xml:space="preserve">Programa de consolidación de la capacidad de extensión de la UIS </t>
    </r>
  </si>
  <si>
    <r>
      <t xml:space="preserve">proyecto 3474: </t>
    </r>
    <r>
      <rPr>
        <sz val="11"/>
        <color rgb="FF366092"/>
        <rFont val="Humanst521 BT"/>
        <family val="2"/>
      </rPr>
      <t xml:space="preserve">Creación de programas de educación continua - fase I </t>
    </r>
  </si>
  <si>
    <r>
      <t xml:space="preserve">Proyecto 3695: </t>
    </r>
    <r>
      <rPr>
        <sz val="11"/>
        <color rgb="FF366092"/>
        <rFont val="Humanst521 BT"/>
        <family val="2"/>
      </rPr>
      <t>Fortalecimiento de la cualificación docente de los profesores de planta de la Universidad Industrial de Santander</t>
    </r>
  </si>
  <si>
    <r>
      <t xml:space="preserve">Proyecto 3638: </t>
    </r>
    <r>
      <rPr>
        <sz val="11"/>
        <color rgb="FF366092"/>
        <rFont val="Humanst521 BT"/>
        <family val="2"/>
      </rPr>
      <t>Diseño del portafolio formativo CEDEDUIS</t>
    </r>
  </si>
  <si>
    <r>
      <t xml:space="preserve">Proyecto 3645: </t>
    </r>
    <r>
      <rPr>
        <sz val="11"/>
        <color rgb="FF366092"/>
        <rFont val="Humanst521 BT"/>
        <family val="2"/>
      </rPr>
      <t>Programa de experiencias docentes exitosas</t>
    </r>
  </si>
  <si>
    <r>
      <t>PROYECTO 3532:</t>
    </r>
    <r>
      <rPr>
        <sz val="11"/>
        <color rgb="FF366092"/>
        <rFont val="Humanst521 BT"/>
        <family val="2"/>
      </rPr>
      <t xml:space="preserve"> Programa de actividades lúdicas que promuevan el uso del idioma inglés en la comunidad UIS.</t>
    </r>
  </si>
  <si>
    <r>
      <t xml:space="preserve">Proyecto 3576: </t>
    </r>
    <r>
      <rPr>
        <sz val="11"/>
        <color rgb="FF366092"/>
        <rFont val="Humanst521 BT"/>
        <family val="2"/>
      </rPr>
      <t>Formación del talento humano de la Facultad de Ingenierías Fisicomecánicas</t>
    </r>
  </si>
  <si>
    <r>
      <t xml:space="preserve">Proyecto 3639: </t>
    </r>
    <r>
      <rPr>
        <sz val="11"/>
        <color rgb="FF366092"/>
        <rFont val="Humanst521 BT"/>
        <family val="2"/>
      </rPr>
      <t>Programa de capacitación y desarrollo de habilidades técnicas en la producción de contenidos periodísticos multimedia para el equipo humano de TELEUIS y comunicadores de las sedes regionales.</t>
    </r>
  </si>
  <si>
    <r>
      <t xml:space="preserve">Proyecto 3481: </t>
    </r>
    <r>
      <rPr>
        <sz val="11"/>
        <color rgb="FF366092"/>
        <rFont val="Humanst521 BT"/>
        <family val="2"/>
      </rPr>
      <t>Programa de fortalecimiento de habilidades y competencias personales y profesionales - fase I.</t>
    </r>
  </si>
  <si>
    <r>
      <t xml:space="preserve">Proyecto 3573: </t>
    </r>
    <r>
      <rPr>
        <sz val="11"/>
        <color rgb="FF366092"/>
        <rFont val="Humanst521 BT"/>
        <family val="2"/>
      </rPr>
      <t>Diseño e implementación de actividades orientadas a fomentar la participación de los estudiantes de modalidad distancia y virtual de los programas ofrecidos en el IPRED, en actividades de bienestar estudiantil</t>
    </r>
  </si>
  <si>
    <r>
      <t>Proyecto 3610: P</t>
    </r>
    <r>
      <rPr>
        <sz val="11"/>
        <color rgb="FF366092"/>
        <rFont val="Humanst521 BT"/>
        <family val="2"/>
      </rPr>
      <t>rograma de formación para la comunidad estudiantil en la protección de la vida</t>
    </r>
  </si>
  <si>
    <r>
      <t xml:space="preserve">Proyecto 3627: </t>
    </r>
    <r>
      <rPr>
        <sz val="11"/>
        <color rgb="FF366092"/>
        <rFont val="Humanst521 BT"/>
        <family val="2"/>
      </rPr>
      <t>Olimpiadas deportivas intersedes</t>
    </r>
  </si>
  <si>
    <r>
      <t xml:space="preserve">Proyecto 3551: </t>
    </r>
    <r>
      <rPr>
        <sz val="11"/>
        <color theme="4"/>
        <rFont val="Humanst521 BT"/>
        <family val="2"/>
      </rPr>
      <t>Oferta de cursos de inglés para niños, jóvenes y adultos en las sedes de Socorro y Barbosa-fase 2</t>
    </r>
  </si>
  <si>
    <r>
      <t xml:space="preserve">Proyecto 3541: </t>
    </r>
    <r>
      <rPr>
        <sz val="11"/>
        <color rgb="FF366092"/>
        <rFont val="Humanst521 BT"/>
        <family val="2"/>
      </rPr>
      <t xml:space="preserve">Fortalecimiento de la presencia de los programas de la Facultad de Ingenierías Fisicomecánicas a nivel internacional </t>
    </r>
  </si>
  <si>
    <r>
      <t xml:space="preserve">Proyecto 3613: </t>
    </r>
    <r>
      <rPr>
        <sz val="11"/>
        <color rgb="FF366092"/>
        <rFont val="Humanst521 BT"/>
        <family val="2"/>
      </rPr>
      <t>Programa de promoción para la cooperación y visibilidad de la UIS</t>
    </r>
  </si>
  <si>
    <r>
      <t xml:space="preserve">Proyecto 3465: </t>
    </r>
    <r>
      <rPr>
        <sz val="11"/>
        <color rgb="FF366092"/>
        <rFont val="Humanst521 BT"/>
        <family val="2"/>
      </rPr>
      <t>Implementación de acciones de internacionalización en la Escuela de Filosofía - fase II</t>
    </r>
  </si>
  <si>
    <r>
      <t xml:space="preserve">Proyecto 3614: </t>
    </r>
    <r>
      <rPr>
        <sz val="11"/>
        <color rgb="FF366092"/>
        <rFont val="Humanst521 BT"/>
        <family val="2"/>
      </rPr>
      <t>Fortalecimiento de las relaciones nacionales e internacionales de la Escuela de Historia</t>
    </r>
  </si>
  <si>
    <r>
      <t xml:space="preserve">Proyecto 3494: </t>
    </r>
    <r>
      <rPr>
        <sz val="11"/>
        <color rgb="FF366092"/>
        <rFont val="Humanst521 BT"/>
        <family val="2"/>
      </rPr>
      <t xml:space="preserve">Fortalecimiento de grupos artísticos UIS </t>
    </r>
  </si>
  <si>
    <r>
      <t xml:space="preserve">Proyecto 3490: </t>
    </r>
    <r>
      <rPr>
        <sz val="11"/>
        <color rgb="FF366092"/>
        <rFont val="Humanst521 BT"/>
        <family val="2"/>
      </rPr>
      <t>Festivales UIS</t>
    </r>
  </si>
  <si>
    <r>
      <t xml:space="preserve">Proyecto 3493: </t>
    </r>
    <r>
      <rPr>
        <sz val="11"/>
        <color rgb="FF366092"/>
        <rFont val="Humanst521 BT"/>
        <family val="2"/>
      </rPr>
      <t>Concursos de literatura UIS</t>
    </r>
  </si>
  <si>
    <r>
      <t xml:space="preserve">Proyecto 3469: </t>
    </r>
    <r>
      <rPr>
        <sz val="11"/>
        <color rgb="FF366092"/>
        <rFont val="Humanst521 BT"/>
        <family val="2"/>
      </rPr>
      <t xml:space="preserve"> Impacto de los egresados en el medio</t>
    </r>
  </si>
  <si>
    <r>
      <t xml:space="preserve">Proyecto 3480: </t>
    </r>
    <r>
      <rPr>
        <sz val="11"/>
        <color rgb="FF366092"/>
        <rFont val="Humanst521 BT"/>
        <family val="2"/>
      </rPr>
      <t>Implementación del programa de seguimiento a graduados en el MBA de la Escuela de Estudios Industriales y Empresariales</t>
    </r>
  </si>
  <si>
    <r>
      <t xml:space="preserve">Proyecto 3520: </t>
    </r>
    <r>
      <rPr>
        <sz val="11"/>
        <color rgb="FF366092"/>
        <rFont val="Humanst521 BT"/>
        <family val="2"/>
      </rPr>
      <t>Seguimiento e interacción con egresados</t>
    </r>
  </si>
  <si>
    <r>
      <t xml:space="preserve">Proyecto 3622: </t>
    </r>
    <r>
      <rPr>
        <sz val="11"/>
        <color rgb="FF366092"/>
        <rFont val="Humanst521 BT"/>
        <family val="2"/>
      </rPr>
      <t>Seguimiento a los egresados de los programas de la Facultad de Ciencias fase II</t>
    </r>
  </si>
  <si>
    <r>
      <t xml:space="preserve">Proyecto 3662: </t>
    </r>
    <r>
      <rPr>
        <sz val="11"/>
        <color rgb="FF366092"/>
        <rFont val="Humanst521 BT"/>
        <family val="2"/>
      </rPr>
      <t>Estudio de seguimiento a egresados del programa de Ingeniería Química</t>
    </r>
  </si>
  <si>
    <r>
      <t>Proyecto 3471:</t>
    </r>
    <r>
      <rPr>
        <sz val="11"/>
        <color rgb="FF000000"/>
        <rFont val="Humanst521 BT"/>
        <family val="2"/>
      </rPr>
      <t xml:space="preserve"> </t>
    </r>
    <r>
      <rPr>
        <sz val="11"/>
        <color rgb="FF366092"/>
        <rFont val="Humanst521 BT"/>
        <family val="2"/>
      </rPr>
      <t>Interacción de egresados con el programa</t>
    </r>
  </si>
  <si>
    <r>
      <t>Proyecto 3484:</t>
    </r>
    <r>
      <rPr>
        <sz val="11"/>
        <color rgb="FF000000"/>
        <rFont val="Humanst521 BT"/>
        <family val="2"/>
      </rPr>
      <t xml:space="preserve"> </t>
    </r>
    <r>
      <rPr>
        <sz val="11"/>
        <color rgb="FF366092"/>
        <rFont val="Humanst521 BT"/>
        <family val="2"/>
      </rPr>
      <t>Consolidación de la relación con los graduados del programa de Enfermería</t>
    </r>
  </si>
  <si>
    <r>
      <t>Proyecto 3572:</t>
    </r>
    <r>
      <rPr>
        <sz val="11"/>
        <color rgb="FF000000"/>
        <rFont val="Humanst521 BT"/>
        <family val="2"/>
      </rPr>
      <t xml:space="preserve"> </t>
    </r>
    <r>
      <rPr>
        <sz val="11"/>
        <color rgb="FF366092"/>
        <rFont val="Humanst521 BT"/>
        <family val="2"/>
      </rPr>
      <t xml:space="preserve"> Actualización de la página web de la Escuela de Medicina</t>
    </r>
  </si>
  <si>
    <r>
      <t>Proyecto 3609:</t>
    </r>
    <r>
      <rPr>
        <sz val="11"/>
        <color rgb="FF000000"/>
        <rFont val="Humanst521 BT"/>
        <family val="2"/>
      </rPr>
      <t xml:space="preserve"> </t>
    </r>
    <r>
      <rPr>
        <sz val="11"/>
        <color rgb="FF366092"/>
        <rFont val="Humanst521 BT"/>
        <family val="2"/>
      </rPr>
      <t xml:space="preserve"> Fortalecimiento de la interacción con egresados de la Escuela de Historia</t>
    </r>
  </si>
  <si>
    <r>
      <t>Proyecto 3612:</t>
    </r>
    <r>
      <rPr>
        <sz val="11"/>
        <color rgb="FF000000"/>
        <rFont val="Humanst521 BT"/>
        <family val="2"/>
      </rPr>
      <t xml:space="preserve"> </t>
    </r>
    <r>
      <rPr>
        <sz val="11"/>
        <color rgb="FF366092"/>
        <rFont val="Humanst521 BT"/>
        <family val="2"/>
      </rPr>
      <t>Implementación de estrategias para el contacto con los egresados de los programas de pregrado de la E3T</t>
    </r>
  </si>
  <si>
    <r>
      <t>Proyecto 3628:</t>
    </r>
    <r>
      <rPr>
        <sz val="11"/>
        <color rgb="FF000000"/>
        <rFont val="Humanst521 BT"/>
        <family val="2"/>
      </rPr>
      <t xml:space="preserve"> </t>
    </r>
    <r>
      <rPr>
        <sz val="11"/>
        <color rgb="FF366092"/>
        <rFont val="Humanst521 BT"/>
        <family val="2"/>
      </rPr>
      <t>Programa portal de trabajo UIS</t>
    </r>
  </si>
  <si>
    <r>
      <t xml:space="preserve">Proyecto 3632: </t>
    </r>
    <r>
      <rPr>
        <sz val="11"/>
        <color rgb="FF366092"/>
        <rFont val="Humanst521 BT"/>
        <family val="2"/>
      </rPr>
      <t>Programa de oferta de servicios para los egresados</t>
    </r>
  </si>
  <si>
    <r>
      <t>Proyecto 3634:</t>
    </r>
    <r>
      <rPr>
        <sz val="11"/>
        <color rgb="FF000000"/>
        <rFont val="Humanst521 BT"/>
        <family val="2"/>
      </rPr>
      <t xml:space="preserve"> </t>
    </r>
    <r>
      <rPr>
        <sz val="11"/>
        <color rgb="FF366092"/>
        <rFont val="Humanst521 BT"/>
        <family val="2"/>
      </rPr>
      <t>Programa de egresados destacados visitantes UIS</t>
    </r>
  </si>
  <si>
    <r>
      <t xml:space="preserve">Proyecto 3693: </t>
    </r>
    <r>
      <rPr>
        <sz val="11"/>
        <color rgb="FF366092"/>
        <rFont val="Humanst521 BT"/>
        <family val="2"/>
      </rPr>
      <t>Fortalecimiento de la relación escuela - egresados de la Escuela de Microbiología</t>
    </r>
  </si>
  <si>
    <r>
      <t>proyecto 3566: A</t>
    </r>
    <r>
      <rPr>
        <sz val="11"/>
        <color rgb="FF366092"/>
        <rFont val="Humanst521 BT"/>
        <family val="2"/>
      </rPr>
      <t>ctualización en campo de la distribución y designación de espacios en edificios de la Facultad de Salud y Sede Bucarica</t>
    </r>
  </si>
  <si>
    <r>
      <t xml:space="preserve">proyecto 3646: </t>
    </r>
    <r>
      <rPr>
        <sz val="11"/>
        <color rgb="FF366092"/>
        <rFont val="Humanst521 BT"/>
        <family val="2"/>
      </rPr>
      <t xml:space="preserve">Potenciar el sistema de información de la VIE  </t>
    </r>
  </si>
  <si>
    <r>
      <t xml:space="preserve">proyecto 3578: </t>
    </r>
    <r>
      <rPr>
        <sz val="11"/>
        <color rgb="FF366092"/>
        <rFont val="Humanst521 BT"/>
        <family val="2"/>
      </rPr>
      <t xml:space="preserve">Desarrollo de módulos en la plataforma calumet como apoyo al mejoramiento de los procesos administrativos llevados a cabo al interior del Decanato de Ingenierías Fisicomecánicas </t>
    </r>
  </si>
  <si>
    <r>
      <t xml:space="preserve">proyecto 3594: </t>
    </r>
    <r>
      <rPr>
        <sz val="11"/>
        <color rgb="FF366092"/>
        <rFont val="Humanst521 BT"/>
        <family val="2"/>
      </rPr>
      <t>Desarrollo de un sistema de información para el programa Combo Saludable</t>
    </r>
  </si>
  <si>
    <r>
      <t>proyecto 3537:</t>
    </r>
    <r>
      <rPr>
        <sz val="11"/>
        <color rgb="FF366092"/>
        <rFont val="Humanst521 BT"/>
        <family val="2"/>
      </rPr>
      <t xml:space="preserve"> Ejecución del plan operacional del plan de medios (Community Manager)</t>
    </r>
  </si>
  <si>
    <r>
      <t>proyecto 3641:</t>
    </r>
    <r>
      <rPr>
        <sz val="11"/>
        <color rgb="FF366092"/>
        <rFont val="Humanst521 BT"/>
        <family val="2"/>
      </rPr>
      <t xml:space="preserve"> Implementación de las normas internacionales de contabilidad para el sector público – NICSP, en la Universidad Industrial de Santander - fase II</t>
    </r>
  </si>
  <si>
    <r>
      <t>proyecto 3644:</t>
    </r>
    <r>
      <rPr>
        <sz val="11"/>
        <color rgb="FF366092"/>
        <rFont val="Humanst521 BT"/>
        <family val="2"/>
      </rPr>
      <t xml:space="preserve"> Construcción de una metodología para la gestión y administración de los excedentes temporales de liquidez de la Universidad Industrial de Santander.</t>
    </r>
  </si>
  <si>
    <r>
      <t xml:space="preserve">proyecto 3665: </t>
    </r>
    <r>
      <rPr>
        <sz val="11"/>
        <color rgb="FF366092"/>
        <rFont val="Humanst521 BT"/>
        <family val="2"/>
      </rPr>
      <t>Creación de estrategias para una eficaz implementación del reglamento general de posgrados en los programas de posgrado de Maestría de investigación y doctorado en Ingeniería Química</t>
    </r>
  </si>
  <si>
    <r>
      <t xml:space="preserve">proyecto 3682: </t>
    </r>
    <r>
      <rPr>
        <sz val="11"/>
        <color rgb="FF366092"/>
        <rFont val="Humanst521 BT"/>
        <family val="2"/>
      </rPr>
      <t>Construcción de un archivo digital de temas de relevancia institucional, fase 2.</t>
    </r>
  </si>
  <si>
    <r>
      <t>proyecto 3683:</t>
    </r>
    <r>
      <rPr>
        <sz val="11"/>
        <color rgb="FF366092"/>
        <rFont val="Humanst521 BT"/>
        <family val="2"/>
      </rPr>
      <t xml:space="preserve"> Adquisición de un software para la optimización del proceso de microfilmando de los documentos existentes en el archivo central</t>
    </r>
  </si>
  <si>
    <r>
      <t>proyecto 3676:</t>
    </r>
    <r>
      <rPr>
        <sz val="11"/>
        <color rgb="FF366092"/>
        <rFont val="Humanst521 BT"/>
        <family val="2"/>
      </rPr>
      <t xml:space="preserve"> Estrategia gobierno en línea UIS - diagnóstico inicial y plan de acción</t>
    </r>
  </si>
  <si>
    <r>
      <t>proyecto 3677:</t>
    </r>
    <r>
      <rPr>
        <sz val="11"/>
        <color rgb="FF366092"/>
        <rFont val="Humanst521 BT"/>
        <family val="2"/>
      </rPr>
      <t xml:space="preserve"> Gestión del riesgo de corrupción - mapa de riesgo de corrupción</t>
    </r>
  </si>
  <si>
    <r>
      <t>proyecto 3678:</t>
    </r>
    <r>
      <rPr>
        <sz val="11"/>
        <color rgb="FF366092"/>
        <rFont val="Humanst521 BT"/>
        <family val="2"/>
      </rPr>
      <t xml:space="preserve"> Propuesta actualización de la política de responsabilidad social universitaria – UIS </t>
    </r>
  </si>
  <si>
    <r>
      <t>proyecto 3642:</t>
    </r>
    <r>
      <rPr>
        <sz val="11"/>
        <color rgb="FF366092"/>
        <rFont val="Humanst521 BT"/>
        <family val="2"/>
      </rPr>
      <t xml:space="preserve"> Plan estratégico de la Escuela de Ingenierías Eléctrica, Electrónica y de Telecomunicaciones (E3T). </t>
    </r>
  </si>
  <si>
    <r>
      <t xml:space="preserve">Proyecto 3489: </t>
    </r>
    <r>
      <rPr>
        <sz val="11"/>
        <color rgb="FF366092"/>
        <rFont val="Humanst521 BT"/>
        <family val="2"/>
      </rPr>
      <t>Formulación de un proyecto de inversión para la remodelación de la infraestructura física del laboratorio de instrumental de análisis químico - Livianos 318</t>
    </r>
  </si>
  <si>
    <r>
      <t xml:space="preserve">Proyecto 3513: </t>
    </r>
    <r>
      <rPr>
        <sz val="11"/>
        <color rgb="FF366092"/>
        <rFont val="Humanst521 BT"/>
        <family val="2"/>
      </rPr>
      <t>Elaboración del esquema básico de la red contra incendios del campus central de la universidad.</t>
    </r>
  </si>
  <si>
    <r>
      <t xml:space="preserve">Proyecto 3514: </t>
    </r>
    <r>
      <rPr>
        <sz val="11"/>
        <color rgb="FF366092"/>
        <rFont val="Humanst521 BT"/>
        <family val="2"/>
      </rPr>
      <t>Mejoramiento de las aulas de clase de la Escuela de Ingeniería Mecánica.</t>
    </r>
  </si>
  <si>
    <r>
      <t xml:space="preserve">Proyecto 3531: </t>
    </r>
    <r>
      <rPr>
        <sz val="11"/>
        <color rgb="FF366092"/>
        <rFont val="Humanst521 BT"/>
        <family val="2"/>
      </rPr>
      <t xml:space="preserve"> Propuesta de modificación en la infraestructura física del área de los asesores de Consultorio Jurídico</t>
    </r>
  </si>
  <si>
    <r>
      <t xml:space="preserve">Proyecto 3561: </t>
    </r>
    <r>
      <rPr>
        <sz val="11"/>
        <color rgb="FF366092"/>
        <rFont val="Humanst521 BT"/>
        <family val="2"/>
      </rPr>
      <t>Propuesta de mejoramiento de la infraestructura física y recursos académicos de la Escuela de Artes</t>
    </r>
  </si>
  <si>
    <r>
      <t xml:space="preserve">Proyecto 3630: </t>
    </r>
    <r>
      <rPr>
        <sz val="11"/>
        <color rgb="FF366092"/>
        <rFont val="Humanst521 BT"/>
        <family val="2"/>
      </rPr>
      <t>Propuesta de adecuación de espacios deportivos de la Sede central UIS (techado de las canchas múltiples).</t>
    </r>
  </si>
  <si>
    <r>
      <t xml:space="preserve">Proyecto 3664: </t>
    </r>
    <r>
      <rPr>
        <sz val="11"/>
        <color rgb="FF366092"/>
        <rFont val="Humanst521 BT"/>
        <family val="2"/>
      </rPr>
      <t>Adecuación infraestructura física - baños de profesores y administrativos Escuela de Ingeniería Química</t>
    </r>
  </si>
  <si>
    <r>
      <t xml:space="preserve">Proyecto 3660: </t>
    </r>
    <r>
      <rPr>
        <sz val="11"/>
        <color rgb="FF366092"/>
        <rFont val="Humanst521 BT"/>
        <family val="2"/>
      </rPr>
      <t>Definición de requerimientos físicos del costado oriental del edificio Jorge Bautista Vesga</t>
    </r>
  </si>
  <si>
    <r>
      <t xml:space="preserve">Proyecto 3482: </t>
    </r>
    <r>
      <rPr>
        <sz val="11"/>
        <color rgb="FF366092"/>
        <rFont val="Humanst521 BT"/>
        <family val="2"/>
      </rPr>
      <t xml:space="preserve">Adecuación y dotación de áreas del edificio de la Escuela de Estudios Industriales y Empresariales fase III </t>
    </r>
  </si>
  <si>
    <r>
      <t xml:space="preserve">Proyecto  3515: </t>
    </r>
    <r>
      <rPr>
        <sz val="11"/>
        <color rgb="FF366092"/>
        <rFont val="Humanst521 BT"/>
        <family val="2"/>
      </rPr>
      <t>Propuesta para la adquisición de equipos para la caracterización de materiales.</t>
    </r>
  </si>
  <si>
    <r>
      <t xml:space="preserve">Proyecto  3553: </t>
    </r>
    <r>
      <rPr>
        <sz val="11"/>
        <color rgb="FF366092"/>
        <rFont val="Humanst521 BT"/>
        <family val="2"/>
      </rPr>
      <t>Formulación de una propuesta para la dotación del laboratorio de aguas, de la Escuela de Ingeniería Civil.</t>
    </r>
  </si>
  <si>
    <r>
      <t xml:space="preserve">Proyecto  3556: </t>
    </r>
    <r>
      <rPr>
        <sz val="11"/>
        <color rgb="FF366092"/>
        <rFont val="Humanst521 BT"/>
        <family val="2"/>
      </rPr>
      <t>Formulación de un proyecto de inversión para la dotación de los laboratorios del área de Biología vegetal de la Escuela de Biología.</t>
    </r>
  </si>
  <si>
    <r>
      <t xml:space="preserve">Proyecto  3633: </t>
    </r>
    <r>
      <rPr>
        <sz val="11"/>
        <color rgb="FF366092"/>
        <rFont val="Humanst521 BT"/>
        <family val="2"/>
      </rPr>
      <t>Formulación de un proyecto para la adecuación de los centros de cableado de las sedes metropolitanas de la universidad</t>
    </r>
  </si>
  <si>
    <r>
      <t xml:space="preserve">Proyecto  3648: </t>
    </r>
    <r>
      <rPr>
        <sz val="11"/>
        <color rgb="FF366092"/>
        <rFont val="Humanst521 BT"/>
        <family val="2"/>
      </rPr>
      <t>Formulación del proyecto "optimización de la enseñanza de la histopatología mediante el uso de cámara de microfotografía y televisores de alta resolución"</t>
    </r>
  </si>
  <si>
    <r>
      <t xml:space="preserve">Proyecto  3495: </t>
    </r>
    <r>
      <rPr>
        <sz val="11"/>
        <color rgb="FF366092"/>
        <rFont val="Humanst521 BT"/>
        <family val="2"/>
      </rPr>
      <t xml:space="preserve">Fortalecimiento de la infraestructura tecnológica de Dirección Cultural </t>
    </r>
  </si>
  <si>
    <r>
      <t xml:space="preserve">Proyecto 3575: </t>
    </r>
    <r>
      <rPr>
        <sz val="11"/>
        <color rgb="FF366092"/>
        <rFont val="Humanst521 BT"/>
        <family val="2"/>
      </rPr>
      <t xml:space="preserve"> Fortalecimiento de los grupos de investigación de la Facultad de Ingenierías Fisicomecánicas</t>
    </r>
  </si>
  <si>
    <r>
      <t xml:space="preserve">Proyecto 3629: </t>
    </r>
    <r>
      <rPr>
        <sz val="11"/>
        <color rgb="FF366092"/>
        <rFont val="Humanst521 BT"/>
        <family val="2"/>
      </rPr>
      <t xml:space="preserve">  Fortalecimiento de las actividades de investigación en el edificio de investigación – edi y los centros de investigación científica y tecnológica – cict</t>
    </r>
  </si>
  <si>
    <r>
      <t xml:space="preserve">Proyecto 3636: </t>
    </r>
    <r>
      <rPr>
        <sz val="11"/>
        <color rgb="FF366092"/>
        <rFont val="Humanst521 BT"/>
        <family val="2"/>
      </rPr>
      <t xml:space="preserve">  Programa de consolidación de la capacidad de investigación de la UIS</t>
    </r>
  </si>
  <si>
    <r>
      <t xml:space="preserve">Proyecto 3547: </t>
    </r>
    <r>
      <rPr>
        <sz val="11"/>
        <color rgb="FF366092"/>
        <rFont val="Humanst521 BT"/>
        <family val="2"/>
      </rPr>
      <t xml:space="preserve">Semillero Matemático </t>
    </r>
  </si>
  <si>
    <r>
      <t xml:space="preserve">Proyecto 3694: </t>
    </r>
    <r>
      <rPr>
        <sz val="11"/>
        <color rgb="FF366092"/>
        <rFont val="Humanst521 BT"/>
        <family val="2"/>
      </rPr>
      <t xml:space="preserve"> Creación de un semillero de Química de la Universidad Industrial De Santander, para estudiantes desde noveno grado de bachillerato – fase de planeación</t>
    </r>
  </si>
  <si>
    <r>
      <t xml:space="preserve">Proyecto 3712: </t>
    </r>
    <r>
      <rPr>
        <sz val="11"/>
        <color rgb="FF366092"/>
        <rFont val="Humanst521 BT"/>
        <family val="2"/>
      </rPr>
      <t xml:space="preserve">  Análisis de fortalezas y debilidades comunes de los programas, a partir de las autoevaluaciones realizadas con fines de acreditación.</t>
    </r>
  </si>
  <si>
    <r>
      <t xml:space="preserve">Proyecto 3713: </t>
    </r>
    <r>
      <rPr>
        <sz val="11"/>
        <color rgb="FF366092"/>
        <rFont val="Humanst521 BT"/>
        <family val="2"/>
      </rPr>
      <t xml:space="preserve"> Análisis de los indicadores de eficiencia académica de los posgrados subsidiados (maestrías de investigación y doctorados).</t>
    </r>
  </si>
  <si>
    <r>
      <t xml:space="preserve">Proyecto 3714: </t>
    </r>
    <r>
      <rPr>
        <sz val="11"/>
        <color rgb="FF366092"/>
        <rFont val="Humanst521 BT"/>
        <family val="2"/>
      </rPr>
      <t>Análisis de la calidad y funcionalidad de la información de posgrados en la página web institucional.</t>
    </r>
  </si>
  <si>
    <r>
      <t xml:space="preserve">Proyecto 3562: </t>
    </r>
    <r>
      <rPr>
        <sz val="11"/>
        <color rgb="FF366092"/>
        <rFont val="Humanst521 BT"/>
        <family val="2"/>
      </rPr>
      <t xml:space="preserve"> Renovación del registro calificado de la maestría en educación matemática </t>
    </r>
  </si>
  <si>
    <r>
      <t xml:space="preserve">Proyecto 3586: </t>
    </r>
    <r>
      <rPr>
        <sz val="11"/>
        <color rgb="FF366092"/>
        <rFont val="Humanst521 BT"/>
        <family val="2"/>
      </rPr>
      <t xml:space="preserve">  Autoevaluación con fines de renovación de la acreditación del programa de Licenciatura en Matemáticas </t>
    </r>
  </si>
  <si>
    <r>
      <t xml:space="preserve">Proyecto 3730: </t>
    </r>
    <r>
      <rPr>
        <sz val="11"/>
        <color rgb="FF366092"/>
        <rFont val="Humanst521 BT"/>
        <family val="2"/>
      </rPr>
      <t xml:space="preserve"> Propuesta de creación de programas de posgrado de la Facultad de Ciencias Humanas</t>
    </r>
  </si>
  <si>
    <r>
      <t xml:space="preserve">Proyecto 3731: </t>
    </r>
    <r>
      <rPr>
        <sz val="11"/>
        <color rgb="FF366092"/>
        <rFont val="Humanst521 BT"/>
        <family val="2"/>
      </rPr>
      <t xml:space="preserve">  Observatorio de la Facultad de Ciencias Humanas</t>
    </r>
  </si>
  <si>
    <r>
      <t xml:space="preserve">Proyecto 3720: </t>
    </r>
    <r>
      <rPr>
        <sz val="11"/>
        <color rgb="FF366092"/>
        <rFont val="Humanst521 BT"/>
        <family val="2"/>
      </rPr>
      <t xml:space="preserve"> Propuesta de creación de Licenciatura en Educación básica primaria</t>
    </r>
  </si>
  <si>
    <r>
      <t xml:space="preserve">Proyecto 3721: </t>
    </r>
    <r>
      <rPr>
        <sz val="11"/>
        <color rgb="FF366092"/>
        <rFont val="Humanst521 BT"/>
        <family val="2"/>
      </rPr>
      <t xml:space="preserve">  Propuesta de creación de Licenciatura en Ciencias Sociales.</t>
    </r>
  </si>
  <si>
    <r>
      <t xml:space="preserve">Proyecto 3725: </t>
    </r>
    <r>
      <rPr>
        <sz val="11"/>
        <color rgb="FF366092"/>
        <rFont val="Humanst521 BT"/>
        <family val="2"/>
      </rPr>
      <t xml:space="preserve"> Propuesta de creación de Licenciatura en Lenguas Extranjeras - Inglés</t>
    </r>
  </si>
  <si>
    <r>
      <t xml:space="preserve">Proyecto 3625: </t>
    </r>
    <r>
      <rPr>
        <sz val="11"/>
        <color rgb="FF366092"/>
        <rFont val="Humanst521 BT"/>
        <family val="2"/>
      </rPr>
      <t xml:space="preserve"> Proceso de acreditación internacional ABET para los programas de Ingeniería Eléctrica e Ingeniería Electrónica (fase II)</t>
    </r>
  </si>
  <si>
    <r>
      <t xml:space="preserve">proyecto 3689: </t>
    </r>
    <r>
      <rPr>
        <sz val="11"/>
        <color rgb="FF366092"/>
        <rFont val="Humanst521 BT"/>
        <family val="2"/>
      </rPr>
      <t xml:space="preserve"> Reforma curricular del programa de Geología </t>
    </r>
  </si>
  <si>
    <r>
      <t xml:space="preserve">proyecto 3472: </t>
    </r>
    <r>
      <rPr>
        <sz val="11"/>
        <color rgb="FF366092"/>
        <rFont val="Humanst521 BT"/>
        <family val="2"/>
      </rPr>
      <t xml:space="preserve"> Modificación curricular del programa de Ingeniería Industrial</t>
    </r>
  </si>
  <si>
    <r>
      <t xml:space="preserve">Proyecto 3640: </t>
    </r>
    <r>
      <rPr>
        <sz val="11"/>
        <color rgb="FF366092"/>
        <rFont val="Humanst521 BT"/>
        <family val="2"/>
      </rPr>
      <t xml:space="preserve">  Sistema de apoyo a la excelencia académica de los estudiantes de pregrado (SEA)</t>
    </r>
  </si>
  <si>
    <r>
      <t xml:space="preserve">Proyecto 3649: </t>
    </r>
    <r>
      <rPr>
        <sz val="11"/>
        <color rgb="FF366092"/>
        <rFont val="Humanst521 BT"/>
        <family val="2"/>
      </rPr>
      <t xml:space="preserve"> Cátedra pedagógica CEDEDUIS</t>
    </r>
  </si>
  <si>
    <r>
      <t xml:space="preserve">Proyecto 3651: </t>
    </r>
    <r>
      <rPr>
        <sz val="11"/>
        <color rgb="FF366092"/>
        <rFont val="Humanst521 BT"/>
        <family val="2"/>
      </rPr>
      <t>Medición del impacto del SEA fase 1</t>
    </r>
  </si>
  <si>
    <r>
      <t xml:space="preserve">Proyecto 3715: </t>
    </r>
    <r>
      <rPr>
        <sz val="11"/>
        <color rgb="FF366092"/>
        <rFont val="Humanst521 BT"/>
        <family val="2"/>
      </rPr>
      <t xml:space="preserve"> Programa integral para el fortalecimiento de la gestión administrativa -PIGA.</t>
    </r>
  </si>
  <si>
    <r>
      <t xml:space="preserve">Proyecto 3576: </t>
    </r>
    <r>
      <rPr>
        <sz val="11"/>
        <color rgb="FF366092"/>
        <rFont val="Humanst521 BT"/>
        <family val="2"/>
      </rPr>
      <t xml:space="preserve"> Fortalecimiento de las competencias administrativas del talento humano de la Facultad de Ingenierías Fisicomecánicas</t>
    </r>
  </si>
  <si>
    <r>
      <t xml:space="preserve">Proyecto 3748: </t>
    </r>
    <r>
      <rPr>
        <sz val="11"/>
        <color rgb="FF366092"/>
        <rFont val="Humanst521 BT"/>
        <family val="2"/>
      </rPr>
      <t xml:space="preserve"> Modificación del sistema de información de mantenimiento tecnológico SIMAT</t>
    </r>
  </si>
  <si>
    <r>
      <t xml:space="preserve">Proyecto 3707: </t>
    </r>
    <r>
      <rPr>
        <sz val="11"/>
        <color rgb="FF366092"/>
        <rFont val="Humanst521 BT"/>
        <family val="2"/>
      </rPr>
      <t xml:space="preserve">  Diseño del sistema de información para administración de los servicios de salud de la unidad de UISALUD.</t>
    </r>
  </si>
  <si>
    <r>
      <t xml:space="preserve">Proyecto 3646: </t>
    </r>
    <r>
      <rPr>
        <sz val="11"/>
        <color rgb="FF366092"/>
        <rFont val="Humanst521 BT"/>
        <family val="2"/>
      </rPr>
      <t>Potenciar el sistema de información de la VIE – SIVIE</t>
    </r>
  </si>
  <si>
    <r>
      <t xml:space="preserve">Proyecto 3703: </t>
    </r>
    <r>
      <rPr>
        <sz val="11"/>
        <color rgb="FF366092"/>
        <rFont val="Humanst521 BT"/>
        <family val="2"/>
      </rPr>
      <t xml:space="preserve"> SIGER, sistema para gestión de reuniones consejo de Facultad de Ciencias</t>
    </r>
  </si>
  <si>
    <r>
      <t xml:space="preserve">Proyecto 3578: </t>
    </r>
    <r>
      <rPr>
        <sz val="11"/>
        <color rgb="FF366092"/>
        <rFont val="Humanst521 BT"/>
        <family val="2"/>
      </rPr>
      <t xml:space="preserve"> Desarrollo de módulos en la plataforma calumet como apoyo al mejoramiento de los procesos administrativos llevados a cabo al interior del Decanato de Ingenierías Fisicomecánicas</t>
    </r>
  </si>
  <si>
    <r>
      <t>Proyecto 3722: A</t>
    </r>
    <r>
      <rPr>
        <sz val="11"/>
        <color rgb="FF366092"/>
        <rFont val="Humanst521 BT"/>
        <family val="2"/>
      </rPr>
      <t>ctualización de la reprografía de documentos recibidos de las UAA en la unidad de certificación y gestión documental ( fase I)</t>
    </r>
  </si>
  <si>
    <r>
      <t xml:space="preserve">Proyecto 3723: </t>
    </r>
    <r>
      <rPr>
        <sz val="11"/>
        <color rgb="FF366092"/>
        <rFont val="Humanst521 BT"/>
        <family val="2"/>
      </rPr>
      <t xml:space="preserve"> Elaboración del programa de gestión documental (pgd) fase I</t>
    </r>
  </si>
  <si>
    <r>
      <t xml:space="preserve">Proyecto 3724: </t>
    </r>
    <r>
      <rPr>
        <sz val="11"/>
        <color rgb="FF366092"/>
        <rFont val="Humanst521 BT"/>
        <family val="2"/>
      </rPr>
      <t xml:space="preserve"> Elaboración y publicación en la página web, del registro de activos de información de la universidad (fase I)</t>
    </r>
  </si>
  <si>
    <r>
      <t xml:space="preserve">Proyecto 3718: </t>
    </r>
    <r>
      <rPr>
        <sz val="11"/>
        <color rgb="FF366092"/>
        <rFont val="Humanst521 BT"/>
        <family val="2"/>
      </rPr>
      <t xml:space="preserve"> Elaboración del anteproyecto para la construcción del edificio de archivos y museos de la Universidad Industrial de Santander (fase 1)</t>
    </r>
  </si>
  <si>
    <r>
      <t xml:space="preserve">Proyecto 3719: </t>
    </r>
    <r>
      <rPr>
        <sz val="11"/>
        <color rgb="FF366092"/>
        <rFont val="Humanst521 BT"/>
        <family val="2"/>
      </rPr>
      <t>Mejoramiento de la gestión de la dirección certificación y gestión documental</t>
    </r>
  </si>
  <si>
    <r>
      <t xml:space="preserve">Proyecto 3676: </t>
    </r>
    <r>
      <rPr>
        <sz val="11"/>
        <color rgb="FF366092"/>
        <rFont val="Humanst521 BT"/>
        <family val="2"/>
      </rPr>
      <t>Estrategia gobierno en línea UIS - diagnóstico inicial y plan de acción</t>
    </r>
  </si>
  <si>
    <r>
      <t xml:space="preserve">Proyecto 3677: </t>
    </r>
    <r>
      <rPr>
        <sz val="11"/>
        <color rgb="FF366092"/>
        <rFont val="Humanst521 BT"/>
        <family val="2"/>
      </rPr>
      <t xml:space="preserve"> Gestión del riesgo de corrupción - mapa de riesgo de corrupción</t>
    </r>
  </si>
  <si>
    <r>
      <t xml:space="preserve">Proyecto 3678: </t>
    </r>
    <r>
      <rPr>
        <sz val="11"/>
        <color rgb="FF366092"/>
        <rFont val="Humanst521 BT"/>
        <family val="2"/>
      </rPr>
      <t>Propuesta actualización de la política de responsabilidad social universitaria – UIS</t>
    </r>
  </si>
  <si>
    <r>
      <t xml:space="preserve">Proyecto 3749: </t>
    </r>
    <r>
      <rPr>
        <sz val="11"/>
        <color rgb="FF366092"/>
        <rFont val="Humanst521 BT"/>
        <family val="2"/>
      </rPr>
      <t xml:space="preserve">Propuesta para la reestructuración de la División de Mantenimiento Tecnológico </t>
    </r>
  </si>
  <si>
    <r>
      <t xml:space="preserve">Proyecto 3726: </t>
    </r>
    <r>
      <rPr>
        <sz val="11"/>
        <color rgb="FF366092"/>
        <rFont val="Humanst521 BT"/>
        <family val="2"/>
      </rPr>
      <t xml:space="preserve"> Mejoramiento de procesos de la División de Publicaciones</t>
    </r>
  </si>
  <si>
    <r>
      <t xml:space="preserve">Proyecto 3706: </t>
    </r>
    <r>
      <rPr>
        <sz val="11"/>
        <color rgb="FF366092"/>
        <rFont val="Humanst521 BT"/>
        <family val="2"/>
      </rPr>
      <t>Implementación de un sistema de seguimiento y acompañamiento al plan desarrollo Facultad de Ciencias</t>
    </r>
  </si>
  <si>
    <r>
      <t xml:space="preserve">Proyecto 3642: </t>
    </r>
    <r>
      <rPr>
        <sz val="11"/>
        <color rgb="FF366092"/>
        <rFont val="Humanst521 BT"/>
        <family val="2"/>
      </rPr>
      <t xml:space="preserve"> Plan estratégico de la E3T (fase I): recopilación de experiencias en el aula de clase y desarrollo de talleres (costurero pedagógico)</t>
    </r>
  </si>
  <si>
    <r>
      <t xml:space="preserve">PROYECTO 3717: </t>
    </r>
    <r>
      <rPr>
        <sz val="11"/>
        <color theme="4" tint="-0.249977111117893"/>
        <rFont val="Humanst521 BT"/>
        <family val="2"/>
      </rPr>
      <t xml:space="preserve"> Implementación y mejoramiento del sistema de gestión en seguridad y salud en el trabajo, según decreto 1072 de 2015</t>
    </r>
  </si>
  <si>
    <r>
      <t xml:space="preserve">Proyecto 3709: </t>
    </r>
    <r>
      <rPr>
        <sz val="11"/>
        <color rgb="FF366092"/>
        <rFont val="Humanst521 BT"/>
        <family val="2"/>
      </rPr>
      <t xml:space="preserve"> Diseño y construcción del tablero de baja tensión y repotenciación de las redes de baja tensión ente el tablero principal y los tableros de distribución de la sede Bucarica</t>
    </r>
  </si>
  <si>
    <r>
      <t xml:space="preserve">Proyecto 3482: </t>
    </r>
    <r>
      <rPr>
        <sz val="11"/>
        <color rgb="FF366092"/>
        <rFont val="Humanst521 BT"/>
        <family val="2"/>
      </rPr>
      <t>Adecuación y dotación de áreas del edificio de la Escuela de Estudios Industriales y Empresariales –fase III</t>
    </r>
  </si>
  <si>
    <r>
      <t xml:space="preserve">Proyecto 3700: </t>
    </r>
    <r>
      <rPr>
        <sz val="11"/>
        <color rgb="FF366092"/>
        <rFont val="Humanst521 BT"/>
        <family val="2"/>
      </rPr>
      <t xml:space="preserve"> Formulación de un proyecto de inversión para reestructurar la Planta Física (laboratorios, salones, salas de profesores y oficinas) del Departamento de Ciencias Básicas</t>
    </r>
  </si>
  <si>
    <r>
      <t>Proyecto 3705: A</t>
    </r>
    <r>
      <rPr>
        <sz val="11"/>
        <color rgb="FF366092"/>
        <rFont val="Humanst521 BT"/>
        <family val="2"/>
      </rPr>
      <t>nálisis de las necesidades en infraestructura física Facultad de Ciencias</t>
    </r>
  </si>
  <si>
    <r>
      <t xml:space="preserve">Proyecto 3734: </t>
    </r>
    <r>
      <rPr>
        <sz val="11"/>
        <color rgb="FF366092"/>
        <rFont val="Humanst521 BT"/>
        <family val="2"/>
      </rPr>
      <t xml:space="preserve"> Diagnóstico de necesidades para el mejoramiento de la infraestructura de la Facultad de Ciencias Humanas y la Escuela de Artes - Música</t>
    </r>
  </si>
  <si>
    <r>
      <t xml:space="preserve">Proyecto 3735: </t>
    </r>
    <r>
      <rPr>
        <sz val="11"/>
        <color rgb="FF366092"/>
        <rFont val="Humanst521 BT"/>
        <family val="2"/>
      </rPr>
      <t>Diagnóstico de necesidades de infraestructura del Instituto de Lenguas</t>
    </r>
  </si>
  <si>
    <r>
      <t xml:space="preserve">Proyecto 3660: </t>
    </r>
    <r>
      <rPr>
        <sz val="11"/>
        <color rgb="FF366092"/>
        <rFont val="Humanst521 BT"/>
        <family val="2"/>
      </rPr>
      <t xml:space="preserve"> Definición de requerimientos físicos del costado oriental del edificio Jorge Bautista Vesga.</t>
    </r>
  </si>
  <si>
    <r>
      <t xml:space="preserve">Proyecto 3495: </t>
    </r>
    <r>
      <rPr>
        <sz val="11"/>
        <color rgb="FF366092"/>
        <rFont val="Humanst521 BT"/>
        <family val="2"/>
      </rPr>
      <t xml:space="preserve"> Fortalecimiento de la infraestructura tecnológica de Dirección Cultural</t>
    </r>
  </si>
  <si>
    <r>
      <t xml:space="preserve">Proyecto 3708: </t>
    </r>
    <r>
      <rPr>
        <sz val="11"/>
        <color rgb="FF366092"/>
        <rFont val="Humanst521 BT"/>
        <family val="2"/>
      </rPr>
      <t xml:space="preserve">  Elaboración de las políticas de tecnologías de la información para la Universidad Industrial de Santander </t>
    </r>
  </si>
  <si>
    <r>
      <t xml:space="preserve">Proyecto 3476: </t>
    </r>
    <r>
      <rPr>
        <sz val="11"/>
        <color rgb="FF366092"/>
        <rFont val="Humanst521 BT"/>
        <family val="2"/>
      </rPr>
      <t xml:space="preserve"> Renovación del registro calificado del programa de Maestría en Gerencia de Negocios MBA - fase I</t>
    </r>
  </si>
  <si>
    <r>
      <t xml:space="preserve">Proyecto 3608:  </t>
    </r>
    <r>
      <rPr>
        <sz val="11"/>
        <color theme="4" tint="-0.249977111117893"/>
        <rFont val="Humanst521 BT"/>
        <family val="2"/>
      </rPr>
      <t>Programa de apoyo a publicaciones periódicas de las unidades académicas y administrativas (publicaciones incluidas las revistas UIS y revista Santander)</t>
    </r>
  </si>
  <si>
    <r>
      <t xml:space="preserve">Proyecto 3478:   </t>
    </r>
    <r>
      <rPr>
        <sz val="11"/>
        <color theme="4" tint="-0.249977111117893"/>
        <rFont val="Humanst521 BT"/>
        <family val="2"/>
      </rPr>
      <t>Extensión del programa de Maestría en Gerencia de Negocios – MBA a la ciudad de Barrancabermeja.</t>
    </r>
  </si>
  <si>
    <t>"....Proyectos apoyados : Proyecto Antigua, Bici-Moto, Lebripiña ,  Eolar Energy S.A.S,  Cosmeticos life,  Realpack,  METADATOS,  Productos Pinto.
* Se realizaron 11 solicitudes de registro de derechos de propiedad intelectual:
Aprobación en Colombia de patente "Trampa para captura y monitoreo Aedes Aegypti"* Radicación en Colombia de patente "Método y sistema de irrigación inteligente de paneles fotovoltaicos integrados con techos verdes"
Radicación en México de patente "Oligonucleótidos y proceso para detectar virus de la influenza AH1N1" en conjunto con ISSSTE y CINVESTAV
Aprobación en Estados Unidos de patente "Spectral imaginig sensors and methods" en conjunto con University of Delaware
Aprobación en Colombia de patente "Material bionanocomposito útil en la remoción de contaminantes en matrices líquidas y método para su síntesis (Nanofique)" se notifica por parte de Olarte Moure &amp; Asociados a la UIS el 15 de junio de 2016, y ese mismo día la UIS informa a los inventores Marianny Combariza y Cristian Blanco.
Radicación en Colombia de patente "Método y circuito para compensar la tensión de offset de circuitos electrónicos"
Radicación en Colombia de patente "Caja en SITELRED (Sistema de telegestión de una red de distribución de energía)" en conjunto con la ESSA - Electrificadora de Santander S.A. 
Radicación en Colombia de patente "Estructura para sistemas de captura de imágenes"
Radicación en Colombia de patente "Proceso para obtener un material compuesto a partir de oxido de grafeno"
Radicación en Colombia de patente "Horma y plantilla para calzado y método de obtención de las mismas"  .  Radicación en Colombia de patente "Dispositivo para la recolección de muestras biológicas".  Radicación en Colombia de patente "Dispositivo para iluminación pasiva"
Radicación en Colombia de patente "Vehículo de dos ruedas con marco en forma de arco"
Radicación en Colombia de patente "Herramienta Corte"
Radicación en Colombia de patente "Bomba de fluido axial"
Radicación en Colombia de patente "Proceso para obtener un material compuesto de grafeno con propiedades magnéticas"
Radicación en Colombia de patente "Trampas para insectos"
Radicación en Colombia de patente "Cortadora de piedras"
12 Acuerdo de confidencialidad establecidos con empresas nacionales o internacionales, 5  Revistas UIS Indexadas en categorías A1 ó A2 ó en índices de impacto (wos y scopus), Según los resultados correspondientes al Índice Bibliográfico Nacional – Publindex 2da Actualización 2014 , la Universidad Industrial de Santander cuenta con 10 Revistas indizadas, 5 en categoria A2 y 5 en categoria B.  Número de Pruebas de laboratorio que ratifican su acreditación :116 pruebas que mantienen su acreditación en el mes de mayo, el laboratorio químico de consultas industriales recibió la resolución en donde se extiende el alcance a 19 parámetros más, y hay unas variaciones entre las que ya estaban acreditadas
Pruebas de laboratorios que se encuentran en proceso de acreditación: 65 pruebas de laboratorio que se encuentran en proceso de acreditación, en este dato no se tuvo en cuenta: 13 pruebas que hacen parte de dos laboratorios, que a partir de este año inician el proceso, dado que no se ha comenzado.
Número de productos de comunicación realizados o ejecutados han gestionado 368 productos en total de comunicación, se alcanzaron y superaron las metas establecidas, para más información consultar:  Z:\36_PLAN DE GESTIÓN VIE\36_PLAN DE GESTIÓN VIE\PG VIE 2016\SEGUIMIENTO PLAN DE GESTIÓN VIE 2016..."</t>
  </si>
  <si>
    <t>DIVISIÓN DE BIENESTAR UNIVERSITARIO</t>
  </si>
  <si>
    <t xml:space="preserve"> NÚMERO DE NUEVOS PROGRAMAS DE EDUCACIÓN CONTINUA CREADOS.</t>
  </si>
  <si>
    <t xml:space="preserve">Dimensión </t>
  </si>
  <si>
    <t xml:space="preserve">Bajo                                                       (0-40%) </t>
  </si>
  <si>
    <t xml:space="preserve">Medio                                                    (41-80%) </t>
  </si>
  <si>
    <t xml:space="preserve">Alto                                                                     (81-99%) </t>
  </si>
  <si>
    <t>Finalizado 
100%</t>
  </si>
  <si>
    <t xml:space="preserve">Total proyectos </t>
  </si>
  <si>
    <t>Cantidad</t>
  </si>
  <si>
    <t>n.° proyecto</t>
  </si>
  <si>
    <t>Académica</t>
  </si>
  <si>
    <t>3656-3624-3651-3657-3509-3512-3550-3510-3616</t>
  </si>
  <si>
    <t>3694-3528-3497-3562-3625-3567-3689-3584-3506-3599-3560</t>
  </si>
  <si>
    <t>3636-3655-3464-3579-3620</t>
  </si>
  <si>
    <r>
      <t>3696-3526-3575-3569-3697-3629-3540-3547-3598-3543-3508-3608-3466-3577-3580-3488-3544-3585-3621-3499-3587-3654-3535-3548-3581-3511-3476-3586-3467-3500-3503-3504-3525-3527-3555-3472-3468-3483-3542-3545-3640-3649-3501-3505-3523-3549-3557-3590-3529-3536-3552-3619-3478-3519-3558-3607-3530-3546-</t>
    </r>
    <r>
      <rPr>
        <sz val="11"/>
        <rFont val="Humanst521 BT"/>
        <family val="2"/>
      </rPr>
      <t>3643</t>
    </r>
    <r>
      <rPr>
        <sz val="11"/>
        <color theme="1"/>
        <rFont val="Humanst521 BT"/>
        <family val="2"/>
      </rPr>
      <t>-3474-3486-3485-3690-3691-3692-3652-3653</t>
    </r>
  </si>
  <si>
    <t xml:space="preserve">Talento Humano </t>
  </si>
  <si>
    <t>3695-3576-3639-3645-3532</t>
  </si>
  <si>
    <t xml:space="preserve">Bienestar Universitario </t>
  </si>
  <si>
    <t>3481-3573-3610</t>
  </si>
  <si>
    <t xml:space="preserve">Universidad frente a la comunidad </t>
  </si>
  <si>
    <t>3614-3490</t>
  </si>
  <si>
    <t>3493-3520</t>
  </si>
  <si>
    <t>3551-3541-3613-3465-3595-3623-3617-3631-3494-3469-3480-3622-3662-3471-3484-3572-3609-3612-3628-3632-3634-3693</t>
  </si>
  <si>
    <t xml:space="preserve">Administrativa y Financiera </t>
  </si>
  <si>
    <t>3630-3489-3482</t>
  </si>
  <si>
    <t>3566-3646-3682-3561</t>
  </si>
  <si>
    <t>3594-3537-3641-3644-3665-3683-3676-3677-3678-3642-3513-3514-3531-3664-3660-3553-3556-3633-3495-3578-3648-3515</t>
  </si>
  <si>
    <t xml:space="preserve">Totales </t>
  </si>
  <si>
    <t>Dimensión</t>
  </si>
  <si>
    <t xml:space="preserve">Bajo                                                 (0-40%) </t>
  </si>
  <si>
    <t xml:space="preserve">Medio                                         (41-80%) </t>
  </si>
  <si>
    <t xml:space="preserve">Alto                                             (81-100%) </t>
  </si>
  <si>
    <t>Finalizado                           
  (100%)</t>
  </si>
  <si>
    <t>n.° de proyecto</t>
  </si>
  <si>
    <t>3694-3562</t>
  </si>
  <si>
    <t>3636-3562-3730</t>
  </si>
  <si>
    <t>3575-3629-3547-3608-3712-3713-3714-3586-3731-3720-3721-3725-3476-3472-3640-3649-3478-3643-3698-3699-3474</t>
  </si>
  <si>
    <t>3719-3709-3482-3700-3735-3708</t>
  </si>
  <si>
    <t>3646-3723</t>
  </si>
  <si>
    <t>3748-3707-3703-3578-3722-3724-3718-3676-3677-3678-3749-3726-3706-3642-3717-3705-3734-3660-3495</t>
  </si>
  <si>
    <t>3704-3541-3617-3494</t>
  </si>
  <si>
    <t>Totales</t>
  </si>
  <si>
    <t>En el siguiente cuadro se presentan los proyectos del Programa de Gestión de Unidad vigencia 2016, clasificados según su nivel de cumplimiento alcanzado (Bajo, Medio, Alto y Finalizado), identificados para cada una de las dimensiones.
Los proyectos se relacionan de acuerdo con el número asignado por el sistema de información Programa de Gestión y que se menciona en el Anexo 4. Programa de Gestión de Unidad- Año 2016</t>
  </si>
  <si>
    <t>Anexo 5. Clasificación de proyectos según nivel de cumplimiento- PGU 2016</t>
  </si>
  <si>
    <r>
      <rPr>
        <b/>
        <sz val="11"/>
        <color theme="1"/>
        <rFont val="Humanst521 BT"/>
        <family val="2"/>
      </rPr>
      <t>ANEXO  2. PONDERACIÓN Y NIVEL DE CUMPLIMIENTO PROGRAMA DE GESTIÓN INSTITUCIONAL 2016</t>
    </r>
    <r>
      <rPr>
        <sz val="11"/>
        <color theme="1"/>
        <rFont val="Humanst521 BT"/>
        <family val="2"/>
      </rPr>
      <t>.</t>
    </r>
  </si>
  <si>
    <t>En el siguiente cuadro se presentan los proyectos del Programa de Gestión Institucional vigencia 2016, clasificados según su nivel de cumplimiento alcanzado (Bajo, Medio, Alto y Finalizado), identificados para cada una de las dimensiones.
Los proyectos se relacionan de acuerdo con el número asignado por el sistema de información Programa de Gestión y que se menciona en el Anexo 1. Evaluación del Programa de Gestión Institucional- Año 2016</t>
  </si>
  <si>
    <t>Anexo 3. Clasificación de proyectos según nivel de cumplimiento PGI 2016</t>
  </si>
  <si>
    <t xml:space="preserve">La siguiente tabla presenta en forma detallada la ponderación y nivel de cumplimiento, expresados en porcentaje de cada uno de los proyectos que conforman el Programa de Gestión Institucional 2016. La sumatoria de las ponderaciones asignadas a las Dimensiones es 100%, al igual que la sumatoria de las ponderaciones asignadas a los proyectos dentro de cada Dimensión.   </t>
  </si>
  <si>
    <t>En este documento se presentan los proyectos de gestión incluidos en el Programa de Gestión de Unidad 2016 y se relaciona el nivel de cumplimiento obtenido en cada uno de ellos, están organizados en la estructura de Diemsnión, programa y subprograma</t>
  </si>
  <si>
    <t xml:space="preserve">Nivel de cumpl. </t>
  </si>
  <si>
    <t xml:space="preserve">           Anexo 4. Programa de Gestión de Unidad - Año 2016</t>
  </si>
  <si>
    <r>
      <t xml:space="preserve">SUBPROGRAMA DEL PROGRAMA: </t>
    </r>
    <r>
      <rPr>
        <sz val="11"/>
        <rFont val="Humanst521 BT"/>
        <family val="2"/>
      </rPr>
      <t>1.1.2 SEMILLEROS DE INVESTIGACIÓN</t>
    </r>
  </si>
  <si>
    <r>
      <t xml:space="preserve">Proyecto 3540: </t>
    </r>
    <r>
      <rPr>
        <sz val="11"/>
        <color rgb="FF366092"/>
        <rFont val="Humanst521 BT"/>
        <family val="2"/>
      </rPr>
      <t>Consolidación de los semilleros de investigación de la Escuela de Física</t>
    </r>
  </si>
  <si>
    <r>
      <t xml:space="preserve">Proyecto 3655: </t>
    </r>
    <r>
      <rPr>
        <sz val="11"/>
        <color rgb="FF366092"/>
        <rFont val="Humanst521 BT"/>
        <family val="2"/>
      </rPr>
      <t>Diseño de un programa para fortalecer las habilidades en investigación principalmente de los estudiantes de pregrado de la Facultad de Ingenierías Físicoquímicas.</t>
    </r>
  </si>
  <si>
    <r>
      <t xml:space="preserve">Proyecto 3690: </t>
    </r>
    <r>
      <rPr>
        <sz val="11"/>
        <color rgb="FF366092"/>
        <rFont val="Humanst521 BT"/>
        <family val="2"/>
      </rPr>
      <t>Consolidación del semillero de investigación de la Escuela de Microbiología</t>
    </r>
  </si>
  <si>
    <r>
      <t xml:space="preserve">Proyecto 3547: </t>
    </r>
    <r>
      <rPr>
        <sz val="11"/>
        <color rgb="FF366092"/>
        <rFont val="Humanst521 BT"/>
        <family val="2"/>
      </rPr>
      <t xml:space="preserve">Semillero matemático </t>
    </r>
  </si>
  <si>
    <r>
      <t xml:space="preserve">Proyecto 3694: </t>
    </r>
    <r>
      <rPr>
        <sz val="11"/>
        <color rgb="FF366092"/>
        <rFont val="Humanst521 BT"/>
        <family val="2"/>
      </rPr>
      <t>Creación de un semillero de Química de la Universidad Industrial de Santander para estudiantes de bachillerato y de primeros niveles del programa de Química</t>
    </r>
  </si>
  <si>
    <r>
      <t xml:space="preserve">Proyecto 3598: </t>
    </r>
    <r>
      <rPr>
        <sz val="11"/>
        <color rgb="FF366092"/>
        <rFont val="Humanst521 BT"/>
        <family val="2"/>
      </rPr>
      <t>Conservación de la producción intelectual (trabajos de grado), disponibles en formato papel en Biblioteca Central.</t>
    </r>
  </si>
  <si>
    <r>
      <t xml:space="preserve">Proyecto 3543: </t>
    </r>
    <r>
      <rPr>
        <sz val="11"/>
        <color rgb="FF366092"/>
        <rFont val="Humanst521 BT"/>
        <family val="2"/>
      </rPr>
      <t>Edición y publicación de la revista Integración</t>
    </r>
  </si>
  <si>
    <r>
      <t xml:space="preserve">Proyecto 3508: </t>
    </r>
    <r>
      <rPr>
        <sz val="11"/>
        <color rgb="FF366092"/>
        <rFont val="Humanst521 BT"/>
        <family val="2"/>
      </rPr>
      <t>Promoción de producción y publicación de materiales de apoyo a la docencia y la investigación</t>
    </r>
  </si>
  <si>
    <r>
      <t xml:space="preserve">Proyecto 3691: </t>
    </r>
    <r>
      <rPr>
        <sz val="11"/>
        <color rgb="FF366092"/>
        <rFont val="Humanst521 BT"/>
        <family val="2"/>
      </rPr>
      <t>Socialización de la producción científica de los docentes de la Escuela de Microbiología</t>
    </r>
  </si>
  <si>
    <r>
      <t xml:space="preserve">Proyecto 3466: </t>
    </r>
    <r>
      <rPr>
        <sz val="11"/>
        <color rgb="FF366092"/>
        <rFont val="Humanst521 BT"/>
        <family val="2"/>
      </rPr>
      <t>Fomento a la visibilidad de la investigación en la escuela</t>
    </r>
  </si>
  <si>
    <r>
      <t xml:space="preserve">Proyecto 3608: </t>
    </r>
    <r>
      <rPr>
        <sz val="11"/>
        <color rgb="FF366092"/>
        <rFont val="Humanst521 BT"/>
        <family val="2"/>
      </rPr>
      <t>Programa de apoyo a publicaciones periódicas (revistas UIS) y revista Santander</t>
    </r>
  </si>
  <si>
    <r>
      <t xml:space="preserve">Proyecto 3577: </t>
    </r>
    <r>
      <rPr>
        <sz val="11"/>
        <color rgb="FF366092"/>
        <rFont val="Humanst521 BT"/>
        <family val="2"/>
      </rPr>
      <t>Renovación del registro calificado del programa de Tecnología en Gestión Judicial y Criminalística.</t>
    </r>
  </si>
  <si>
    <r>
      <t xml:space="preserve">Proyecto 3580: </t>
    </r>
    <r>
      <rPr>
        <sz val="11"/>
        <color rgb="FF366092"/>
        <rFont val="Humanst521 BT"/>
        <family val="2"/>
      </rPr>
      <t>Renovación de registro calificado programa de Ingeniería Forestal. Fase 1 reforma curricular</t>
    </r>
  </si>
  <si>
    <r>
      <t xml:space="preserve">Proyecto 3488: </t>
    </r>
    <r>
      <rPr>
        <sz val="11"/>
        <color rgb="FF366092"/>
        <rFont val="Humanst521 BT"/>
        <family val="2"/>
      </rPr>
      <t>Renovación del registro calificado del programa académico de Maestría en Química Ambiental.</t>
    </r>
  </si>
  <si>
    <r>
      <t xml:space="preserve">Proyecto 3528: </t>
    </r>
    <r>
      <rPr>
        <sz val="11"/>
        <color rgb="FF366092"/>
        <rFont val="Humanst521 BT"/>
        <family val="2"/>
      </rPr>
      <t>Segunda autoevaluación con fines de renovación de registro calificado del programa de Derecho</t>
    </r>
  </si>
  <si>
    <r>
      <t xml:space="preserve">Poyecto 3544: </t>
    </r>
    <r>
      <rPr>
        <sz val="11"/>
        <color rgb="FF366092"/>
        <rFont val="Humanst521 BT"/>
        <family val="2"/>
      </rPr>
      <t>Renovación del registro calificado del programa Maestría en Geotecnia</t>
    </r>
  </si>
  <si>
    <r>
      <t xml:space="preserve">Proyecto 3497: </t>
    </r>
    <r>
      <rPr>
        <sz val="11"/>
        <color rgb="FF366092"/>
        <rFont val="Humanst521 BT"/>
        <family val="2"/>
      </rPr>
      <t>Renovación del registro calificado del programa de Maestría en Fisioterapia.</t>
    </r>
  </si>
  <si>
    <r>
      <t xml:space="preserve">Proyecto 3585: </t>
    </r>
    <r>
      <rPr>
        <sz val="11"/>
        <color rgb="FF366092"/>
        <rFont val="Humanst521 BT"/>
        <family val="2"/>
      </rPr>
      <t>Programa de consolidación de los procesos de acreditación de programas de pregrado y posgrado de la Universidad Industrial de Santander - UIS</t>
    </r>
  </si>
  <si>
    <r>
      <t xml:space="preserve">Proyecto 3656: </t>
    </r>
    <r>
      <rPr>
        <sz val="11"/>
        <color rgb="FF366092"/>
        <rFont val="Humanst521 BT"/>
        <family val="2"/>
      </rPr>
      <t>Autoevaluación de alta calidad del programa de Doctorado en Química – Fase 2</t>
    </r>
  </si>
  <si>
    <r>
      <t xml:space="preserve">Proyecto 3657: </t>
    </r>
    <r>
      <rPr>
        <sz val="11"/>
        <color rgb="FF366092"/>
        <rFont val="Humanst521 BT"/>
        <family val="2"/>
      </rPr>
      <t>Autoevaluación de alta calidad del programa de Maestría en Química – Fase 2</t>
    </r>
  </si>
  <si>
    <r>
      <t xml:space="preserve">Proyecto 3464: </t>
    </r>
    <r>
      <rPr>
        <sz val="11"/>
        <color rgb="FF366092"/>
        <rFont val="Humanst521 BT"/>
        <family val="2"/>
      </rPr>
      <t>Autoevaluación con fines de acreditación de la Maestría en Filosofía: Primera fase.</t>
    </r>
  </si>
  <si>
    <r>
      <t xml:space="preserve">Proyecto 3621: </t>
    </r>
    <r>
      <rPr>
        <sz val="11"/>
        <color rgb="FF366092"/>
        <rFont val="Humanst521 BT"/>
        <family val="2"/>
      </rPr>
      <t>Autoevaluación con fines de acreditación Maestría en Historia (fase I)</t>
    </r>
  </si>
  <si>
    <r>
      <t xml:space="preserve">Proyecto 3499: </t>
    </r>
    <r>
      <rPr>
        <sz val="11"/>
        <color rgb="FF366092"/>
        <rFont val="Humanst521 BT"/>
        <family val="2"/>
      </rPr>
      <t>Autoevaluación con fines de acreditación Maestría en Semiótica. Fase I</t>
    </r>
  </si>
  <si>
    <r>
      <t xml:space="preserve">Proyecto 3587: </t>
    </r>
    <r>
      <rPr>
        <sz val="11"/>
        <color rgb="FF366092"/>
        <rFont val="Humanst521 BT"/>
        <family val="2"/>
      </rPr>
      <t>Autoevaluación con fines de acreditación del programa de Maestría en Ingeniería de Materiales.</t>
    </r>
  </si>
  <si>
    <r>
      <t xml:space="preserve">Proyecto 3654: </t>
    </r>
    <r>
      <rPr>
        <sz val="11"/>
        <color rgb="FF366092"/>
        <rFont val="Humanst521 BT"/>
        <family val="2"/>
      </rPr>
      <t>Autoevaluación con fines de renovación de la acreditación del programa de Ing. de Petróleos, Fase I.</t>
    </r>
  </si>
  <si>
    <r>
      <t xml:space="preserve">Proyecto 3535: </t>
    </r>
    <r>
      <rPr>
        <sz val="11"/>
        <color rgb="FF366092"/>
        <rFont val="Humanst521 BT"/>
        <family val="2"/>
      </rPr>
      <t>Proceso de acreditación abet para el programa de Ingeniería Civil (Fase III)</t>
    </r>
  </si>
  <si>
    <r>
      <t xml:space="preserve">Proyecto 3548: </t>
    </r>
    <r>
      <rPr>
        <sz val="11"/>
        <color rgb="FF366092"/>
        <rFont val="Humanst521 BT"/>
        <family val="2"/>
      </rPr>
      <t>Autoevaluación con fines de acreditación del programa de Maestría en Ingeniería Civil. Fase 1</t>
    </r>
  </si>
  <si>
    <r>
      <t xml:space="preserve">Proyecto 3579: </t>
    </r>
    <r>
      <rPr>
        <sz val="11"/>
        <color rgb="FF366092"/>
        <rFont val="Humanst521 BT"/>
        <family val="2"/>
      </rPr>
      <t>Renovación de la acreditación de alta calidad de los programas de Ingeniería Eléctrica e Ingeniería Electrónica (Fase II)</t>
    </r>
  </si>
  <si>
    <r>
      <t xml:space="preserve">Proyecto 3581: </t>
    </r>
    <r>
      <rPr>
        <sz val="11"/>
        <color rgb="FF366092"/>
        <rFont val="Humanst521 BT"/>
        <family val="2"/>
      </rPr>
      <t>Autoevaluación con fines de acreditación de alta calidad del programa de Maestría en Ingeniería Electrónica</t>
    </r>
  </si>
  <si>
    <r>
      <t xml:space="preserve">Proyecto 3511: </t>
    </r>
    <r>
      <rPr>
        <sz val="11"/>
        <color rgb="FF366092"/>
        <rFont val="Humanst521 BT"/>
        <family val="2"/>
      </rPr>
      <t>Autoevaluación del programa de pregrado de Ingeniería Mecánica con fines de renovación de la acreditación de alta calidad - Fase I</t>
    </r>
  </si>
  <si>
    <r>
      <t xml:space="preserve">Proyecto 3562: </t>
    </r>
    <r>
      <rPr>
        <sz val="11"/>
        <color rgb="FF366092"/>
        <rFont val="Humanst521 BT"/>
        <family val="2"/>
      </rPr>
      <t>Renovación del registro calificado de la Maestría en Educación Matemática</t>
    </r>
  </si>
  <si>
    <r>
      <t xml:space="preserve">Proyecto 3476: </t>
    </r>
    <r>
      <rPr>
        <sz val="11"/>
        <color rgb="FF366092"/>
        <rFont val="Humanst521 BT"/>
        <family val="2"/>
      </rPr>
      <t xml:space="preserve">Renovación del registro calificado del programa de Maestría en Gerencia de Negocios MBA - Fase I </t>
    </r>
  </si>
  <si>
    <r>
      <t xml:space="preserve">Proyecto 3586: </t>
    </r>
    <r>
      <rPr>
        <sz val="11"/>
        <color rgb="FF366092"/>
        <rFont val="Humanst521 BT"/>
        <family val="2"/>
      </rPr>
      <t>Autoevaluación con fines de renovación de la acreditación del programa de Licenciatura en Matemáticas</t>
    </r>
  </si>
  <si>
    <r>
      <t xml:space="preserve">Proyecto 3625: </t>
    </r>
    <r>
      <rPr>
        <sz val="11"/>
        <color rgb="FF366092"/>
        <rFont val="Humanst521 BT"/>
        <family val="2"/>
      </rPr>
      <t>Proceso de acreditación internacional abet para los programas de Ingeniería Eléctrica e Ingeniería Electrónica (fase II)</t>
    </r>
  </si>
  <si>
    <r>
      <t xml:space="preserve">Proyecto 3467: </t>
    </r>
    <r>
      <rPr>
        <sz val="11"/>
        <color rgb="FF366092"/>
        <rFont val="Humanst521 BT"/>
        <family val="2"/>
      </rPr>
      <t xml:space="preserve">Mejoramiento de los procesos académicos del programa de Enfermería </t>
    </r>
  </si>
  <si>
    <r>
      <t>Proyecto 3500:</t>
    </r>
    <r>
      <rPr>
        <sz val="11"/>
        <color rgb="FF000000"/>
        <rFont val="Humanst521 BT"/>
        <family val="2"/>
      </rPr>
      <t> </t>
    </r>
    <r>
      <rPr>
        <sz val="11"/>
        <color rgb="FF366092"/>
        <rFont val="Humanst521 BT"/>
        <family val="2"/>
      </rPr>
      <t>Reforma curricular de la Licenciatura en Español y Literatura. fase II</t>
    </r>
  </si>
  <si>
    <r>
      <t>Proyecto 3503:</t>
    </r>
    <r>
      <rPr>
        <sz val="11"/>
        <color rgb="FF000000"/>
        <rFont val="Humanst521 BT"/>
        <family val="2"/>
      </rPr>
      <t> </t>
    </r>
    <r>
      <rPr>
        <sz val="11"/>
        <color rgb="FF366092"/>
        <rFont val="Humanst521 BT"/>
        <family val="2"/>
      </rPr>
      <t>Análisis curricular del programa de pregrado en Fisioterapia</t>
    </r>
  </si>
  <si>
    <r>
      <t>Proyecto 3504:</t>
    </r>
    <r>
      <rPr>
        <sz val="11"/>
        <color rgb="FF000000"/>
        <rFont val="Humanst521 BT"/>
        <family val="2"/>
      </rPr>
      <t> </t>
    </r>
    <r>
      <rPr>
        <sz val="11"/>
        <color rgb="FF366092"/>
        <rFont val="Humanst521 BT"/>
        <family val="2"/>
      </rPr>
      <t>Propuesta de creación del centro de lectura, escritura y argumentación de la Universidad Industrial de Santander.</t>
    </r>
  </si>
  <si>
    <r>
      <t>Proyecto 3509:</t>
    </r>
    <r>
      <rPr>
        <sz val="11"/>
        <color rgb="FF000000"/>
        <rFont val="Humanst521 BT"/>
        <family val="2"/>
      </rPr>
      <t> E</t>
    </r>
    <r>
      <rPr>
        <sz val="11"/>
        <color rgb="FF366092"/>
        <rFont val="Humanst521 BT"/>
        <family val="2"/>
      </rPr>
      <t>valuación de la oferta curricular del programa de Ingeniería de Sistemas y su impacto en el medio</t>
    </r>
  </si>
  <si>
    <r>
      <t>Proyecto 3512:</t>
    </r>
    <r>
      <rPr>
        <sz val="11"/>
        <color rgb="FF000000"/>
        <rFont val="Humanst521 BT"/>
        <family val="2"/>
      </rPr>
      <t> </t>
    </r>
    <r>
      <rPr>
        <sz val="11"/>
        <color rgb="FF366092"/>
        <rFont val="Humanst521 BT"/>
        <family val="2"/>
      </rPr>
      <t xml:space="preserve"> Reforma curricular del programa de pregrado de Ingeniería Mecánica (fase III)</t>
    </r>
  </si>
  <si>
    <r>
      <t>Proyecto 3525:</t>
    </r>
    <r>
      <rPr>
        <sz val="11"/>
        <color rgb="FF000000"/>
        <rFont val="Humanst521 BT"/>
        <family val="2"/>
      </rPr>
      <t> </t>
    </r>
    <r>
      <rPr>
        <sz val="11"/>
        <color rgb="FF366092"/>
        <rFont val="Humanst521 BT"/>
        <family val="2"/>
      </rPr>
      <t xml:space="preserve"> Diseño de innovaciones en la experiencia de aprendizaje de los estudiantes de la Escuela de Estudios Industriales y Empresariales implementando la filosofía de Design Thinking: Caso laboratorio de inteligencia creativa.</t>
    </r>
  </si>
  <si>
    <r>
      <t>Proyecto 3527:</t>
    </r>
    <r>
      <rPr>
        <sz val="11"/>
        <color rgb="FF000000"/>
        <rFont val="Humanst521 BT"/>
        <family val="2"/>
      </rPr>
      <t> </t>
    </r>
    <r>
      <rPr>
        <sz val="11"/>
        <color rgb="FF366092"/>
        <rFont val="Humanst521 BT"/>
        <family val="2"/>
      </rPr>
      <t xml:space="preserve"> Diseñar e implementar una nueva metodología para las prácticas de los laboratorios de docencia 2 y 3 de física.</t>
    </r>
  </si>
  <si>
    <r>
      <t>Proyecto 3550:</t>
    </r>
    <r>
      <rPr>
        <sz val="11"/>
        <color rgb="FF000000"/>
        <rFont val="Humanst521 BT"/>
        <family val="2"/>
      </rPr>
      <t> </t>
    </r>
    <r>
      <rPr>
        <sz val="11"/>
        <color rgb="FF366092"/>
        <rFont val="Humanst521 BT"/>
        <family val="2"/>
      </rPr>
      <t>Elaboración documento guía para la asignatura "Diseño de Pavimentos" del programa de Ingeniería Civil</t>
    </r>
  </si>
  <si>
    <r>
      <t>Proyecto 3555:</t>
    </r>
    <r>
      <rPr>
        <sz val="11"/>
        <color rgb="FF000000"/>
        <rFont val="Humanst521 BT"/>
        <family val="2"/>
      </rPr>
      <t> </t>
    </r>
    <r>
      <rPr>
        <sz val="11"/>
        <color rgb="FF366092"/>
        <rFont val="Humanst521 BT"/>
        <family val="2"/>
      </rPr>
      <t>Estudio de viabilidad de la semestralización del programa de Biología.</t>
    </r>
  </si>
  <si>
    <r>
      <t>Proyecto 3567:</t>
    </r>
    <r>
      <rPr>
        <sz val="11"/>
        <color rgb="FF000000"/>
        <rFont val="Humanst521 BT"/>
        <family val="2"/>
      </rPr>
      <t> </t>
    </r>
    <r>
      <rPr>
        <sz val="11"/>
        <color rgb="FF366092"/>
        <rFont val="Humanst521 BT"/>
        <family val="2"/>
      </rPr>
      <t>Modificación del plan de estudios del programa de Maestría en Ingeniería de Materiales</t>
    </r>
  </si>
  <si>
    <r>
      <t>Proyecto 3624:</t>
    </r>
    <r>
      <rPr>
        <sz val="11"/>
        <color rgb="FF000000"/>
        <rFont val="Humanst521 BT"/>
        <family val="2"/>
      </rPr>
      <t> </t>
    </r>
    <r>
      <rPr>
        <sz val="11"/>
        <color rgb="FF366092"/>
        <rFont val="Humanst521 BT"/>
        <family val="2"/>
      </rPr>
      <t>Propuesta de reestructuración del programa de la asignatura de Cultura Física.</t>
    </r>
  </si>
  <si>
    <r>
      <t>Proyecto 3689:</t>
    </r>
    <r>
      <rPr>
        <sz val="11"/>
        <color rgb="FF000000"/>
        <rFont val="Humanst521 BT"/>
        <family val="2"/>
      </rPr>
      <t> </t>
    </r>
    <r>
      <rPr>
        <sz val="11"/>
        <color rgb="FF366092"/>
        <rFont val="Humanst521 BT"/>
        <family val="2"/>
      </rPr>
      <t>Reforma curricular del programa de Geología</t>
    </r>
  </si>
  <si>
    <r>
      <t>Proyecto 3472:</t>
    </r>
    <r>
      <rPr>
        <sz val="11"/>
        <color rgb="FF000000"/>
        <rFont val="Humanst521 BT"/>
        <family val="2"/>
      </rPr>
      <t> </t>
    </r>
    <r>
      <rPr>
        <sz val="11"/>
        <color rgb="FF366092"/>
        <rFont val="Humanst521 BT"/>
        <family val="2"/>
      </rPr>
      <t xml:space="preserve">Modificación curricular del programa de Ingeniería Industrial </t>
    </r>
  </si>
  <si>
    <r>
      <t>Proyecto 3468:</t>
    </r>
    <r>
      <rPr>
        <sz val="11"/>
        <color rgb="FF000000"/>
        <rFont val="Humanst521 BT"/>
        <family val="2"/>
      </rPr>
      <t> </t>
    </r>
    <r>
      <rPr>
        <sz val="11"/>
        <color rgb="FF366092"/>
        <rFont val="Humanst521 BT"/>
        <family val="2"/>
      </rPr>
      <t>Fortalecimiento de la participación de los estudiantes en las estrategias para el mejoramiento del desempeño académico</t>
    </r>
  </si>
  <si>
    <r>
      <t>Proyecto 3483:</t>
    </r>
    <r>
      <rPr>
        <sz val="11"/>
        <color rgb="FF000000"/>
        <rFont val="Humanst521 BT"/>
        <family val="2"/>
      </rPr>
      <t> </t>
    </r>
    <r>
      <rPr>
        <sz val="11"/>
        <color rgb="FF366092"/>
        <rFont val="Humanst521 BT"/>
        <family val="2"/>
      </rPr>
      <t>Estrategias para el mejoramiento del desempeño académico de los estudiantes de Enfermería</t>
    </r>
  </si>
  <si>
    <r>
      <t>Proyecto 3542:</t>
    </r>
    <r>
      <rPr>
        <sz val="11"/>
        <color rgb="FF000000"/>
        <rFont val="Humanst521 BT"/>
        <family val="2"/>
      </rPr>
      <t> </t>
    </r>
    <r>
      <rPr>
        <sz val="11"/>
        <color rgb="FF366092"/>
        <rFont val="Humanst521 BT"/>
        <family val="2"/>
      </rPr>
      <t>Quintas olimpiadas regionales de Matemáticas UIS-2016 (Primaria)</t>
    </r>
  </si>
  <si>
    <r>
      <t>Proyecto 3545:</t>
    </r>
    <r>
      <rPr>
        <sz val="11"/>
        <color rgb="FF000000"/>
        <rFont val="Humanst521 BT"/>
        <family val="2"/>
      </rPr>
      <t> </t>
    </r>
    <r>
      <rPr>
        <sz val="11"/>
        <color rgb="FF366092"/>
        <rFont val="Humanst521 BT"/>
        <family val="2"/>
      </rPr>
      <t>Octavas olimpiadas regionales de Matemáticas UIS-2016 (Secundaria)</t>
    </r>
  </si>
  <si>
    <r>
      <t>Proyecto 3584:</t>
    </r>
    <r>
      <rPr>
        <sz val="11"/>
        <color rgb="FF000000"/>
        <rFont val="Humanst521 BT"/>
        <family val="2"/>
      </rPr>
      <t> </t>
    </r>
    <r>
      <rPr>
        <sz val="11"/>
        <color rgb="FF366092"/>
        <rFont val="Humanst521 BT"/>
        <family val="2"/>
      </rPr>
      <t>Creación de un programa para promover la permanencia y graduación de los estudiantes de los programas ofrecidos en modalidad a distancia y virtual en el IPRED, e integración al sistema de apoyo a la excelencia académica (SEA) de la UIS.</t>
    </r>
  </si>
  <si>
    <r>
      <t>Proyecto 3640:</t>
    </r>
    <r>
      <rPr>
        <sz val="11"/>
        <color rgb="FF000000"/>
        <rFont val="Humanst521 BT"/>
        <family val="2"/>
      </rPr>
      <t> </t>
    </r>
    <r>
      <rPr>
        <sz val="11"/>
        <color rgb="FF366092"/>
        <rFont val="Humanst521 BT"/>
        <family val="2"/>
      </rPr>
      <t>Sistema de apoyo a la excelencia académica de los estudiantes de pregrado (SEA)</t>
    </r>
  </si>
  <si>
    <r>
      <t>Proyecto 3651:</t>
    </r>
    <r>
      <rPr>
        <sz val="11"/>
        <color rgb="FF000000"/>
        <rFont val="Humanst521 BT"/>
        <family val="2"/>
      </rPr>
      <t> M</t>
    </r>
    <r>
      <rPr>
        <sz val="11"/>
        <color rgb="FF366092"/>
        <rFont val="Humanst521 BT"/>
        <family val="2"/>
      </rPr>
      <t xml:space="preserve">edición del impacto del sistema de apoyo a la excelencia académica de los estudiantes de pregrado de la UIS (SEA) </t>
    </r>
  </si>
  <si>
    <r>
      <t>Proyecto 3649:</t>
    </r>
    <r>
      <rPr>
        <sz val="11"/>
        <color rgb="FF000000"/>
        <rFont val="Humanst521 BT"/>
        <family val="2"/>
      </rPr>
      <t> </t>
    </r>
    <r>
      <rPr>
        <sz val="11"/>
        <color rgb="FF366092"/>
        <rFont val="Humanst521 BT"/>
        <family val="2"/>
      </rPr>
      <t>Cátedra pedagógica CEDEDUIS</t>
    </r>
  </si>
  <si>
    <r>
      <t xml:space="preserve">Proyecto 3620: </t>
    </r>
    <r>
      <rPr>
        <sz val="11"/>
        <color rgb="FF366092"/>
        <rFont val="Humanst521 BT"/>
        <family val="2"/>
      </rPr>
      <t>Incorporación de herramientas TIC para apoyar los procesos de formación de la Universidad Industrial de Santander</t>
    </r>
  </si>
  <si>
    <r>
      <t xml:space="preserve">Proyecto 3692: </t>
    </r>
    <r>
      <rPr>
        <sz val="11"/>
        <color rgb="FF366092"/>
        <rFont val="Humanst521 BT"/>
        <family val="2"/>
      </rPr>
      <t>Uso de plataforma Moodle para el soporte de asignaturas del programa de Microbiología y Bioanálisis (Fase II).</t>
    </r>
  </si>
  <si>
    <r>
      <t xml:space="preserve">Proyecto 3501: </t>
    </r>
    <r>
      <rPr>
        <sz val="11"/>
        <color rgb="FF366092"/>
        <rFont val="Humanst521 BT"/>
        <family val="2"/>
      </rPr>
      <t>Jornada de encuentro de profesores en lengua extranjera (inglés y francés) de los colegios de la región.</t>
    </r>
  </si>
  <si>
    <r>
      <t>Proyecto 3505:</t>
    </r>
    <r>
      <rPr>
        <sz val="11"/>
        <color rgb="FF366092"/>
        <rFont val="Humanst521 BT"/>
        <family val="2"/>
      </rPr>
      <t xml:space="preserve"> Consolidación de las redes académicas de la escuela de Fisioterapia con las universidades brasileras</t>
    </r>
  </si>
  <si>
    <r>
      <t xml:space="preserve">Proyecto 3523: </t>
    </r>
    <r>
      <rPr>
        <sz val="11"/>
        <color rgb="FF366092"/>
        <rFont val="Humanst521 BT"/>
        <family val="2"/>
      </rPr>
      <t>Afianzamiento de la participación de la Escuela de Física de la UIS en redes académicas</t>
    </r>
  </si>
  <si>
    <r>
      <t>Proyecto 3549:</t>
    </r>
    <r>
      <rPr>
        <sz val="11"/>
        <color rgb="FF366092"/>
        <rFont val="Humanst521 BT"/>
        <family val="2"/>
      </rPr>
      <t xml:space="preserve"> Séptimo encuentro de álgebra, teoría de números, combinatoria y aplicaciones - ALTENCOA 7-2016</t>
    </r>
  </si>
  <si>
    <r>
      <t xml:space="preserve">Proyecto 3557: </t>
    </r>
    <r>
      <rPr>
        <sz val="11"/>
        <color rgb="FF366092"/>
        <rFont val="Humanst521 BT"/>
        <family val="2"/>
      </rPr>
      <t>Fomento del vínculo docente institucional nacional e internacional.</t>
    </r>
  </si>
  <si>
    <r>
      <t xml:space="preserve">Proyecto 3590: </t>
    </r>
    <r>
      <rPr>
        <sz val="11"/>
        <color rgb="FF366092"/>
        <rFont val="Humanst521 BT"/>
        <family val="2"/>
      </rPr>
      <t>Realización de la Expobibliográfica UIS 2016</t>
    </r>
  </si>
  <si>
    <r>
      <t xml:space="preserve">Proyecto 3506: </t>
    </r>
    <r>
      <rPr>
        <sz val="11"/>
        <color rgb="FF366092"/>
        <rFont val="Humanst521 BT"/>
        <family val="2"/>
      </rPr>
      <t>Creación del programa de Maestría en Astrofísica (modalidad investigación) (fase 3).</t>
    </r>
  </si>
  <si>
    <r>
      <t xml:space="preserve">Proyecto 3510: </t>
    </r>
    <r>
      <rPr>
        <sz val="11"/>
        <color rgb="FF366092"/>
        <rFont val="Humanst521 BT"/>
        <family val="2"/>
      </rPr>
      <t>Creación del programa de Maestría en Tecnologías de la Información Avanzada</t>
    </r>
  </si>
  <si>
    <r>
      <t xml:space="preserve">Proyecto 3529: </t>
    </r>
    <r>
      <rPr>
        <sz val="11"/>
        <color rgb="FF366092"/>
        <rFont val="Humanst521 BT"/>
        <family val="2"/>
      </rPr>
      <t>Propuesta de intención de creación de la especialización en insolvencia empresarial</t>
    </r>
  </si>
  <si>
    <r>
      <t xml:space="preserve">Proyecto 3536: </t>
    </r>
    <r>
      <rPr>
        <sz val="11"/>
        <color rgb="FF366092"/>
        <rFont val="Humanst521 BT"/>
        <family val="2"/>
      </rPr>
      <t>Creación de la Especialización Tecnológica en Desarrollo de Productos</t>
    </r>
  </si>
  <si>
    <r>
      <t xml:space="preserve">Proyecto 3552: </t>
    </r>
    <r>
      <rPr>
        <sz val="11"/>
        <color rgb="FF366092"/>
        <rFont val="Humanst521 BT"/>
        <family val="2"/>
      </rPr>
      <t>Creación del programa Maestría en Materiales e Infraestructura de Vías</t>
    </r>
  </si>
  <si>
    <r>
      <t xml:space="preserve">Proyecto 3599: </t>
    </r>
    <r>
      <rPr>
        <sz val="11"/>
        <color rgb="FF366092"/>
        <rFont val="Humanst521 BT"/>
        <family val="2"/>
      </rPr>
      <t>Elaboración de la propuesta de intención de creación de una especialización en Ingeniería de Materiales.</t>
    </r>
  </si>
  <si>
    <r>
      <t xml:space="preserve">Proyecto 3617: </t>
    </r>
    <r>
      <rPr>
        <sz val="11"/>
        <color rgb="FF366092"/>
        <rFont val="Humanst521 BT"/>
        <family val="2"/>
      </rPr>
      <t xml:space="preserve">Programa de apoyo al proyecto editorial de la dirección cultural y documentos soporte de la cátedra Low </t>
    </r>
  </si>
  <si>
    <r>
      <t>Proyecto 3631:</t>
    </r>
    <r>
      <rPr>
        <sz val="11"/>
        <color rgb="FF366092"/>
        <rFont val="Humanst521 BT"/>
        <family val="2"/>
      </rPr>
      <t xml:space="preserve"> Recuperación de la memoria histórica de la UIS - fase 1.</t>
    </r>
  </si>
  <si>
    <r>
      <t xml:space="preserve">Proyecto 3595: </t>
    </r>
    <r>
      <rPr>
        <sz val="11"/>
        <color rgb="FF366092"/>
        <rFont val="Humanst521 BT"/>
        <family val="2"/>
      </rPr>
      <t>Programa de movilidad estudiantil</t>
    </r>
  </si>
  <si>
    <r>
      <t>Proyecto 3623:</t>
    </r>
    <r>
      <rPr>
        <sz val="11"/>
        <color rgb="FF000000"/>
        <rFont val="Humanst521 BT"/>
        <family val="2"/>
      </rPr>
      <t xml:space="preserve"> </t>
    </r>
    <r>
      <rPr>
        <sz val="11"/>
        <color rgb="FF366092"/>
        <rFont val="Humanst521 BT"/>
        <family val="2"/>
      </rPr>
      <t>Programa profesores visitantes</t>
    </r>
  </si>
  <si>
    <t xml:space="preserve">"...Mediante el SIVIE se integraron las convocatorias internas de la Vicerrectoría de Investigación y Extensión, garantizando el cumplimiento de los lineamientos establecidos para la recepción de propuestas en el 100% de las convocatorias
Porcentaje de productividad integrados al SIVIE: Se recibieron en la oficina del SIVIE productividad académica vencida de proyectos internos de las DIEF FM y CH, Salud y FQ registran su productividad. Llegando a un registro del 35% de una meta de 80%
Se asoció el 100% de las movilidades aprobadas y asociadas al rubro designado para este programa.
Dentro de otras actividades realizadas se continuó con la comparación y asignación de un nuevo modelo para la integración de productividad con el sistema CIARP, pero para hacerlo formal los miembros de CIARP deben hacer su requerimiento.
Se diseñaron los cambios solicitados a los formularios para el registro de propuestas de investigación solicitadas en los COIES.
Se desarrollaron a satisfacción los cambios solicitados al módulo de propuestas. 
Se llega a un cumplimiento del 88 por ciento teniendo en cuenta las actividades e indicadores de este módulo mencionadas anteriormente. 
Para mas información consultar la carpeta : Z:\36_PLAN DE GESTIÓN VIE\36_PLAN DE GESTIÓN VIE\PG VIE 2016\SEGUIMIENTO PLAN DE GESTIÓN VIE 2016\4. POTENCIAR EL SISTEMA DE INFORMACIÓN DE LA VIE – SIVIE...." </t>
  </si>
  <si>
    <t>"...La Escuela de Diseño Industrial llevó a cabo la ejecución del plan de medios, con el fin de fortalecer su presencia en redes sociales y aprovechar los canales de comunicación en nuevos medios para mejorar la comunicación con sus egresados, estudiantes, profesores y comunidad en general y así promover y divulgar a la comunidad todas las actividades, proyectos, hechos y sucesos que se originen dentro de la Escuela.  En todo este proceso se detectarán las principales falencias en el acceso de la información, se propuso un conjunto de estrategias, actividades y objetivos smart,  se evaluó la efectividad de estas, en los canales implementados, y se propuso un protocolo para la aplicación continua del plan, asegurando el flujo constante de la comunicación.
Así mismo, se realizó la creación del manual de identidad gráfica, la creación del correo que se utilizó para las redes sociales, identificación de los clientes, definición de temáticas, diagrama de contenidos, y su publicación de contenido externo, interno, audiovisual, campañas. Al finalizar las publicaciones se realizó la medición y control de los KPIS establecidos para cada red, demostrando el cumplimiento de los objetivos smart planteados, mejorando la interacción y comunicación.
Se finaliza a satisfacción el proyecto y se socializa ante Consejo de Escuela y Consejo de Facultad.."</t>
  </si>
  <si>
    <r>
      <t xml:space="preserve">DIMENSIÓN: 4. </t>
    </r>
    <r>
      <rPr>
        <sz val="11"/>
        <color theme="1"/>
        <rFont val="Humanst521 BT"/>
        <family val="2"/>
      </rPr>
      <t xml:space="preserve">DIMENSIÓN LA UNIVERSIDAD FRENTE A LA COMUNIDAD REGIONAL, NACIONAL E INTERNACIONAL </t>
    </r>
  </si>
  <si>
    <r>
      <t>DIMENSIÓN: 3</t>
    </r>
    <r>
      <rPr>
        <sz val="11"/>
        <color theme="1"/>
        <rFont val="Humanst521 BT"/>
        <family val="2"/>
      </rPr>
      <t>. DIMENSIÓN DEL BIENESTAR UNIVERSITARIO</t>
    </r>
  </si>
  <si>
    <r>
      <rPr>
        <b/>
        <sz val="11"/>
        <color theme="1"/>
        <rFont val="Humanst521 BT"/>
        <family val="2"/>
      </rPr>
      <t xml:space="preserve">DIMENSIÓN: </t>
    </r>
    <r>
      <rPr>
        <sz val="11"/>
        <color theme="1"/>
        <rFont val="Humanst521 BT"/>
        <family val="2"/>
      </rPr>
      <t>2. DIMENSIÓN DEL TALENTO HUMANO</t>
    </r>
  </si>
  <si>
    <r>
      <rPr>
        <b/>
        <sz val="11"/>
        <color theme="1"/>
        <rFont val="Humanst521 BT"/>
        <family val="2"/>
      </rPr>
      <t>DIMENSIÓN:</t>
    </r>
    <r>
      <rPr>
        <sz val="11"/>
        <color theme="1"/>
        <rFont val="Humanst521 BT"/>
        <family val="2"/>
      </rPr>
      <t xml:space="preserve"> 1. DIMENSIÓN ACADÉMICA</t>
    </r>
  </si>
  <si>
    <r>
      <t>DIMENSIÓN: 5.</t>
    </r>
    <r>
      <rPr>
        <sz val="11"/>
        <color theme="1"/>
        <rFont val="Humanst521 BT"/>
        <family val="2"/>
      </rPr>
      <t xml:space="preserve"> DIMENSIÓN ADMINISTRATIVA Y FINANCIERA</t>
    </r>
  </si>
  <si>
    <r>
      <t xml:space="preserve">PROGRAMA 5.1: </t>
    </r>
    <r>
      <rPr>
        <sz val="11"/>
        <color theme="1"/>
        <rFont val="Humanst521 BT"/>
        <family val="2"/>
      </rPr>
      <t>GESTIÓN UNIVERSITARIA EFICAZ Y EFICIENTE</t>
    </r>
  </si>
  <si>
    <r>
      <rPr>
        <b/>
        <sz val="11"/>
        <color theme="1"/>
        <rFont val="Humanst521 BT"/>
        <family val="2"/>
      </rPr>
      <t>Proyecto 3474</t>
    </r>
    <r>
      <rPr>
        <sz val="11"/>
        <color theme="1"/>
        <rFont val="Humanst521 BT"/>
        <family val="2"/>
      </rPr>
      <t xml:space="preserve">: </t>
    </r>
    <r>
      <rPr>
        <sz val="11"/>
        <color theme="4" tint="-0.249977111117893"/>
        <rFont val="Humanst521 BT"/>
        <family val="2"/>
      </rPr>
      <t xml:space="preserve"> Creación de programas de educación continua - fase I</t>
    </r>
  </si>
  <si>
    <r>
      <t xml:space="preserve">Proyecto 3732: </t>
    </r>
    <r>
      <rPr>
        <sz val="11"/>
        <color rgb="FF366092"/>
        <rFont val="Humanst521 BT"/>
        <family val="2"/>
      </rPr>
      <t xml:space="preserve">  Propuesta de creación de programas en las sedes regionales de la Universidad Industrial de Santander</t>
    </r>
  </si>
  <si>
    <r>
      <t>Proyecto 3699</t>
    </r>
    <r>
      <rPr>
        <sz val="11"/>
        <color rgb="FF000000"/>
        <rFont val="Humanst521 BT"/>
        <family val="2"/>
      </rPr>
      <t xml:space="preserve">: </t>
    </r>
    <r>
      <rPr>
        <sz val="11"/>
        <color rgb="FF366092"/>
        <rFont val="Humanst521 BT"/>
        <family val="2"/>
      </rPr>
      <t xml:space="preserve"> Simposio en Nanociencia y Nanotecnología – SNN</t>
    </r>
  </si>
  <si>
    <r>
      <t>Proyecto 3698</t>
    </r>
    <r>
      <rPr>
        <sz val="11"/>
        <color rgb="FF000000"/>
        <rFont val="Humanst521 BT"/>
        <family val="2"/>
      </rPr>
      <t xml:space="preserve">: </t>
    </r>
    <r>
      <rPr>
        <sz val="11"/>
        <color rgb="FF366092"/>
        <rFont val="Humanst521 BT"/>
        <family val="2"/>
      </rPr>
      <t>Taller (workshop) en procesamiento Fisicoquímico avanzado evento académico organizado por la Escuela de Física</t>
    </r>
  </si>
  <si>
    <r>
      <t xml:space="preserve">Proyecto 3643: </t>
    </r>
    <r>
      <rPr>
        <sz val="11"/>
        <color rgb="FF366092"/>
        <rFont val="Humanst521 BT"/>
        <family val="2"/>
      </rPr>
      <t xml:space="preserve">  Programa de consolidación de la capacidad de extensión de la UIS</t>
    </r>
  </si>
  <si>
    <r>
      <t xml:space="preserve">Proyecto 3733: </t>
    </r>
    <r>
      <rPr>
        <sz val="11"/>
        <color theme="4" tint="-0.249977111117893"/>
        <rFont val="Humanst521 BT"/>
        <family val="2"/>
      </rPr>
      <t>La Facultad de Ciencias Humanas: expresión de la cultura</t>
    </r>
  </si>
  <si>
    <r>
      <t xml:space="preserve">Proyecto 3716: </t>
    </r>
    <r>
      <rPr>
        <sz val="11"/>
        <color theme="4" tint="-0.249977111117893"/>
        <rFont val="Humanst521 BT"/>
        <family val="2"/>
      </rPr>
      <t xml:space="preserve"> Clima organizacional y bienestar laboral</t>
    </r>
  </si>
  <si>
    <r>
      <t xml:space="preserve">Proyecto 3704: </t>
    </r>
    <r>
      <rPr>
        <sz val="11"/>
        <color theme="4" tint="-0.249977111117893"/>
        <rFont val="Humanst521 BT"/>
        <family val="2"/>
      </rPr>
      <t xml:space="preserve"> Mejoramiento de la visibilidad Facultad de Ciencias en la web</t>
    </r>
  </si>
  <si>
    <r>
      <t xml:space="preserve">Proyecto 3541: </t>
    </r>
    <r>
      <rPr>
        <sz val="11"/>
        <color theme="4" tint="-0.249977111117893"/>
        <rFont val="Humanst521 BT"/>
        <family val="2"/>
      </rPr>
      <t xml:space="preserve"> Fortalecimiento de las interacciones de la Facultad de Ingenierías Fisicomecánicas con aliados a nivel nacional e internacional</t>
    </r>
  </si>
  <si>
    <r>
      <rPr>
        <b/>
        <sz val="11"/>
        <color theme="1"/>
        <rFont val="Humanst521 BT"/>
        <family val="2"/>
      </rPr>
      <t xml:space="preserve">Proyecto 3617: </t>
    </r>
    <r>
      <rPr>
        <sz val="11"/>
        <color theme="4" tint="-0.249977111117893"/>
        <rFont val="Humanst521 BT"/>
        <family val="2"/>
      </rPr>
      <t>Programa de apoyo a proyectos editoriales de las unidades académicas y administrativas y documentos soporte de las cátedras institucionales</t>
    </r>
  </si>
  <si>
    <r>
      <rPr>
        <b/>
        <sz val="11"/>
        <color theme="1"/>
        <rFont val="Humanst521 BT"/>
        <family val="2"/>
      </rPr>
      <t xml:space="preserve">Proyecto 3494: </t>
    </r>
    <r>
      <rPr>
        <sz val="11"/>
        <color theme="4" tint="-0.249977111117893"/>
        <rFont val="Humanst521 BT"/>
        <family val="2"/>
      </rPr>
      <t>Fortalecimiento de grupos artísticos UIS</t>
    </r>
  </si>
  <si>
    <t>Nivel de cumplimiento  Programa de Gestión de Unidad - Año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</si>
</sst>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_);\-#,##0.00"/>
    <numFmt numFmtId="166" formatCode=";;;"/>
  </numFmts>
  <fonts count="49">
    <font>
      <sz val="11"/>
      <color theme="1"/>
      <name val="Calibri"/>
      <family val="2"/>
      <scheme val="minor"/>
    </font>
    <font>
      <sz val="11"/>
      <color theme="1"/>
      <name val="Calibri"/>
      <family val="2"/>
      <scheme val="minor"/>
    </font>
    <font>
      <b/>
      <sz val="11"/>
      <color theme="1"/>
      <name val="Calibri"/>
      <family val="2"/>
      <scheme val="minor"/>
    </font>
    <font>
      <sz val="10"/>
      <color rgb="FF000000"/>
      <name val="Humanst521 BT"/>
      <family val="2"/>
    </font>
    <font>
      <sz val="12"/>
      <color theme="1"/>
      <name val="Humanst521 BT"/>
      <family val="2"/>
    </font>
    <font>
      <sz val="10"/>
      <name val="Times New Roman"/>
      <family val="1"/>
      <charset val="204"/>
    </font>
    <font>
      <sz val="12"/>
      <color rgb="FFFF0000"/>
      <name val="Humanst521 BT"/>
      <family val="2"/>
    </font>
    <font>
      <sz val="10"/>
      <color rgb="FFFF0000"/>
      <name val="Humanst521 BT"/>
      <family val="2"/>
    </font>
    <font>
      <sz val="11"/>
      <name val="Humanst521 BT"/>
      <family val="2"/>
    </font>
    <font>
      <sz val="10"/>
      <color theme="1"/>
      <name val="Humanst521 BT"/>
      <family val="2"/>
    </font>
    <font>
      <sz val="10"/>
      <name val="Tahoma"/>
      <family val="2"/>
    </font>
    <font>
      <i/>
      <sz val="11"/>
      <name val="Humanst521 BT"/>
      <family val="2"/>
    </font>
    <font>
      <sz val="11"/>
      <color rgb="FFFF0000"/>
      <name val="Humanst521 BT"/>
      <family val="2"/>
    </font>
    <font>
      <sz val="9"/>
      <color theme="1"/>
      <name val="Humanst521 BT"/>
      <family val="2"/>
    </font>
    <font>
      <b/>
      <sz val="9"/>
      <color theme="1"/>
      <name val="Humanst521 BT"/>
      <family val="2"/>
    </font>
    <font>
      <b/>
      <sz val="12"/>
      <color theme="1"/>
      <name val="Humanst521 BT"/>
      <family val="2"/>
    </font>
    <font>
      <b/>
      <sz val="11"/>
      <name val="Humanst521 BT"/>
      <family val="2"/>
    </font>
    <font>
      <sz val="9"/>
      <name val="Humanst521 BT"/>
      <family val="2"/>
    </font>
    <font>
      <sz val="9"/>
      <color rgb="FFFF0000"/>
      <name val="Humanst521 BT"/>
      <family val="2"/>
    </font>
    <font>
      <b/>
      <sz val="9"/>
      <color rgb="FFFF0000"/>
      <name val="Humanst521 BT"/>
      <family val="2"/>
    </font>
    <font>
      <b/>
      <sz val="11"/>
      <color theme="1"/>
      <name val="Humanst521 BT"/>
      <family val="2"/>
    </font>
    <font>
      <sz val="11"/>
      <color theme="1"/>
      <name val="Humanst521 BT"/>
      <family val="2"/>
    </font>
    <font>
      <sz val="11"/>
      <color theme="4" tint="-0.249977111117893"/>
      <name val="Humanst521 BT"/>
      <family val="2"/>
    </font>
    <font>
      <b/>
      <sz val="11"/>
      <color rgb="FF000000"/>
      <name val="Humanst521 BT"/>
      <family val="2"/>
    </font>
    <font>
      <sz val="11"/>
      <color rgb="FF000000"/>
      <name val="Humanst521 BT"/>
      <family val="2"/>
    </font>
    <font>
      <b/>
      <sz val="14"/>
      <color theme="1"/>
      <name val="Humanst521 BT"/>
      <family val="2"/>
    </font>
    <font>
      <sz val="10"/>
      <name val="Humnst777 Blk BT"/>
      <family val="2"/>
    </font>
    <font>
      <sz val="10"/>
      <color rgb="FF000000"/>
      <name val="Humnst777 Blk BT"/>
      <family val="2"/>
    </font>
    <font>
      <sz val="10"/>
      <color theme="1"/>
      <name val="Humnst777 Blk BT"/>
      <family val="2"/>
    </font>
    <font>
      <i/>
      <sz val="10"/>
      <name val="Humnst777 Blk BT"/>
      <family val="2"/>
    </font>
    <font>
      <sz val="10"/>
      <color rgb="FFFF0000"/>
      <name val="Humnst777 Blk BT"/>
      <family val="2"/>
    </font>
    <font>
      <i/>
      <sz val="11"/>
      <color rgb="FFFF0000"/>
      <name val="Humanst521 BT"/>
      <family val="2"/>
    </font>
    <font>
      <i/>
      <sz val="9"/>
      <name val="Humanst521 BT"/>
      <family val="2"/>
    </font>
    <font>
      <i/>
      <sz val="10"/>
      <name val="Humanst521 BT"/>
      <family val="2"/>
    </font>
    <font>
      <i/>
      <sz val="9"/>
      <color rgb="FFFF0000"/>
      <name val="Humanst521 BT"/>
      <family val="2"/>
    </font>
    <font>
      <sz val="20"/>
      <color theme="1"/>
      <name val="Humanst521 BT"/>
      <family val="2"/>
    </font>
    <font>
      <b/>
      <sz val="10"/>
      <name val="Humanst521 BT"/>
      <family val="2"/>
    </font>
    <font>
      <sz val="10"/>
      <name val="Humanst521 BT"/>
      <family val="2"/>
    </font>
    <font>
      <sz val="11"/>
      <color theme="0"/>
      <name val="Calibri"/>
      <family val="2"/>
      <scheme val="minor"/>
    </font>
    <font>
      <sz val="11"/>
      <color rgb="FF366092"/>
      <name val="Humanst521 BT"/>
      <family val="2"/>
    </font>
    <font>
      <sz val="11"/>
      <color theme="4"/>
      <name val="Humanst521 BT"/>
      <family val="2"/>
    </font>
    <font>
      <b/>
      <sz val="11"/>
      <color theme="4" tint="-0.249977111117893"/>
      <name val="Humanst521 BT"/>
      <family val="2"/>
    </font>
    <font>
      <b/>
      <sz val="10"/>
      <color theme="1"/>
      <name val="Humanst521 BT"/>
      <family val="2"/>
    </font>
    <font>
      <b/>
      <sz val="10"/>
      <color rgb="FF000000"/>
      <name val="Humanst521 BT"/>
      <family val="2"/>
    </font>
    <font>
      <b/>
      <sz val="11"/>
      <color theme="0"/>
      <name val="Calibri"/>
      <family val="2"/>
      <scheme val="minor"/>
    </font>
    <font>
      <sz val="11"/>
      <color theme="0"/>
      <name val="Humanst521 BT"/>
      <family val="2"/>
    </font>
    <font>
      <b/>
      <sz val="11"/>
      <color theme="0"/>
      <name val="Humanst521 BT"/>
      <family val="2"/>
    </font>
    <font>
      <sz val="12"/>
      <color theme="0"/>
      <name val="Humanst521 BT"/>
      <family val="2"/>
    </font>
    <font>
      <sz val="4"/>
      <color theme="0"/>
      <name val="Humanst521 BT"/>
      <family val="2"/>
    </font>
  </fonts>
  <fills count="20">
    <fill>
      <patternFill patternType="none"/>
    </fill>
    <fill>
      <patternFill patternType="gray125"/>
    </fill>
    <fill>
      <patternFill patternType="solid">
        <fgColor theme="6"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medium">
        <color indexed="64"/>
      </left>
      <right style="medium">
        <color indexed="64"/>
      </right>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diagonal/>
    </border>
  </borders>
  <cellStyleXfs count="35">
    <xf numFmtId="0" fontId="0" fillId="0" borderId="0"/>
    <xf numFmtId="9" fontId="1"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5" fillId="0" borderId="0" applyNumberFormat="0" applyFill="0" applyBorder="0" applyProtection="0">
      <alignment vertical="top" wrapText="1"/>
    </xf>
    <xf numFmtId="0" fontId="1" fillId="3" borderId="11" applyNumberFormat="0" applyFont="0" applyAlignment="0" applyProtection="0"/>
    <xf numFmtId="0" fontId="1" fillId="3" borderId="11"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0" fontId="10" fillId="0" borderId="0"/>
    <xf numFmtId="0" fontId="1" fillId="0" borderId="0"/>
    <xf numFmtId="9" fontId="1" fillId="0" borderId="0" applyFont="0" applyFill="0" applyBorder="0" applyAlignment="0" applyProtection="0"/>
  </cellStyleXfs>
  <cellXfs count="584">
    <xf numFmtId="0" fontId="0" fillId="0" borderId="0" xfId="0"/>
    <xf numFmtId="0" fontId="0" fillId="0" borderId="0" xfId="0" applyFill="1" applyBorder="1" applyAlignment="1">
      <alignment horizontal="left" vertical="center" wrapText="1"/>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0" fillId="0" borderId="0" xfId="1" applyNumberFormat="1" applyFont="1" applyFill="1" applyBorder="1" applyAlignment="1">
      <alignment vertical="center" wrapText="1"/>
    </xf>
    <xf numFmtId="0" fontId="7" fillId="0" borderId="0" xfId="0" applyFont="1" applyFill="1"/>
    <xf numFmtId="0" fontId="7"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wrapText="1"/>
    </xf>
    <xf numFmtId="0" fontId="6" fillId="0" borderId="0" xfId="0" applyFont="1" applyFill="1" applyAlignment="1">
      <alignmen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1" fillId="16" borderId="0" xfId="0" applyFont="1" applyFill="1" applyAlignment="1">
      <alignment horizontal="center" vertical="center"/>
    </xf>
    <xf numFmtId="2" fontId="8" fillId="16" borderId="0" xfId="0" applyNumberFormat="1" applyFont="1" applyFill="1" applyAlignment="1">
      <alignment horizontal="center" vertical="center"/>
    </xf>
    <xf numFmtId="0" fontId="8" fillId="16"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2" fontId="8" fillId="0" borderId="0" xfId="0" applyNumberFormat="1" applyFont="1" applyFill="1" applyAlignment="1">
      <alignment horizontal="center" vertical="center"/>
    </xf>
    <xf numFmtId="10" fontId="13" fillId="0" borderId="0" xfId="1" applyNumberFormat="1" applyFont="1" applyFill="1" applyBorder="1" applyAlignment="1">
      <alignment vertical="center" wrapText="1"/>
    </xf>
    <xf numFmtId="10" fontId="14" fillId="0" borderId="0" xfId="1" applyNumberFormat="1" applyFont="1" applyFill="1" applyBorder="1" applyAlignment="1">
      <alignment horizontal="center" vertical="center" wrapText="1"/>
    </xf>
    <xf numFmtId="0" fontId="0" fillId="0" borderId="0" xfId="0" applyFill="1" applyBorder="1" applyAlignment="1">
      <alignment horizontal="right"/>
    </xf>
    <xf numFmtId="0" fontId="18" fillId="0" borderId="0" xfId="0" applyFont="1" applyFill="1" applyAlignment="1">
      <alignment vertical="top" wrapText="1"/>
    </xf>
    <xf numFmtId="0" fontId="18" fillId="0" borderId="0" xfId="0" applyFont="1" applyFill="1" applyAlignment="1">
      <alignment wrapText="1"/>
    </xf>
    <xf numFmtId="0" fontId="18" fillId="0" borderId="0" xfId="0" applyFont="1" applyFill="1" applyAlignment="1">
      <alignment horizontal="center" vertical="center" wrapText="1"/>
    </xf>
    <xf numFmtId="0" fontId="18" fillId="0" borderId="0" xfId="0" applyFont="1" applyFill="1"/>
    <xf numFmtId="0" fontId="19" fillId="0" borderId="0" xfId="0" applyFont="1" applyFill="1" applyAlignment="1"/>
    <xf numFmtId="0" fontId="17" fillId="0" borderId="0" xfId="0" applyFont="1" applyFill="1"/>
    <xf numFmtId="0" fontId="17" fillId="0" borderId="0" xfId="0" applyFont="1" applyFill="1" applyBorder="1"/>
    <xf numFmtId="0" fontId="18" fillId="0" borderId="0" xfId="0" applyFont="1" applyFill="1" applyBorder="1"/>
    <xf numFmtId="0" fontId="17" fillId="0" borderId="0" xfId="0" applyFont="1" applyFill="1" applyBorder="1" applyAlignment="1">
      <alignment vertical="center" wrapText="1"/>
    </xf>
    <xf numFmtId="10" fontId="21" fillId="0" borderId="0" xfId="1" applyNumberFormat="1" applyFont="1" applyFill="1" applyBorder="1" applyAlignment="1">
      <alignment vertical="center" wrapText="1"/>
    </xf>
    <xf numFmtId="10" fontId="21" fillId="0" borderId="5" xfId="1" applyNumberFormat="1" applyFont="1" applyFill="1" applyBorder="1" applyAlignment="1">
      <alignment vertical="center" wrapText="1"/>
    </xf>
    <xf numFmtId="10" fontId="20" fillId="0" borderId="0" xfId="1" applyNumberFormat="1" applyFont="1" applyFill="1" applyBorder="1" applyAlignment="1">
      <alignment vertical="center" wrapText="1"/>
    </xf>
    <xf numFmtId="0" fontId="21" fillId="0" borderId="0" xfId="0" applyFont="1" applyFill="1" applyBorder="1" applyAlignment="1">
      <alignment vertical="center" wrapText="1"/>
    </xf>
    <xf numFmtId="10" fontId="20" fillId="0" borderId="7" xfId="1" applyNumberFormat="1" applyFont="1" applyFill="1" applyBorder="1" applyAlignment="1">
      <alignment vertical="center" wrapText="1"/>
    </xf>
    <xf numFmtId="10" fontId="21" fillId="0" borderId="7" xfId="1" applyNumberFormat="1" applyFont="1" applyFill="1" applyBorder="1" applyAlignment="1">
      <alignment vertical="center" wrapText="1"/>
    </xf>
    <xf numFmtId="10" fontId="21" fillId="0" borderId="8" xfId="1" applyNumberFormat="1" applyFont="1" applyFill="1" applyBorder="1" applyAlignment="1">
      <alignment vertical="center" wrapText="1"/>
    </xf>
    <xf numFmtId="10" fontId="23" fillId="0" borderId="0" xfId="1" applyNumberFormat="1" applyFont="1" applyFill="1" applyBorder="1" applyAlignment="1">
      <alignment vertical="center" wrapText="1"/>
    </xf>
    <xf numFmtId="0" fontId="17" fillId="0" borderId="0" xfId="0" applyFont="1" applyFill="1" applyAlignment="1">
      <alignment horizontal="center" vertical="center"/>
    </xf>
    <xf numFmtId="0" fontId="18" fillId="0" borderId="0" xfId="0" applyFont="1" applyFill="1" applyAlignment="1">
      <alignment horizontal="center" vertical="center"/>
    </xf>
    <xf numFmtId="2" fontId="18" fillId="0" borderId="0" xfId="0" applyNumberFormat="1" applyFont="1" applyFill="1" applyAlignment="1">
      <alignment horizontal="center" vertical="center"/>
    </xf>
    <xf numFmtId="0" fontId="18" fillId="0" borderId="0" xfId="0" applyFont="1" applyFill="1" applyAlignment="1">
      <alignment horizontal="center"/>
    </xf>
    <xf numFmtId="2" fontId="17" fillId="0" borderId="0" xfId="0" applyNumberFormat="1" applyFont="1" applyFill="1" applyAlignment="1">
      <alignment horizontal="center" vertical="center"/>
    </xf>
    <xf numFmtId="10" fontId="20" fillId="0" borderId="27" xfId="1" applyNumberFormat="1" applyFont="1" applyFill="1" applyBorder="1" applyAlignment="1">
      <alignment horizontal="center" vertical="center" wrapText="1"/>
    </xf>
    <xf numFmtId="10" fontId="20" fillId="0" borderId="4" xfId="1" applyNumberFormat="1" applyFont="1" applyFill="1" applyBorder="1" applyAlignment="1">
      <alignment vertical="center" wrapText="1"/>
    </xf>
    <xf numFmtId="10" fontId="21" fillId="0" borderId="4" xfId="1" applyNumberFormat="1" applyFont="1" applyFill="1" applyBorder="1" applyAlignment="1">
      <alignment vertical="center" wrapText="1"/>
    </xf>
    <xf numFmtId="10" fontId="20" fillId="0" borderId="6" xfId="1" applyNumberFormat="1" applyFont="1" applyFill="1" applyBorder="1" applyAlignment="1">
      <alignment vertical="center" wrapText="1"/>
    </xf>
    <xf numFmtId="10" fontId="21" fillId="0" borderId="6" xfId="1" applyNumberFormat="1" applyFont="1" applyFill="1" applyBorder="1" applyAlignment="1">
      <alignment vertical="center" wrapText="1"/>
    </xf>
    <xf numFmtId="0" fontId="20"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2" fontId="12" fillId="0" borderId="0" xfId="0" applyNumberFormat="1" applyFont="1" applyFill="1" applyAlignment="1">
      <alignment horizontal="center" vertical="center"/>
    </xf>
    <xf numFmtId="0" fontId="12" fillId="0" borderId="0" xfId="0" applyFont="1" applyFill="1" applyAlignment="1">
      <alignment horizontal="center"/>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30" fillId="0" borderId="0" xfId="0" applyFont="1" applyFill="1" applyAlignment="1">
      <alignment horizontal="center" vertical="center"/>
    </xf>
    <xf numFmtId="3" fontId="30" fillId="0" borderId="0" xfId="0" applyNumberFormat="1" applyFont="1" applyFill="1" applyAlignment="1">
      <alignment horizontal="center"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xf>
    <xf numFmtId="0" fontId="17" fillId="0" borderId="0" xfId="0" applyFont="1" applyFill="1" applyBorder="1" applyAlignment="1">
      <alignment horizontal="center" vertical="center" wrapText="1"/>
    </xf>
    <xf numFmtId="10" fontId="23" fillId="0" borderId="4" xfId="1" applyNumberFormat="1" applyFont="1" applyFill="1" applyBorder="1" applyAlignment="1">
      <alignment vertical="center" wrapText="1"/>
    </xf>
    <xf numFmtId="10" fontId="23" fillId="0" borderId="6" xfId="1" applyNumberFormat="1" applyFont="1" applyFill="1" applyBorder="1" applyAlignment="1">
      <alignment vertical="center" wrapText="1"/>
    </xf>
    <xf numFmtId="10" fontId="23" fillId="0" borderId="7" xfId="1" applyNumberFormat="1" applyFont="1" applyFill="1" applyBorder="1" applyAlignment="1">
      <alignment vertical="center" wrapText="1"/>
    </xf>
    <xf numFmtId="2" fontId="15" fillId="0" borderId="0" xfId="1"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1" applyNumberFormat="1" applyFont="1" applyFill="1" applyBorder="1" applyAlignment="1">
      <alignment vertical="center" wrapText="1"/>
    </xf>
    <xf numFmtId="2" fontId="18" fillId="0" borderId="0" xfId="0" applyNumberFormat="1" applyFont="1" applyFill="1" applyAlignment="1">
      <alignment horizontal="center"/>
    </xf>
    <xf numFmtId="2" fontId="12" fillId="0" borderId="0" xfId="0" applyNumberFormat="1" applyFont="1" applyFill="1" applyAlignment="1">
      <alignment horizontal="center"/>
    </xf>
    <xf numFmtId="0" fontId="31" fillId="0" borderId="0" xfId="0" applyFont="1" applyFill="1" applyAlignment="1">
      <alignment horizontal="center"/>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9" xfId="0" applyFont="1" applyFill="1" applyBorder="1" applyAlignment="1">
      <alignment horizontal="center" vertical="center"/>
    </xf>
    <xf numFmtId="0" fontId="11"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4" fillId="0" borderId="0" xfId="0" applyFont="1" applyFill="1" applyAlignment="1">
      <alignment horizontal="center"/>
    </xf>
    <xf numFmtId="0" fontId="34" fillId="0" borderId="0" xfId="0" applyFont="1" applyFill="1" applyAlignment="1">
      <alignment horizontal="center" vertical="center"/>
    </xf>
    <xf numFmtId="2" fontId="21" fillId="0" borderId="0" xfId="1" applyNumberFormat="1" applyFont="1" applyFill="1" applyBorder="1" applyAlignment="1">
      <alignment vertical="center" wrapText="1"/>
    </xf>
    <xf numFmtId="166" fontId="0" fillId="0" borderId="0" xfId="0" applyNumberFormat="1" applyFill="1" applyBorder="1"/>
    <xf numFmtId="166" fontId="13" fillId="0" borderId="0" xfId="1" applyNumberFormat="1" applyFont="1" applyFill="1" applyBorder="1" applyAlignment="1">
      <alignment vertical="center" wrapText="1"/>
    </xf>
    <xf numFmtId="10" fontId="13" fillId="0" borderId="0" xfId="1" applyNumberFormat="1" applyFont="1" applyFill="1" applyBorder="1" applyAlignment="1">
      <alignment vertical="center"/>
    </xf>
    <xf numFmtId="10" fontId="35" fillId="0" borderId="0" xfId="1" applyNumberFormat="1" applyFont="1" applyFill="1" applyBorder="1" applyAlignment="1">
      <alignment vertical="center"/>
    </xf>
    <xf numFmtId="0" fontId="0" fillId="0" borderId="0" xfId="0" applyFill="1" applyBorder="1" applyAlignment="1"/>
    <xf numFmtId="0" fontId="2" fillId="0" borderId="0" xfId="0" applyFont="1" applyFill="1" applyBorder="1" applyAlignment="1">
      <alignment horizontal="center" vertical="center"/>
    </xf>
    <xf numFmtId="0" fontId="13" fillId="0" borderId="0" xfId="1" applyNumberFormat="1" applyFont="1" applyFill="1" applyBorder="1" applyAlignment="1">
      <alignment vertical="center"/>
    </xf>
    <xf numFmtId="9" fontId="0" fillId="0" borderId="0" xfId="0" applyNumberFormat="1" applyFill="1" applyBorder="1" applyAlignment="1"/>
    <xf numFmtId="0" fontId="9" fillId="0" borderId="9" xfId="0" applyFont="1" applyFill="1" applyBorder="1" applyAlignment="1">
      <alignment horizontal="center" vertical="center" wrapText="1"/>
    </xf>
    <xf numFmtId="0" fontId="26" fillId="0" borderId="0" xfId="0" applyFont="1" applyFill="1"/>
    <xf numFmtId="0" fontId="30" fillId="0" borderId="0" xfId="0" applyFont="1" applyFill="1"/>
    <xf numFmtId="0" fontId="26" fillId="0" borderId="0" xfId="0" applyFont="1" applyFill="1" applyBorder="1"/>
    <xf numFmtId="0" fontId="30" fillId="0" borderId="0" xfId="0" applyFont="1" applyFill="1" applyBorder="1"/>
    <xf numFmtId="0" fontId="37" fillId="0" borderId="9" xfId="0" applyFont="1" applyFill="1" applyBorder="1" applyAlignment="1">
      <alignment horizontal="center" vertical="center" wrapText="1"/>
    </xf>
    <xf numFmtId="3" fontId="37" fillId="0" borderId="9" xfId="0" applyNumberFormat="1" applyFont="1" applyFill="1" applyBorder="1" applyAlignment="1">
      <alignment horizontal="center" vertical="center" wrapText="1"/>
    </xf>
    <xf numFmtId="15" fontId="37" fillId="0" borderId="9" xfId="0" applyNumberFormat="1"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3" fillId="0" borderId="0" xfId="0" applyFont="1" applyAlignment="1">
      <alignment horizontal="center" vertical="center" wrapText="1"/>
    </xf>
    <xf numFmtId="0" fontId="37" fillId="0" borderId="30" xfId="0" applyFont="1" applyFill="1" applyBorder="1" applyAlignment="1">
      <alignment horizontal="center" vertical="center" wrapText="1"/>
    </xf>
    <xf numFmtId="0" fontId="37" fillId="0" borderId="9" xfId="0" applyFont="1" applyFill="1" applyBorder="1" applyAlignment="1">
      <alignment horizontal="center" vertical="center" wrapText="1"/>
    </xf>
    <xf numFmtId="3" fontId="37" fillId="0" borderId="9"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38" fillId="0" borderId="0" xfId="0" applyNumberFormat="1" applyFont="1" applyFill="1" applyBorder="1" applyProtection="1">
      <protection locked="0" hidden="1"/>
    </xf>
    <xf numFmtId="0" fontId="37" fillId="0" borderId="9" xfId="0" applyFont="1" applyFill="1" applyBorder="1" applyAlignment="1">
      <alignment horizontal="center" vertical="center" wrapText="1"/>
    </xf>
    <xf numFmtId="3" fontId="37" fillId="0" borderId="9"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31" xfId="0" applyFont="1" applyFill="1" applyBorder="1" applyAlignment="1">
      <alignment horizontal="center" vertical="center" wrapText="1"/>
    </xf>
    <xf numFmtId="10" fontId="0" fillId="0" borderId="0" xfId="0" applyNumberFormat="1" applyFill="1" applyBorder="1"/>
    <xf numFmtId="0" fontId="2" fillId="0" borderId="0" xfId="0" applyFont="1" applyFill="1" applyBorder="1" applyAlignment="1">
      <alignment horizontal="right"/>
    </xf>
    <xf numFmtId="10" fontId="0" fillId="0" borderId="7" xfId="1" applyNumberFormat="1" applyFont="1" applyFill="1" applyBorder="1" applyAlignment="1">
      <alignment vertical="center"/>
    </xf>
    <xf numFmtId="0" fontId="2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1" fontId="37"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1" fontId="37" fillId="0" borderId="9"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1" fontId="37" fillId="0" borderId="13" xfId="0" applyNumberFormat="1" applyFont="1" applyFill="1" applyBorder="1" applyAlignment="1">
      <alignment horizontal="center" vertical="center" wrapText="1"/>
    </xf>
    <xf numFmtId="1" fontId="37" fillId="0" borderId="12"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9" fillId="0" borderId="9" xfId="0" applyFont="1" applyBorder="1" applyAlignment="1">
      <alignment horizontal="center" vertical="center" wrapText="1"/>
    </xf>
    <xf numFmtId="0" fontId="37" fillId="0" borderId="35"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9" fontId="37" fillId="19" borderId="9" xfId="0" applyNumberFormat="1" applyFont="1" applyFill="1" applyBorder="1" applyAlignment="1">
      <alignment horizontal="center" vertical="center" wrapText="1"/>
    </xf>
    <xf numFmtId="10" fontId="20" fillId="0" borderId="27" xfId="1"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10" fontId="20" fillId="0" borderId="27" xfId="1" applyNumberFormat="1" applyFont="1" applyFill="1" applyBorder="1" applyAlignment="1">
      <alignment horizontal="center" vertical="center" wrapText="1"/>
    </xf>
    <xf numFmtId="0" fontId="1" fillId="0" borderId="0" xfId="33" applyFill="1" applyBorder="1"/>
    <xf numFmtId="0" fontId="1" fillId="0" borderId="0" xfId="33" applyFill="1" applyBorder="1" applyAlignment="1">
      <alignment vertical="center"/>
    </xf>
    <xf numFmtId="0" fontId="1" fillId="0" borderId="0" xfId="33" applyFont="1" applyFill="1" applyBorder="1" applyAlignment="1">
      <alignment vertical="center"/>
    </xf>
    <xf numFmtId="0" fontId="18" fillId="0" borderId="0" xfId="33" applyFont="1" applyFill="1" applyBorder="1"/>
    <xf numFmtId="0" fontId="18" fillId="0" borderId="0" xfId="33" applyFont="1" applyFill="1"/>
    <xf numFmtId="0" fontId="1" fillId="0" borderId="0" xfId="33" applyFont="1" applyFill="1" applyBorder="1"/>
    <xf numFmtId="0" fontId="21" fillId="0" borderId="0" xfId="33" applyFont="1" applyFill="1" applyBorder="1" applyAlignment="1">
      <alignment horizontal="left" vertical="center" wrapText="1"/>
    </xf>
    <xf numFmtId="166" fontId="1" fillId="0" borderId="0" xfId="33" applyNumberFormat="1" applyFill="1" applyBorder="1"/>
    <xf numFmtId="0" fontId="1" fillId="0" borderId="0" xfId="33" applyFill="1" applyBorder="1" applyAlignment="1">
      <alignment horizontal="left" vertical="center" wrapText="1"/>
    </xf>
    <xf numFmtId="9" fontId="0" fillId="0" borderId="0" xfId="34" applyNumberFormat="1" applyFont="1" applyFill="1" applyBorder="1" applyAlignment="1">
      <alignment vertical="center" wrapText="1"/>
    </xf>
    <xf numFmtId="10" fontId="0" fillId="0" borderId="0" xfId="34" applyNumberFormat="1" applyFont="1" applyFill="1" applyBorder="1" applyAlignment="1">
      <alignment vertical="center" wrapText="1"/>
    </xf>
    <xf numFmtId="9" fontId="0" fillId="0" borderId="5" xfId="34" applyNumberFormat="1" applyFont="1" applyFill="1" applyBorder="1" applyAlignment="1">
      <alignment vertical="center" wrapText="1"/>
    </xf>
    <xf numFmtId="9" fontId="0" fillId="0" borderId="40" xfId="34" applyNumberFormat="1" applyFont="1" applyFill="1" applyBorder="1" applyAlignment="1">
      <alignment vertical="center" wrapText="1"/>
    </xf>
    <xf numFmtId="0" fontId="23" fillId="0" borderId="5" xfId="0" applyFont="1" applyBorder="1" applyAlignment="1">
      <alignment vertical="center" wrapText="1"/>
    </xf>
    <xf numFmtId="0" fontId="23" fillId="0" borderId="8" xfId="0" applyFont="1" applyBorder="1" applyAlignment="1">
      <alignment vertical="center" wrapText="1"/>
    </xf>
    <xf numFmtId="0" fontId="23" fillId="0" borderId="0" xfId="0" applyFont="1" applyAlignment="1">
      <alignment vertical="center" wrapText="1"/>
    </xf>
    <xf numFmtId="0" fontId="23" fillId="0" borderId="7" xfId="0" applyFont="1" applyBorder="1" applyAlignment="1">
      <alignment vertical="center" wrapText="1"/>
    </xf>
    <xf numFmtId="0" fontId="20" fillId="0" borderId="5" xfId="0" applyFont="1" applyBorder="1" applyAlignment="1">
      <alignment vertical="center" wrapText="1"/>
    </xf>
    <xf numFmtId="10" fontId="0" fillId="0" borderId="6" xfId="0" applyNumberFormat="1" applyFill="1" applyBorder="1" applyAlignment="1">
      <alignment vertical="center"/>
    </xf>
    <xf numFmtId="10" fontId="0" fillId="0" borderId="6" xfId="1" applyNumberFormat="1" applyFont="1" applyFill="1" applyBorder="1" applyAlignment="1">
      <alignment vertical="center"/>
    </xf>
    <xf numFmtId="9" fontId="0" fillId="0" borderId="0" xfId="34"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3"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3" fillId="0" borderId="9" xfId="0"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1" fontId="37" fillId="0" borderId="9"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7"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3"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2" fontId="33" fillId="0" borderId="0" xfId="0" applyNumberFormat="1" applyFont="1" applyFill="1" applyBorder="1" applyAlignment="1">
      <alignment horizontal="center" vertical="center" wrapText="1"/>
    </xf>
    <xf numFmtId="14" fontId="24"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14" fontId="21"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9" fontId="0" fillId="0" borderId="0" xfId="1" applyNumberFormat="1" applyFont="1" applyFill="1" applyBorder="1"/>
    <xf numFmtId="0" fontId="0" fillId="0" borderId="9" xfId="0" applyFont="1" applyFill="1" applyBorder="1" applyAlignment="1">
      <alignment horizontal="center" vertical="center" wrapText="1"/>
    </xf>
    <xf numFmtId="1" fontId="21"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0" fillId="0" borderId="0" xfId="0" applyFill="1"/>
    <xf numFmtId="0" fontId="3" fillId="0" borderId="0" xfId="0" applyFont="1" applyFill="1" applyBorder="1" applyAlignment="1">
      <alignment vertical="center" wrapText="1"/>
    </xf>
    <xf numFmtId="14"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10" fontId="3" fillId="0" borderId="0" xfId="1" applyNumberFormat="1" applyFont="1" applyFill="1" applyBorder="1" applyAlignment="1">
      <alignment vertical="center" wrapText="1"/>
    </xf>
    <xf numFmtId="0" fontId="0" fillId="0" borderId="0" xfId="0" applyBorder="1"/>
    <xf numFmtId="10" fontId="3" fillId="0" borderId="0" xfId="1" applyNumberFormat="1" applyFont="1" applyFill="1" applyBorder="1" applyAlignment="1">
      <alignment horizontal="center" vertical="center" wrapText="1"/>
    </xf>
    <xf numFmtId="0" fontId="5" fillId="0" borderId="0" xfId="27">
      <alignment vertical="top" wrapText="1"/>
    </xf>
    <xf numFmtId="0" fontId="8" fillId="0" borderId="9" xfId="27" applyFont="1" applyBorder="1" applyAlignment="1">
      <alignment horizontal="center" vertical="center" wrapText="1"/>
    </xf>
    <xf numFmtId="1" fontId="9" fillId="0" borderId="0" xfId="0"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38" fillId="0" borderId="0" xfId="0" applyFont="1" applyFill="1" applyBorder="1" applyAlignment="1">
      <alignment vertical="center"/>
    </xf>
    <xf numFmtId="0" fontId="45" fillId="0" borderId="4" xfId="0" applyFont="1" applyFill="1" applyBorder="1" applyAlignment="1">
      <alignment vertical="center"/>
    </xf>
    <xf numFmtId="0" fontId="45" fillId="0" borderId="6" xfId="0" applyFont="1" applyFill="1" applyBorder="1" applyAlignment="1">
      <alignment vertical="center"/>
    </xf>
    <xf numFmtId="0" fontId="45" fillId="0" borderId="4" xfId="0" applyFont="1" applyFill="1" applyBorder="1" applyAlignment="1">
      <alignment vertical="center" wrapText="1"/>
    </xf>
    <xf numFmtId="0" fontId="45" fillId="0" borderId="6" xfId="0" applyFont="1" applyFill="1" applyBorder="1" applyAlignment="1">
      <alignment vertical="center" wrapText="1"/>
    </xf>
    <xf numFmtId="0" fontId="38" fillId="0" borderId="4" xfId="0" applyFont="1" applyFill="1" applyBorder="1" applyAlignment="1">
      <alignment vertical="center"/>
    </xf>
    <xf numFmtId="0" fontId="38" fillId="0" borderId="6" xfId="0" applyFont="1" applyFill="1" applyBorder="1" applyAlignment="1">
      <alignment vertical="center"/>
    </xf>
    <xf numFmtId="0" fontId="45" fillId="0" borderId="7" xfId="0" applyFont="1" applyFill="1" applyBorder="1" applyAlignment="1">
      <alignment vertical="center" wrapText="1"/>
    </xf>
    <xf numFmtId="10" fontId="38" fillId="0" borderId="0" xfId="1" applyNumberFormat="1" applyFont="1" applyFill="1" applyBorder="1" applyAlignment="1">
      <alignment vertical="center" wrapText="1"/>
    </xf>
    <xf numFmtId="0" fontId="45" fillId="0" borderId="0" xfId="0" applyFont="1" applyFill="1" applyBorder="1" applyAlignment="1">
      <alignment vertical="center"/>
    </xf>
    <xf numFmtId="0" fontId="45" fillId="0" borderId="7" xfId="0" applyFont="1" applyFill="1" applyBorder="1" applyAlignment="1">
      <alignment vertical="center"/>
    </xf>
    <xf numFmtId="0" fontId="45"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0" xfId="0" applyFont="1" applyFill="1" applyBorder="1" applyAlignment="1">
      <alignment horizontal="right" vertical="center" wrapText="1"/>
    </xf>
    <xf numFmtId="0" fontId="45" fillId="0" borderId="7" xfId="0" applyFont="1" applyFill="1" applyBorder="1" applyAlignment="1">
      <alignment horizontal="left" vertical="center" wrapText="1"/>
    </xf>
    <xf numFmtId="0" fontId="23" fillId="17" borderId="9" xfId="0" applyFont="1" applyFill="1" applyBorder="1" applyAlignment="1">
      <alignment horizontal="center" vertical="center" wrapText="1"/>
    </xf>
    <xf numFmtId="0" fontId="47" fillId="0" borderId="0" xfId="33" applyFont="1" applyFill="1" applyBorder="1" applyAlignment="1">
      <alignment vertical="center"/>
    </xf>
    <xf numFmtId="0" fontId="47" fillId="0" borderId="0" xfId="33" applyFont="1" applyFill="1" applyBorder="1" applyAlignment="1">
      <alignment horizontal="center" vertical="center"/>
    </xf>
    <xf numFmtId="0" fontId="47" fillId="0" borderId="0" xfId="33" applyFont="1" applyFill="1" applyBorder="1" applyAlignment="1">
      <alignment horizontal="center" vertical="center" wrapText="1"/>
    </xf>
    <xf numFmtId="10" fontId="47" fillId="0" borderId="0" xfId="34" applyNumberFormat="1" applyFont="1" applyFill="1" applyBorder="1" applyAlignment="1">
      <alignment vertical="center" wrapText="1"/>
    </xf>
    <xf numFmtId="0" fontId="23" fillId="0" borderId="0" xfId="0" applyFont="1" applyFill="1" applyBorder="1" applyAlignment="1">
      <alignment vertical="center" wrapText="1"/>
    </xf>
    <xf numFmtId="0" fontId="16" fillId="17" borderId="9" xfId="27" applyFont="1" applyFill="1" applyBorder="1" applyAlignment="1">
      <alignment horizontal="center" vertical="center" wrapText="1"/>
    </xf>
    <xf numFmtId="10" fontId="20" fillId="2" borderId="23" xfId="1" applyNumberFormat="1" applyFont="1" applyFill="1" applyBorder="1" applyAlignment="1">
      <alignment vertical="center" wrapText="1"/>
    </xf>
    <xf numFmtId="10" fontId="20" fillId="2" borderId="22" xfId="1" applyNumberFormat="1" applyFont="1" applyFill="1" applyBorder="1" applyAlignment="1">
      <alignment vertical="center" wrapText="1"/>
    </xf>
    <xf numFmtId="10" fontId="20" fillId="2" borderId="24" xfId="1" applyNumberFormat="1" applyFont="1" applyFill="1" applyBorder="1" applyAlignment="1">
      <alignment vertical="center" wrapText="1"/>
    </xf>
    <xf numFmtId="10" fontId="20" fillId="2" borderId="1" xfId="1" applyNumberFormat="1" applyFont="1" applyFill="1" applyBorder="1" applyAlignment="1">
      <alignment vertical="center" wrapText="1"/>
    </xf>
    <xf numFmtId="10" fontId="20" fillId="2" borderId="2" xfId="1" applyNumberFormat="1" applyFont="1" applyFill="1" applyBorder="1" applyAlignment="1">
      <alignment vertical="center" wrapText="1"/>
    </xf>
    <xf numFmtId="10" fontId="20" fillId="2" borderId="3" xfId="1" applyNumberFormat="1" applyFont="1" applyFill="1" applyBorder="1" applyAlignment="1">
      <alignment vertical="center" wrapText="1"/>
    </xf>
    <xf numFmtId="10" fontId="20" fillId="17" borderId="1" xfId="1" applyNumberFormat="1" applyFont="1" applyFill="1" applyBorder="1" applyAlignment="1">
      <alignment vertical="center" wrapText="1"/>
    </xf>
    <xf numFmtId="10" fontId="20" fillId="17" borderId="2" xfId="1" applyNumberFormat="1" applyFont="1" applyFill="1" applyBorder="1" applyAlignment="1">
      <alignment vertical="center" wrapText="1"/>
    </xf>
    <xf numFmtId="10" fontId="20" fillId="17" borderId="3" xfId="1" applyNumberFormat="1" applyFont="1" applyFill="1" applyBorder="1" applyAlignment="1">
      <alignment vertical="center" wrapText="1"/>
    </xf>
    <xf numFmtId="10" fontId="16" fillId="17" borderId="1" xfId="1" applyNumberFormat="1" applyFont="1" applyFill="1" applyBorder="1" applyAlignment="1">
      <alignment vertical="center" wrapText="1"/>
    </xf>
    <xf numFmtId="10" fontId="16" fillId="17" borderId="2" xfId="1" applyNumberFormat="1" applyFont="1" applyFill="1" applyBorder="1" applyAlignment="1">
      <alignment vertical="center" wrapText="1"/>
    </xf>
    <xf numFmtId="10" fontId="16" fillId="17" borderId="3" xfId="1" applyNumberFormat="1" applyFont="1" applyFill="1" applyBorder="1" applyAlignment="1">
      <alignment vertical="center" wrapText="1"/>
    </xf>
    <xf numFmtId="10" fontId="8" fillId="17" borderId="3" xfId="1" applyNumberFormat="1" applyFont="1" applyFill="1" applyBorder="1" applyAlignment="1">
      <alignment vertical="center" wrapText="1"/>
    </xf>
    <xf numFmtId="10" fontId="20" fillId="2" borderId="1" xfId="1" applyNumberFormat="1" applyFont="1" applyFill="1" applyBorder="1" applyAlignment="1">
      <alignment horizontal="center" vertical="center" wrapText="1"/>
    </xf>
    <xf numFmtId="10" fontId="20" fillId="2" borderId="2" xfId="1" applyNumberFormat="1" applyFont="1" applyFill="1" applyBorder="1" applyAlignment="1">
      <alignment horizontal="center" vertical="center" wrapText="1"/>
    </xf>
    <xf numFmtId="10" fontId="20" fillId="2" borderId="3" xfId="1" applyNumberFormat="1" applyFont="1" applyFill="1" applyBorder="1" applyAlignment="1">
      <alignment horizontal="center" vertical="center" wrapText="1"/>
    </xf>
    <xf numFmtId="0" fontId="38" fillId="17" borderId="1" xfId="0" applyFont="1" applyFill="1" applyBorder="1" applyAlignment="1">
      <alignment vertical="center"/>
    </xf>
    <xf numFmtId="0" fontId="46" fillId="17" borderId="1" xfId="0" applyFont="1" applyFill="1" applyBorder="1" applyAlignment="1">
      <alignment vertical="center"/>
    </xf>
    <xf numFmtId="0" fontId="44" fillId="17" borderId="1" xfId="0" applyFont="1" applyFill="1" applyBorder="1" applyAlignment="1">
      <alignment vertical="center"/>
    </xf>
    <xf numFmtId="0" fontId="38" fillId="17" borderId="4" xfId="0" applyFont="1" applyFill="1" applyBorder="1" applyAlignment="1">
      <alignment vertical="center"/>
    </xf>
    <xf numFmtId="10" fontId="20" fillId="17" borderId="4" xfId="1" applyNumberFormat="1" applyFont="1" applyFill="1" applyBorder="1" applyAlignment="1">
      <alignment vertical="center" wrapText="1"/>
    </xf>
    <xf numFmtId="10" fontId="20" fillId="17" borderId="0" xfId="1" applyNumberFormat="1" applyFont="1" applyFill="1" applyBorder="1" applyAlignment="1">
      <alignment vertical="center" wrapText="1"/>
    </xf>
    <xf numFmtId="10" fontId="20" fillId="17" borderId="5" xfId="1" applyNumberFormat="1" applyFont="1" applyFill="1" applyBorder="1" applyAlignment="1">
      <alignment vertical="center" wrapText="1"/>
    </xf>
    <xf numFmtId="10" fontId="20" fillId="2" borderId="7" xfId="1" applyNumberFormat="1" applyFont="1" applyFill="1" applyBorder="1" applyAlignment="1">
      <alignment vertical="center" wrapText="1"/>
    </xf>
    <xf numFmtId="10" fontId="20" fillId="2" borderId="8" xfId="1" applyNumberFormat="1" applyFont="1" applyFill="1" applyBorder="1" applyAlignment="1">
      <alignment vertical="center" wrapText="1"/>
    </xf>
    <xf numFmtId="10" fontId="20" fillId="18" borderId="22" xfId="1" applyNumberFormat="1" applyFont="1" applyFill="1" applyBorder="1" applyAlignment="1">
      <alignment vertical="center" wrapText="1"/>
    </xf>
    <xf numFmtId="10" fontId="20" fillId="18" borderId="24" xfId="1" applyNumberFormat="1" applyFont="1" applyFill="1" applyBorder="1" applyAlignment="1">
      <alignment vertical="center" wrapText="1"/>
    </xf>
    <xf numFmtId="10" fontId="16" fillId="2" borderId="22" xfId="1" applyNumberFormat="1" applyFont="1" applyFill="1" applyBorder="1" applyAlignment="1">
      <alignment vertical="center" wrapText="1"/>
    </xf>
    <xf numFmtId="10" fontId="16" fillId="2" borderId="23" xfId="1" applyNumberFormat="1" applyFont="1" applyFill="1" applyBorder="1" applyAlignment="1">
      <alignment vertical="center" wrapText="1"/>
    </xf>
    <xf numFmtId="10" fontId="23" fillId="17" borderId="0" xfId="1" applyNumberFormat="1" applyFont="1" applyFill="1" applyBorder="1" applyAlignment="1">
      <alignment vertical="center" wrapText="1"/>
    </xf>
    <xf numFmtId="10" fontId="21" fillId="17" borderId="3" xfId="1" applyNumberFormat="1" applyFont="1" applyFill="1" applyBorder="1" applyAlignment="1">
      <alignment vertical="center" wrapText="1"/>
    </xf>
    <xf numFmtId="10" fontId="23" fillId="17" borderId="1" xfId="1" applyNumberFormat="1" applyFont="1" applyFill="1" applyBorder="1" applyAlignment="1">
      <alignment vertical="center" wrapText="1"/>
    </xf>
    <xf numFmtId="10" fontId="23" fillId="17" borderId="2" xfId="1" applyNumberFormat="1" applyFont="1" applyFill="1" applyBorder="1" applyAlignment="1">
      <alignment vertical="center" wrapText="1"/>
    </xf>
    <xf numFmtId="9" fontId="20" fillId="0" borderId="9" xfId="34" applyNumberFormat="1" applyFont="1" applyFill="1" applyBorder="1" applyAlignment="1">
      <alignment horizontal="center" vertical="center" wrapText="1"/>
    </xf>
    <xf numFmtId="9" fontId="21" fillId="0" borderId="9" xfId="34" applyNumberFormat="1" applyFont="1" applyFill="1" applyBorder="1" applyAlignment="1">
      <alignment horizontal="center" vertical="center" wrapText="1"/>
    </xf>
    <xf numFmtId="0" fontId="47" fillId="0" borderId="20" xfId="33" applyFont="1" applyFill="1" applyBorder="1" applyAlignment="1">
      <alignment horizontal="center" vertical="center"/>
    </xf>
    <xf numFmtId="0" fontId="47" fillId="0" borderId="49" xfId="33" applyFont="1" applyFill="1" applyBorder="1" applyAlignment="1">
      <alignment horizontal="center" vertical="center"/>
    </xf>
    <xf numFmtId="0" fontId="23" fillId="0" borderId="43" xfId="0" applyFont="1" applyFill="1" applyBorder="1" applyAlignment="1">
      <alignment vertical="center" wrapText="1"/>
    </xf>
    <xf numFmtId="0" fontId="23" fillId="0" borderId="26" xfId="0" applyFont="1" applyFill="1" applyBorder="1" applyAlignment="1">
      <alignment vertical="center" wrapText="1"/>
    </xf>
    <xf numFmtId="0" fontId="47" fillId="0" borderId="17" xfId="33" applyFont="1" applyFill="1" applyBorder="1" applyAlignment="1">
      <alignment horizontal="center" vertical="center"/>
    </xf>
    <xf numFmtId="0" fontId="23" fillId="0" borderId="10" xfId="0" applyFont="1" applyFill="1" applyBorder="1" applyAlignment="1">
      <alignment vertical="center" wrapText="1"/>
    </xf>
    <xf numFmtId="9" fontId="21" fillId="0" borderId="13" xfId="34" applyNumberFormat="1" applyFont="1" applyFill="1" applyBorder="1" applyAlignment="1">
      <alignment horizontal="center" vertical="center" wrapText="1"/>
    </xf>
    <xf numFmtId="9" fontId="21" fillId="0" borderId="14" xfId="34" applyNumberFormat="1" applyFont="1" applyFill="1" applyBorder="1" applyAlignment="1">
      <alignment horizontal="center" vertical="center" wrapText="1"/>
    </xf>
    <xf numFmtId="9" fontId="21" fillId="0" borderId="12" xfId="34" applyNumberFormat="1" applyFont="1" applyFill="1" applyBorder="1" applyAlignment="1">
      <alignment horizontal="center" vertical="center" wrapText="1"/>
    </xf>
    <xf numFmtId="9" fontId="21" fillId="0" borderId="26" xfId="34" applyNumberFormat="1" applyFont="1" applyFill="1" applyBorder="1" applyAlignment="1">
      <alignment horizontal="center" vertical="center" wrapText="1"/>
    </xf>
    <xf numFmtId="0" fontId="41" fillId="0" borderId="19" xfId="33" applyFont="1" applyFill="1" applyBorder="1" applyAlignment="1">
      <alignment horizontal="left" vertical="center" wrapText="1"/>
    </xf>
    <xf numFmtId="9" fontId="20" fillId="0" borderId="19" xfId="34" applyNumberFormat="1" applyFont="1" applyFill="1" applyBorder="1" applyAlignment="1">
      <alignment horizontal="center" vertical="center" wrapText="1"/>
    </xf>
    <xf numFmtId="9" fontId="20" fillId="0" borderId="13" xfId="34" applyNumberFormat="1" applyFont="1" applyFill="1" applyBorder="1" applyAlignment="1">
      <alignment horizontal="center" vertical="center" wrapText="1"/>
    </xf>
    <xf numFmtId="0" fontId="41" fillId="0" borderId="10" xfId="33" applyFont="1" applyFill="1" applyBorder="1" applyAlignment="1">
      <alignment horizontal="left" vertical="center" wrapText="1"/>
    </xf>
    <xf numFmtId="0" fontId="20" fillId="0" borderId="26" xfId="33" applyFont="1" applyFill="1" applyBorder="1" applyAlignment="1">
      <alignment horizontal="left" vertical="center" wrapText="1"/>
    </xf>
    <xf numFmtId="0" fontId="21" fillId="0" borderId="26" xfId="33" applyFont="1" applyFill="1" applyBorder="1" applyAlignment="1">
      <alignment horizontal="left" vertical="center" wrapText="1"/>
    </xf>
    <xf numFmtId="0" fontId="47" fillId="0" borderId="17" xfId="33" applyFont="1" applyFill="1" applyBorder="1" applyAlignment="1">
      <alignment horizontal="center" vertical="center" wrapText="1"/>
    </xf>
    <xf numFmtId="0" fontId="20" fillId="0" borderId="10" xfId="33" applyFont="1" applyFill="1" applyBorder="1" applyAlignment="1">
      <alignment horizontal="left" vertical="center" wrapText="1"/>
    </xf>
    <xf numFmtId="9" fontId="21" fillId="0" borderId="10" xfId="34" applyNumberFormat="1" applyFont="1" applyFill="1" applyBorder="1" applyAlignment="1">
      <alignment horizontal="center" vertical="center" wrapText="1"/>
    </xf>
    <xf numFmtId="0" fontId="47" fillId="0" borderId="20" xfId="33" applyFont="1" applyFill="1" applyBorder="1" applyAlignment="1">
      <alignment horizontal="center" vertical="center" wrapText="1"/>
    </xf>
    <xf numFmtId="0" fontId="20" fillId="0" borderId="19" xfId="33" applyFont="1" applyFill="1" applyBorder="1" applyAlignment="1">
      <alignment horizontal="left" vertical="center" wrapText="1"/>
    </xf>
    <xf numFmtId="9" fontId="21" fillId="0" borderId="19" xfId="34" applyNumberFormat="1" applyFont="1" applyFill="1" applyBorder="1" applyAlignment="1">
      <alignment horizontal="center" vertical="center" wrapText="1"/>
    </xf>
    <xf numFmtId="0" fontId="48" fillId="0" borderId="0" xfId="33" applyFont="1" applyFill="1" applyBorder="1" applyAlignment="1">
      <alignment vertical="center"/>
    </xf>
    <xf numFmtId="0" fontId="48" fillId="0" borderId="16" xfId="33" applyFont="1" applyFill="1" applyBorder="1" applyAlignment="1">
      <alignment vertical="center"/>
    </xf>
    <xf numFmtId="0" fontId="48" fillId="0" borderId="18" xfId="33" applyFont="1" applyFill="1" applyBorder="1" applyAlignment="1">
      <alignment vertical="center"/>
    </xf>
    <xf numFmtId="0" fontId="48" fillId="0" borderId="15" xfId="33" applyFont="1" applyFill="1" applyBorder="1" applyAlignment="1">
      <alignment vertical="center"/>
    </xf>
    <xf numFmtId="0" fontId="48" fillId="0" borderId="21" xfId="33" applyFont="1" applyFill="1" applyBorder="1" applyAlignment="1">
      <alignment vertical="center"/>
    </xf>
    <xf numFmtId="10" fontId="48" fillId="0" borderId="0" xfId="34" applyNumberFormat="1" applyFont="1" applyFill="1" applyBorder="1" applyAlignment="1">
      <alignment vertical="center" wrapText="1"/>
    </xf>
    <xf numFmtId="164" fontId="4" fillId="0" borderId="10" xfId="33" applyNumberFormat="1" applyFont="1" applyFill="1" applyBorder="1" applyAlignment="1">
      <alignment horizontal="center" vertical="center"/>
    </xf>
    <xf numFmtId="0" fontId="47" fillId="0" borderId="49" xfId="33" applyFont="1" applyFill="1" applyBorder="1" applyAlignment="1">
      <alignment horizontal="center" vertical="center" wrapText="1"/>
    </xf>
    <xf numFmtId="9" fontId="21" fillId="0" borderId="43" xfId="34" applyNumberFormat="1" applyFont="1" applyFill="1" applyBorder="1" applyAlignment="1">
      <alignment horizontal="center" vertical="center" wrapText="1"/>
    </xf>
    <xf numFmtId="9" fontId="21" fillId="0" borderId="0" xfId="34" applyNumberFormat="1" applyFont="1" applyFill="1" applyBorder="1" applyAlignment="1">
      <alignment horizontal="center" vertical="center" wrapText="1"/>
    </xf>
    <xf numFmtId="0" fontId="21" fillId="0" borderId="17" xfId="33" applyFont="1" applyFill="1" applyBorder="1" applyAlignment="1">
      <alignment vertical="center" wrapText="1"/>
    </xf>
    <xf numFmtId="0" fontId="21" fillId="0" borderId="17" xfId="33" applyFont="1" applyFill="1" applyBorder="1" applyAlignment="1">
      <alignment horizontal="left" vertical="center" wrapText="1"/>
    </xf>
    <xf numFmtId="0" fontId="1" fillId="0" borderId="0" xfId="33" applyFill="1" applyBorder="1" applyAlignment="1">
      <alignment horizontal="center"/>
    </xf>
    <xf numFmtId="0" fontId="37" fillId="0" borderId="20" xfId="0" applyFont="1" applyFill="1" applyBorder="1" applyAlignment="1">
      <alignment horizontal="center" vertical="center" wrapText="1"/>
    </xf>
    <xf numFmtId="0" fontId="37" fillId="0" borderId="9" xfId="0" applyFont="1" applyFill="1" applyBorder="1" applyAlignment="1">
      <alignment horizontal="center" vertical="center" wrapText="1"/>
    </xf>
    <xf numFmtId="2" fontId="37" fillId="0" borderId="9"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7" xfId="0"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9" xfId="0"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6" fillId="17" borderId="9" xfId="0" applyFont="1" applyFill="1" applyBorder="1" applyAlignment="1">
      <alignment horizontal="left" vertical="center"/>
    </xf>
    <xf numFmtId="0" fontId="36" fillId="17" borderId="21" xfId="0" applyFont="1" applyFill="1" applyBorder="1" applyAlignment="1">
      <alignment horizontal="left" vertical="center" wrapText="1"/>
    </xf>
    <xf numFmtId="0" fontId="36" fillId="17" borderId="20" xfId="0" applyFont="1" applyFill="1" applyBorder="1" applyAlignment="1">
      <alignment horizontal="left" vertical="center" wrapText="1"/>
    </xf>
    <xf numFmtId="0" fontId="36" fillId="17" borderId="19" xfId="0" applyFont="1" applyFill="1" applyBorder="1" applyAlignment="1">
      <alignment horizontal="left" vertical="center" wrapText="1"/>
    </xf>
    <xf numFmtId="0" fontId="36" fillId="2" borderId="21" xfId="0" applyFont="1" applyFill="1" applyBorder="1" applyAlignment="1">
      <alignment horizontal="left" vertical="center" wrapText="1"/>
    </xf>
    <xf numFmtId="0" fontId="36" fillId="2" borderId="20"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36" fillId="2" borderId="9" xfId="32" applyFont="1" applyFill="1" applyBorder="1" applyAlignment="1">
      <alignment horizontal="center" vertical="center"/>
    </xf>
    <xf numFmtId="0" fontId="36" fillId="0" borderId="9" xfId="0" applyFont="1" applyFill="1" applyBorder="1" applyAlignment="1">
      <alignment horizontal="center" vertical="center"/>
    </xf>
    <xf numFmtId="1" fontId="3" fillId="0" borderId="36" xfId="0" applyNumberFormat="1" applyFont="1" applyFill="1" applyBorder="1" applyAlignment="1">
      <alignment horizontal="center" vertical="center" wrapText="1"/>
    </xf>
    <xf numFmtId="1" fontId="3" fillId="0" borderId="31" xfId="0" applyNumberFormat="1"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36" fillId="17" borderId="27" xfId="0" applyFont="1" applyFill="1" applyBorder="1" applyAlignment="1">
      <alignment horizontal="left" vertical="center" wrapText="1"/>
    </xf>
    <xf numFmtId="2" fontId="37" fillId="0" borderId="12" xfId="0" applyNumberFormat="1"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6" fillId="17" borderId="9" xfId="0" applyFont="1" applyFill="1" applyBorder="1" applyAlignment="1">
      <alignment horizontal="left" vertical="center" wrapText="1"/>
    </xf>
    <xf numFmtId="0" fontId="37" fillId="0" borderId="21" xfId="0" applyFont="1" applyFill="1" applyBorder="1" applyAlignment="1">
      <alignment horizontal="center" vertical="center" wrapText="1"/>
    </xf>
    <xf numFmtId="0" fontId="37" fillId="0" borderId="19" xfId="0" applyFont="1" applyFill="1" applyBorder="1" applyAlignment="1">
      <alignment horizontal="center" vertical="center" wrapText="1"/>
    </xf>
    <xf numFmtId="2" fontId="37" fillId="0" borderId="13" xfId="0" applyNumberFormat="1" applyFont="1" applyFill="1" applyBorder="1" applyAlignment="1">
      <alignment horizontal="center" vertical="center" wrapText="1"/>
    </xf>
    <xf numFmtId="0" fontId="37" fillId="0" borderId="28" xfId="0"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0" fontId="37" fillId="0" borderId="34" xfId="0"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36" fillId="2" borderId="9" xfId="0" applyFont="1" applyFill="1" applyBorder="1" applyAlignment="1">
      <alignment horizontal="left" vertical="center"/>
    </xf>
    <xf numFmtId="1" fontId="37" fillId="0" borderId="9" xfId="0" applyNumberFormat="1" applyFont="1" applyFill="1" applyBorder="1" applyAlignment="1">
      <alignment horizontal="center" vertical="center" wrapText="1"/>
    </xf>
    <xf numFmtId="1" fontId="37" fillId="0" borderId="21" xfId="0" applyNumberFormat="1" applyFont="1" applyFill="1" applyBorder="1" applyAlignment="1">
      <alignment horizontal="center" vertical="center" wrapText="1"/>
    </xf>
    <xf numFmtId="1" fontId="37" fillId="0" borderId="16"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1" fontId="3" fillId="0" borderId="29"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1" fontId="37" fillId="0" borderId="14" xfId="0" applyNumberFormat="1" applyFont="1" applyFill="1" applyBorder="1" applyAlignment="1">
      <alignment horizontal="center" vertical="center" wrapText="1"/>
    </xf>
    <xf numFmtId="1" fontId="37" fillId="0" borderId="12" xfId="0" applyNumberFormat="1" applyFont="1" applyFill="1" applyBorder="1" applyAlignment="1">
      <alignment horizontal="center" vertical="center" wrapText="1"/>
    </xf>
    <xf numFmtId="1" fontId="3" fillId="0" borderId="37" xfId="0" applyNumberFormat="1"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6" fillId="2" borderId="21" xfId="0" applyFont="1" applyFill="1" applyBorder="1" applyAlignment="1">
      <alignment horizontal="left" vertical="center"/>
    </xf>
    <xf numFmtId="0" fontId="36" fillId="2" borderId="20" xfId="0" applyFont="1" applyFill="1" applyBorder="1" applyAlignment="1">
      <alignment horizontal="left" vertical="center"/>
    </xf>
    <xf numFmtId="0" fontId="36" fillId="2" borderId="19" xfId="0" applyFont="1" applyFill="1" applyBorder="1" applyAlignment="1">
      <alignment horizontal="left" vertical="center"/>
    </xf>
    <xf numFmtId="1" fontId="37" fillId="0" borderId="13" xfId="0" applyNumberFormat="1" applyFont="1" applyFill="1" applyBorder="1" applyAlignment="1">
      <alignment horizontal="center" vertical="center" wrapText="1"/>
    </xf>
    <xf numFmtId="0" fontId="36" fillId="17" borderId="21" xfId="0" applyFont="1" applyFill="1" applyBorder="1" applyAlignment="1">
      <alignment horizontal="left" vertical="center"/>
    </xf>
    <xf numFmtId="0" fontId="36" fillId="17" borderId="20" xfId="0" applyFont="1" applyFill="1" applyBorder="1" applyAlignment="1">
      <alignment horizontal="left" vertical="center"/>
    </xf>
    <xf numFmtId="0" fontId="36" fillId="17" borderId="19" xfId="0" applyFont="1" applyFill="1" applyBorder="1" applyAlignment="1">
      <alignment horizontal="left" vertical="center"/>
    </xf>
    <xf numFmtId="0" fontId="26" fillId="0" borderId="1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6" fillId="2" borderId="46" xfId="0" applyFont="1" applyFill="1" applyBorder="1" applyAlignment="1">
      <alignment horizontal="left" vertical="center"/>
    </xf>
    <xf numFmtId="0" fontId="36" fillId="2" borderId="47" xfId="0" applyFont="1" applyFill="1" applyBorder="1" applyAlignment="1">
      <alignment horizontal="left" vertical="center"/>
    </xf>
    <xf numFmtId="0" fontId="36" fillId="2" borderId="48" xfId="0" applyFont="1" applyFill="1" applyBorder="1" applyAlignment="1">
      <alignment horizontal="left" vertical="center"/>
    </xf>
    <xf numFmtId="0" fontId="36" fillId="17" borderId="23" xfId="0" applyFont="1" applyFill="1" applyBorder="1" applyAlignment="1">
      <alignment horizontal="left" vertical="center"/>
    </xf>
    <xf numFmtId="0" fontId="36" fillId="17" borderId="22" xfId="0" applyFont="1" applyFill="1" applyBorder="1" applyAlignment="1">
      <alignment horizontal="left" vertical="center"/>
    </xf>
    <xf numFmtId="0" fontId="36" fillId="17" borderId="24" xfId="0" applyFont="1" applyFill="1" applyBorder="1" applyAlignment="1">
      <alignment horizontal="left" vertical="center"/>
    </xf>
    <xf numFmtId="0" fontId="37" fillId="0" borderId="44" xfId="0" applyFont="1" applyFill="1" applyBorder="1" applyAlignment="1">
      <alignment horizontal="center" vertical="center" wrapText="1"/>
    </xf>
    <xf numFmtId="0" fontId="37" fillId="0" borderId="45" xfId="0" applyFont="1" applyFill="1" applyBorder="1" applyAlignment="1">
      <alignment horizontal="center" vertical="center" wrapText="1"/>
    </xf>
    <xf numFmtId="165" fontId="33" fillId="0" borderId="16" xfId="0" applyNumberFormat="1" applyFont="1" applyFill="1" applyBorder="1" applyAlignment="1">
      <alignment horizontal="center" vertical="center" wrapText="1"/>
    </xf>
    <xf numFmtId="165" fontId="33" fillId="0" borderId="43" xfId="0" applyNumberFormat="1" applyFont="1" applyFill="1" applyBorder="1" applyAlignment="1">
      <alignment horizontal="center" vertical="center" wrapText="1"/>
    </xf>
    <xf numFmtId="165" fontId="33" fillId="0" borderId="15" xfId="0" applyNumberFormat="1" applyFont="1" applyFill="1" applyBorder="1" applyAlignment="1">
      <alignment horizontal="center" vertical="center" wrapText="1"/>
    </xf>
    <xf numFmtId="165" fontId="33" fillId="0" borderId="10" xfId="0" applyNumberFormat="1" applyFont="1" applyFill="1" applyBorder="1" applyAlignment="1">
      <alignment horizontal="center" vertical="center" wrapText="1"/>
    </xf>
    <xf numFmtId="1" fontId="37" fillId="0" borderId="9" xfId="1" applyNumberFormat="1" applyFont="1" applyFill="1" applyBorder="1" applyAlignment="1">
      <alignment horizontal="center" vertical="center" wrapText="1"/>
    </xf>
    <xf numFmtId="2" fontId="33" fillId="0" borderId="16" xfId="0" applyNumberFormat="1" applyFont="1" applyFill="1" applyBorder="1" applyAlignment="1">
      <alignment horizontal="center" vertical="center" wrapText="1"/>
    </xf>
    <xf numFmtId="2" fontId="33" fillId="0" borderId="43" xfId="0" applyNumberFormat="1" applyFont="1" applyFill="1" applyBorder="1" applyAlignment="1">
      <alignment horizontal="center" vertical="center" wrapText="1"/>
    </xf>
    <xf numFmtId="2" fontId="33" fillId="0" borderId="18" xfId="0" applyNumberFormat="1" applyFont="1" applyFill="1" applyBorder="1" applyAlignment="1">
      <alignment horizontal="center" vertical="center" wrapText="1"/>
    </xf>
    <xf numFmtId="2" fontId="33" fillId="0" borderId="26" xfId="0" applyNumberFormat="1" applyFont="1" applyFill="1" applyBorder="1" applyAlignment="1">
      <alignment horizontal="center" vertical="center" wrapText="1"/>
    </xf>
    <xf numFmtId="2" fontId="33" fillId="0" borderId="15" xfId="0" applyNumberFormat="1" applyFont="1" applyFill="1" applyBorder="1" applyAlignment="1">
      <alignment horizontal="center" vertical="center" wrapText="1"/>
    </xf>
    <xf numFmtId="2" fontId="33" fillId="0" borderId="10" xfId="0"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6" fillId="2" borderId="9" xfId="0" applyFont="1" applyFill="1" applyBorder="1" applyAlignment="1">
      <alignment horizontal="center" vertical="center"/>
    </xf>
    <xf numFmtId="0" fontId="37" fillId="2" borderId="9"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3" fillId="0" borderId="21"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9" fillId="0" borderId="16" xfId="0" applyFont="1" applyFill="1" applyBorder="1" applyAlignment="1">
      <alignment vertical="center" wrapText="1"/>
    </xf>
    <xf numFmtId="0" fontId="29" fillId="0" borderId="43" xfId="0" applyFont="1" applyFill="1" applyBorder="1" applyAlignment="1">
      <alignment vertical="center" wrapText="1"/>
    </xf>
    <xf numFmtId="0" fontId="29" fillId="0" borderId="15" xfId="0" applyFont="1" applyFill="1" applyBorder="1" applyAlignment="1">
      <alignment vertical="center" wrapText="1"/>
    </xf>
    <xf numFmtId="0" fontId="29" fillId="0" borderId="10" xfId="0" applyFont="1" applyFill="1" applyBorder="1" applyAlignment="1">
      <alignment vertical="center" wrapText="1"/>
    </xf>
    <xf numFmtId="1" fontId="27" fillId="0" borderId="14"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19" xfId="0" applyFont="1" applyFill="1" applyBorder="1" applyAlignment="1">
      <alignment horizontal="center" vertical="center"/>
    </xf>
    <xf numFmtId="0" fontId="36" fillId="2" borderId="15" xfId="0" applyFont="1" applyFill="1" applyBorder="1" applyAlignment="1">
      <alignment horizontal="left" vertical="center"/>
    </xf>
    <xf numFmtId="0" fontId="36" fillId="2" borderId="17" xfId="0" applyFont="1" applyFill="1" applyBorder="1" applyAlignment="1">
      <alignment horizontal="left" vertical="center"/>
    </xf>
    <xf numFmtId="0" fontId="36" fillId="2" borderId="10" xfId="0" applyFont="1" applyFill="1" applyBorder="1" applyAlignment="1">
      <alignment horizontal="left" vertical="center"/>
    </xf>
    <xf numFmtId="1" fontId="33" fillId="0" borderId="9" xfId="1" applyNumberFormat="1"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17" fillId="0" borderId="0" xfId="0" applyFont="1" applyFill="1" applyBorder="1" applyAlignment="1">
      <alignment horizontal="center"/>
    </xf>
    <xf numFmtId="0" fontId="17" fillId="0" borderId="0" xfId="0" applyFont="1" applyFill="1" applyBorder="1" applyAlignment="1">
      <alignment horizontal="center" vertical="center" wrapText="1"/>
    </xf>
    <xf numFmtId="0" fontId="37" fillId="0" borderId="9" xfId="0" applyFont="1" applyFill="1" applyBorder="1" applyAlignment="1">
      <alignment horizontal="left" vertical="center" wrapText="1"/>
    </xf>
    <xf numFmtId="0" fontId="36" fillId="18" borderId="21" xfId="0" applyFont="1" applyFill="1" applyBorder="1" applyAlignment="1">
      <alignment horizontal="left" vertical="center"/>
    </xf>
    <xf numFmtId="0" fontId="36" fillId="18" borderId="20" xfId="0" applyFont="1" applyFill="1" applyBorder="1" applyAlignment="1">
      <alignment horizontal="left" vertical="center"/>
    </xf>
    <xf numFmtId="0" fontId="36" fillId="18" borderId="19" xfId="0" applyFont="1" applyFill="1" applyBorder="1" applyAlignment="1">
      <alignment horizontal="left" vertical="center"/>
    </xf>
    <xf numFmtId="2" fontId="37" fillId="0" borderId="16" xfId="0" applyNumberFormat="1" applyFont="1" applyFill="1" applyBorder="1" applyAlignment="1">
      <alignment horizontal="center" vertical="center" wrapText="1"/>
    </xf>
    <xf numFmtId="2" fontId="37" fillId="0" borderId="15" xfId="0" applyNumberFormat="1" applyFont="1" applyFill="1" applyBorder="1" applyAlignment="1">
      <alignment horizontal="center" vertical="center" wrapText="1"/>
    </xf>
    <xf numFmtId="3" fontId="37" fillId="0" borderId="13" xfId="0" applyNumberFormat="1" applyFont="1" applyFill="1" applyBorder="1" applyAlignment="1">
      <alignment horizontal="center" vertical="center" wrapText="1"/>
    </xf>
    <xf numFmtId="3" fontId="37" fillId="0" borderId="12" xfId="0" applyNumberFormat="1" applyFont="1" applyFill="1" applyBorder="1" applyAlignment="1">
      <alignment horizontal="center" vertical="center" wrapText="1"/>
    </xf>
    <xf numFmtId="0" fontId="18" fillId="2" borderId="9" xfId="0" applyFont="1" applyFill="1" applyBorder="1" applyAlignment="1">
      <alignment horizontal="center" vertical="center"/>
    </xf>
    <xf numFmtId="0" fontId="23" fillId="17" borderId="2" xfId="0" applyFont="1" applyFill="1" applyBorder="1" applyAlignment="1">
      <alignment horizontal="left" vertical="center" wrapText="1"/>
    </xf>
    <xf numFmtId="0" fontId="23" fillId="17" borderId="3"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17" borderId="2" xfId="0" applyFont="1" applyFill="1" applyBorder="1" applyAlignment="1">
      <alignment horizontal="left" vertical="center" wrapText="1"/>
    </xf>
    <xf numFmtId="0" fontId="20" fillId="17" borderId="3"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5" xfId="0" applyFont="1" applyFill="1" applyBorder="1" applyAlignment="1">
      <alignment horizontal="left" vertical="center"/>
    </xf>
    <xf numFmtId="0" fontId="21" fillId="17" borderId="0" xfId="0" applyFont="1" applyFill="1" applyBorder="1" applyAlignment="1">
      <alignment horizontal="left" vertical="center" wrapText="1"/>
    </xf>
    <xf numFmtId="0" fontId="21" fillId="17" borderId="2"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10" fontId="20" fillId="0" borderId="40" xfId="1" applyNumberFormat="1" applyFont="1" applyFill="1" applyBorder="1" applyAlignment="1">
      <alignment horizontal="center" vertical="center" wrapText="1"/>
    </xf>
    <xf numFmtId="10" fontId="20" fillId="0" borderId="25" xfId="1"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10" fontId="20" fillId="0" borderId="27" xfId="1"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1" fillId="2" borderId="23" xfId="0" applyFont="1" applyFill="1" applyBorder="1" applyAlignment="1">
      <alignment horizontal="left" vertical="center"/>
    </xf>
    <xf numFmtId="0" fontId="21" fillId="2" borderId="22" xfId="0" applyFont="1" applyFill="1" applyBorder="1" applyAlignment="1">
      <alignment horizontal="left" vertical="center"/>
    </xf>
    <xf numFmtId="0" fontId="21" fillId="2" borderId="24" xfId="0" applyFont="1" applyFill="1" applyBorder="1" applyAlignment="1">
      <alignment horizontal="left" vertical="center"/>
    </xf>
    <xf numFmtId="0" fontId="16" fillId="17" borderId="2" xfId="0" applyFont="1" applyFill="1" applyBorder="1" applyAlignment="1">
      <alignment horizontal="left" vertical="center"/>
    </xf>
    <xf numFmtId="0" fontId="16" fillId="17" borderId="3" xfId="0" applyFont="1" applyFill="1" applyBorder="1" applyAlignment="1">
      <alignment horizontal="left" vertical="center"/>
    </xf>
    <xf numFmtId="0" fontId="20" fillId="17" borderId="2" xfId="0" applyFont="1" applyFill="1" applyBorder="1" applyAlignment="1">
      <alignment horizontal="left" vertical="center"/>
    </xf>
    <xf numFmtId="0" fontId="20" fillId="17" borderId="3" xfId="0" applyFont="1" applyFill="1" applyBorder="1" applyAlignment="1">
      <alignment horizontal="left" vertical="center"/>
    </xf>
    <xf numFmtId="0" fontId="21" fillId="17" borderId="3" xfId="0" applyFont="1" applyFill="1" applyBorder="1" applyAlignment="1">
      <alignment horizontal="left" vertical="center" wrapText="1"/>
    </xf>
    <xf numFmtId="0" fontId="20" fillId="18" borderId="23" xfId="0" applyFont="1" applyFill="1" applyBorder="1" applyAlignment="1">
      <alignment horizontal="left" vertical="center" wrapText="1"/>
    </xf>
    <xf numFmtId="0" fontId="20" fillId="18" borderId="22" xfId="0" applyFont="1" applyFill="1" applyBorder="1" applyAlignment="1">
      <alignment horizontal="left" vertical="center" wrapText="1"/>
    </xf>
    <xf numFmtId="0" fontId="20" fillId="18" borderId="24" xfId="0" applyFont="1" applyFill="1" applyBorder="1" applyAlignment="1">
      <alignment horizontal="left" vertical="center" wrapText="1"/>
    </xf>
    <xf numFmtId="0" fontId="21" fillId="17" borderId="5" xfId="0" applyFont="1" applyFill="1" applyBorder="1" applyAlignment="1">
      <alignment horizontal="left" vertical="center" wrapText="1"/>
    </xf>
    <xf numFmtId="0" fontId="21" fillId="18" borderId="1" xfId="0" applyFont="1" applyFill="1" applyBorder="1" applyAlignment="1">
      <alignment horizontal="center" vertical="center" wrapText="1"/>
    </xf>
    <xf numFmtId="0" fontId="21" fillId="18" borderId="2" xfId="0" applyFont="1" applyFill="1" applyBorder="1" applyAlignment="1">
      <alignment horizontal="center" vertical="center" wrapText="1"/>
    </xf>
    <xf numFmtId="0" fontId="21" fillId="18" borderId="3" xfId="0" applyFont="1" applyFill="1" applyBorder="1" applyAlignment="1">
      <alignment horizontal="center" vertical="center" wrapText="1"/>
    </xf>
    <xf numFmtId="0" fontId="21" fillId="0" borderId="23" xfId="0" applyFont="1" applyFill="1" applyBorder="1" applyAlignment="1">
      <alignment horizontal="justify" vertical="center" wrapText="1"/>
    </xf>
    <xf numFmtId="0" fontId="21" fillId="0" borderId="22" xfId="0" applyFont="1" applyFill="1" applyBorder="1" applyAlignment="1">
      <alignment horizontal="justify" vertical="center" wrapText="1"/>
    </xf>
    <xf numFmtId="0" fontId="21" fillId="0" borderId="24" xfId="0" applyFont="1" applyFill="1" applyBorder="1" applyAlignment="1">
      <alignment horizontal="justify" vertical="center" wrapText="1"/>
    </xf>
    <xf numFmtId="0" fontId="4" fillId="0" borderId="7" xfId="0" applyFont="1" applyFill="1" applyBorder="1" applyAlignment="1">
      <alignment horizontal="center" vertical="top" wrapText="1"/>
    </xf>
    <xf numFmtId="10" fontId="20" fillId="0" borderId="23" xfId="1" applyNumberFormat="1" applyFont="1" applyFill="1" applyBorder="1" applyAlignment="1">
      <alignment horizontal="center" vertical="center" wrapText="1"/>
    </xf>
    <xf numFmtId="10" fontId="20" fillId="0" borderId="22" xfId="1" applyNumberFormat="1" applyFont="1" applyFill="1" applyBorder="1" applyAlignment="1">
      <alignment horizontal="center" vertical="center" wrapText="1"/>
    </xf>
    <xf numFmtId="10" fontId="20" fillId="0" borderId="24" xfId="1" applyNumberFormat="1" applyFont="1" applyFill="1" applyBorder="1" applyAlignment="1">
      <alignment horizontal="center" vertical="center" wrapText="1"/>
    </xf>
    <xf numFmtId="0" fontId="20" fillId="2" borderId="9" xfId="0" applyFont="1" applyFill="1" applyBorder="1" applyAlignment="1">
      <alignment horizontal="center" vertical="center"/>
    </xf>
    <xf numFmtId="0" fontId="42" fillId="0" borderId="0" xfId="0" applyFont="1" applyBorder="1" applyAlignment="1">
      <alignment horizontal="center" vertical="top" wrapText="1"/>
    </xf>
    <xf numFmtId="0" fontId="23" fillId="17" borderId="9" xfId="0" applyFont="1" applyFill="1" applyBorder="1" applyAlignment="1">
      <alignment horizontal="center" vertical="center" wrapText="1"/>
    </xf>
    <xf numFmtId="0" fontId="21" fillId="0" borderId="9" xfId="0" applyFont="1" applyBorder="1" applyAlignment="1">
      <alignment horizontal="left"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10" fontId="24" fillId="0" borderId="9" xfId="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4" fillId="0" borderId="15" xfId="33" applyFont="1" applyFill="1" applyBorder="1" applyAlignment="1">
      <alignment horizontal="center" vertical="center"/>
    </xf>
    <xf numFmtId="0" fontId="4" fillId="0" borderId="17" xfId="33" applyFont="1" applyFill="1" applyBorder="1" applyAlignment="1">
      <alignment horizontal="center" vertical="center"/>
    </xf>
    <xf numFmtId="0" fontId="4" fillId="0" borderId="10" xfId="33" applyFont="1" applyFill="1" applyBorder="1" applyAlignment="1">
      <alignment horizontal="center" vertical="center"/>
    </xf>
    <xf numFmtId="0" fontId="23" fillId="0" borderId="21" xfId="33" applyFont="1" applyFill="1" applyBorder="1" applyAlignment="1">
      <alignment horizontal="left" vertical="center" wrapText="1"/>
    </xf>
    <xf numFmtId="0" fontId="23" fillId="0" borderId="20" xfId="33" applyFont="1" applyFill="1" applyBorder="1" applyAlignment="1">
      <alignment horizontal="left" vertical="center" wrapText="1"/>
    </xf>
    <xf numFmtId="0" fontId="23" fillId="0" borderId="19" xfId="33" applyFont="1" applyFill="1" applyBorder="1" applyAlignment="1">
      <alignment horizontal="left" vertical="center" wrapText="1"/>
    </xf>
    <xf numFmtId="0" fontId="20" fillId="0" borderId="21" xfId="33" applyFont="1" applyFill="1" applyBorder="1" applyAlignment="1">
      <alignment horizontal="left" vertical="center" wrapText="1"/>
    </xf>
    <xf numFmtId="0" fontId="20" fillId="0" borderId="20" xfId="33" applyFont="1" applyFill="1" applyBorder="1" applyAlignment="1">
      <alignment horizontal="left" vertical="center" wrapText="1"/>
    </xf>
    <xf numFmtId="0" fontId="20" fillId="0" borderId="19" xfId="33" applyFont="1" applyFill="1" applyBorder="1" applyAlignment="1">
      <alignment horizontal="left" vertical="center" wrapText="1"/>
    </xf>
    <xf numFmtId="0" fontId="21" fillId="0" borderId="21" xfId="33" applyFont="1" applyFill="1" applyBorder="1" applyAlignment="1">
      <alignment horizontal="left" vertical="center" wrapText="1"/>
    </xf>
    <xf numFmtId="0" fontId="21" fillId="0" borderId="20" xfId="33" applyFont="1" applyFill="1" applyBorder="1" applyAlignment="1">
      <alignment horizontal="left" vertical="center" wrapText="1"/>
    </xf>
    <xf numFmtId="0" fontId="21" fillId="0" borderId="19" xfId="33" applyFont="1" applyFill="1" applyBorder="1" applyAlignment="1">
      <alignment horizontal="left" vertical="center" wrapText="1"/>
    </xf>
    <xf numFmtId="0" fontId="15" fillId="0" borderId="16" xfId="33" applyFont="1" applyFill="1" applyBorder="1" applyAlignment="1">
      <alignment horizontal="left" vertical="center" wrapText="1"/>
    </xf>
    <xf numFmtId="0" fontId="15" fillId="0" borderId="49" xfId="33" applyFont="1" applyFill="1" applyBorder="1" applyAlignment="1">
      <alignment horizontal="left" vertical="center" wrapText="1"/>
    </xf>
    <xf numFmtId="0" fontId="15" fillId="0" borderId="43" xfId="33" applyFont="1" applyFill="1" applyBorder="1" applyAlignment="1">
      <alignment horizontal="left" vertical="center" wrapText="1"/>
    </xf>
    <xf numFmtId="0" fontId="15" fillId="0" borderId="21" xfId="33" applyFont="1" applyFill="1" applyBorder="1" applyAlignment="1">
      <alignment horizontal="left" vertical="center" wrapText="1"/>
    </xf>
    <xf numFmtId="0" fontId="15" fillId="0" borderId="20" xfId="33" applyFont="1" applyFill="1" applyBorder="1" applyAlignment="1">
      <alignment horizontal="left" vertical="center" wrapText="1"/>
    </xf>
    <xf numFmtId="0" fontId="15" fillId="0" borderId="19" xfId="33" applyFont="1" applyFill="1" applyBorder="1" applyAlignment="1">
      <alignment horizontal="left" vertical="center" wrapText="1"/>
    </xf>
    <xf numFmtId="0" fontId="20" fillId="0" borderId="16" xfId="33" applyFont="1" applyFill="1" applyBorder="1" applyAlignment="1">
      <alignment horizontal="left" vertical="center" wrapText="1"/>
    </xf>
    <xf numFmtId="0" fontId="20" fillId="0" borderId="49" xfId="33" applyFont="1" applyFill="1" applyBorder="1" applyAlignment="1">
      <alignment horizontal="left" vertical="center" wrapText="1"/>
    </xf>
    <xf numFmtId="0" fontId="20" fillId="0" borderId="43" xfId="33" applyFont="1" applyFill="1" applyBorder="1" applyAlignment="1">
      <alignment horizontal="left" vertical="center" wrapText="1"/>
    </xf>
    <xf numFmtId="0" fontId="48" fillId="0" borderId="0" xfId="33" applyFont="1" applyFill="1" applyBorder="1" applyAlignment="1">
      <alignment horizontal="center" vertical="center"/>
    </xf>
    <xf numFmtId="0" fontId="21" fillId="0" borderId="0" xfId="33" applyFont="1" applyFill="1" applyBorder="1" applyAlignment="1">
      <alignment horizontal="center" vertical="center" wrapText="1"/>
    </xf>
    <xf numFmtId="0" fontId="20" fillId="0" borderId="9" xfId="33" applyFont="1" applyFill="1" applyBorder="1" applyAlignment="1">
      <alignment horizontal="left" vertical="center"/>
    </xf>
    <xf numFmtId="0" fontId="20" fillId="0" borderId="16" xfId="33" applyFont="1" applyFill="1" applyBorder="1" applyAlignment="1">
      <alignment horizontal="left" vertical="center"/>
    </xf>
    <xf numFmtId="0" fontId="20" fillId="0" borderId="49" xfId="33" applyFont="1" applyFill="1" applyBorder="1" applyAlignment="1">
      <alignment horizontal="left" vertical="center"/>
    </xf>
    <xf numFmtId="0" fontId="20" fillId="0" borderId="43" xfId="33" applyFont="1" applyFill="1" applyBorder="1" applyAlignment="1">
      <alignment horizontal="left" vertical="center"/>
    </xf>
    <xf numFmtId="0" fontId="20" fillId="0" borderId="18" xfId="33" applyFont="1" applyFill="1" applyBorder="1" applyAlignment="1">
      <alignment horizontal="left" vertical="center"/>
    </xf>
    <xf numFmtId="0" fontId="20" fillId="0" borderId="0" xfId="33" applyFont="1" applyFill="1" applyBorder="1" applyAlignment="1">
      <alignment horizontal="left" vertical="center"/>
    </xf>
    <xf numFmtId="0" fontId="20" fillId="0" borderId="26" xfId="33" applyFont="1" applyFill="1" applyBorder="1" applyAlignment="1">
      <alignment horizontal="left" vertical="center"/>
    </xf>
    <xf numFmtId="0" fontId="25" fillId="2" borderId="9" xfId="33" applyFont="1" applyFill="1" applyBorder="1" applyAlignment="1">
      <alignment horizontal="center" vertical="center"/>
    </xf>
    <xf numFmtId="0" fontId="20" fillId="0" borderId="9" xfId="33" applyFont="1" applyFill="1" applyBorder="1" applyAlignment="1">
      <alignment horizontal="center" vertical="center" wrapText="1"/>
    </xf>
    <xf numFmtId="0" fontId="21" fillId="0" borderId="9" xfId="33" applyFont="1" applyFill="1" applyBorder="1" applyAlignment="1">
      <alignment horizontal="left" vertical="center" wrapText="1"/>
    </xf>
    <xf numFmtId="0" fontId="4" fillId="0" borderId="9" xfId="33" applyFont="1" applyFill="1" applyBorder="1" applyAlignment="1">
      <alignment horizontal="left" vertical="center"/>
    </xf>
    <xf numFmtId="0" fontId="20" fillId="0" borderId="21" xfId="33" applyFont="1" applyFill="1" applyBorder="1" applyAlignment="1">
      <alignment horizontal="left" vertical="center"/>
    </xf>
    <xf numFmtId="0" fontId="20" fillId="0" borderId="20" xfId="33" applyFont="1" applyFill="1" applyBorder="1" applyAlignment="1">
      <alignment horizontal="left" vertical="center"/>
    </xf>
    <xf numFmtId="0" fontId="20" fillId="0" borderId="19" xfId="33" applyFont="1" applyFill="1" applyBorder="1" applyAlignment="1">
      <alignment horizontal="left" vertical="center"/>
    </xf>
    <xf numFmtId="0" fontId="20" fillId="0" borderId="21" xfId="33" applyFont="1" applyFill="1" applyBorder="1" applyAlignment="1">
      <alignment horizontal="center" vertical="center" wrapText="1"/>
    </xf>
    <xf numFmtId="0" fontId="20" fillId="0" borderId="20" xfId="33" applyFont="1" applyFill="1" applyBorder="1" applyAlignment="1">
      <alignment horizontal="center" vertical="center" wrapText="1"/>
    </xf>
    <xf numFmtId="0" fontId="20" fillId="0" borderId="19" xfId="33" applyFont="1" applyFill="1" applyBorder="1" applyAlignment="1">
      <alignment horizontal="center" vertical="center" wrapText="1"/>
    </xf>
    <xf numFmtId="0" fontId="20" fillId="0" borderId="15" xfId="33" applyFont="1" applyFill="1" applyBorder="1" applyAlignment="1">
      <alignment horizontal="left" vertical="center"/>
    </xf>
    <xf numFmtId="0" fontId="20" fillId="0" borderId="17" xfId="33" applyFont="1" applyFill="1" applyBorder="1" applyAlignment="1">
      <alignment horizontal="left" vertical="center"/>
    </xf>
    <xf numFmtId="0" fontId="20" fillId="0" borderId="10" xfId="33" applyFont="1" applyFill="1" applyBorder="1" applyAlignment="1">
      <alignment horizontal="left" vertical="center"/>
    </xf>
    <xf numFmtId="0" fontId="4" fillId="0" borderId="21" xfId="33" applyFont="1" applyFill="1" applyBorder="1" applyAlignment="1">
      <alignment horizontal="left" vertical="center" wrapText="1"/>
    </xf>
    <xf numFmtId="0" fontId="4" fillId="0" borderId="20" xfId="33" applyFont="1" applyFill="1" applyBorder="1" applyAlignment="1">
      <alignment horizontal="left" vertical="center" wrapText="1"/>
    </xf>
    <xf numFmtId="0" fontId="4" fillId="0" borderId="19" xfId="33" applyFont="1" applyFill="1" applyBorder="1" applyAlignment="1">
      <alignment horizontal="left" vertical="center" wrapText="1"/>
    </xf>
    <xf numFmtId="9" fontId="8" fillId="0" borderId="9" xfId="31" applyFont="1" applyBorder="1" applyAlignment="1">
      <alignment horizontal="center" vertical="center" wrapText="1"/>
    </xf>
    <xf numFmtId="0" fontId="8" fillId="0" borderId="13" xfId="27" applyFont="1" applyBorder="1" applyAlignment="1">
      <alignment horizontal="center" vertical="center" wrapText="1"/>
    </xf>
    <xf numFmtId="0" fontId="8" fillId="0" borderId="12" xfId="27" applyFont="1" applyBorder="1" applyAlignment="1">
      <alignment horizontal="center" vertical="center" wrapText="1"/>
    </xf>
    <xf numFmtId="0" fontId="8" fillId="0" borderId="9" xfId="27" applyFont="1" applyBorder="1" applyAlignment="1">
      <alignment horizontal="justify" vertical="top" wrapText="1"/>
    </xf>
    <xf numFmtId="0" fontId="16" fillId="2" borderId="9" xfId="27" applyFont="1" applyFill="1" applyBorder="1" applyAlignment="1">
      <alignment horizontal="center" vertical="center" wrapText="1"/>
    </xf>
    <xf numFmtId="0" fontId="5" fillId="2" borderId="9" xfId="27" applyFill="1" applyBorder="1" applyAlignment="1">
      <alignment horizontal="center" vertical="center" wrapText="1"/>
    </xf>
    <xf numFmtId="0" fontId="16" fillId="17" borderId="9" xfId="27" applyFont="1" applyFill="1" applyBorder="1" applyAlignment="1">
      <alignment horizontal="center" vertical="center"/>
    </xf>
    <xf numFmtId="0" fontId="16" fillId="17" borderId="9" xfId="27" applyFont="1" applyFill="1" applyBorder="1" applyAlignment="1">
      <alignment horizontal="center" vertical="center" wrapText="1"/>
    </xf>
    <xf numFmtId="0" fontId="8" fillId="0" borderId="9" xfId="27" applyFont="1" applyBorder="1" applyAlignment="1">
      <alignment horizontal="center" vertical="center" wrapText="1"/>
    </xf>
  </cellXfs>
  <cellStyles count="35">
    <cellStyle name="20% - Énfasis1 2" xfId="2"/>
    <cellStyle name="20% - Énfasis1 3" xfId="3"/>
    <cellStyle name="20% - Énfasis2 2" xfId="4"/>
    <cellStyle name="20% - Énfasis2 3" xfId="5"/>
    <cellStyle name="20% - Énfasis3 2" xfId="6"/>
    <cellStyle name="20% - Énfasis3 3" xfId="7"/>
    <cellStyle name="20% - Énfasis4 2" xfId="8"/>
    <cellStyle name="20% - Énfasis4 3" xfId="9"/>
    <cellStyle name="20% - Énfasis5 2" xfId="10"/>
    <cellStyle name="20% - Énfasis5 3" xfId="11"/>
    <cellStyle name="20% - Énfasis6 2" xfId="12"/>
    <cellStyle name="20% - Énfasis6 3" xfId="13"/>
    <cellStyle name="40% - Énfasis1 2" xfId="14"/>
    <cellStyle name="40% - Énfasis1 3" xfId="15"/>
    <cellStyle name="40% - Énfasis2 2" xfId="16"/>
    <cellStyle name="40% - Énfasis2 3" xfId="17"/>
    <cellStyle name="40% - Énfasis3 2" xfId="18"/>
    <cellStyle name="40% - Énfasis3 3" xfId="19"/>
    <cellStyle name="40% - Énfasis4 2" xfId="20"/>
    <cellStyle name="40% - Énfasis4 3" xfId="21"/>
    <cellStyle name="40% - Énfasis5 2" xfId="22"/>
    <cellStyle name="40% - Énfasis5 3" xfId="23"/>
    <cellStyle name="40% - Énfasis6 2" xfId="24"/>
    <cellStyle name="40% - Énfasis6 3" xfId="25"/>
    <cellStyle name="Normal" xfId="0" builtinId="0"/>
    <cellStyle name="Normal 2" xfId="26"/>
    <cellStyle name="Normal 3" xfId="27"/>
    <cellStyle name="Normal 5" xfId="33"/>
    <cellStyle name="Normal_Copia de area 1 consolidado" xfId="32"/>
    <cellStyle name="Notas 2" xfId="28"/>
    <cellStyle name="Notas 3" xfId="29"/>
    <cellStyle name="Porcentaje" xfId="1" builtinId="5"/>
    <cellStyle name="Porcentaje 2" xfId="30"/>
    <cellStyle name="Porcentaje 3" xfId="31"/>
    <cellStyle name="Porcentaje 5" xfId="34"/>
  </cellStyles>
  <dxfs count="0"/>
  <tableStyles count="0" defaultTableStyle="TableStyleMedium2" defaultPivotStyle="PivotStyleLight16"/>
  <colors>
    <mruColors>
      <color rgb="FFFF99CC"/>
      <color rgb="FFFF66CC"/>
      <color rgb="FFFF66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M4752"/>
  <sheetViews>
    <sheetView topLeftCell="A304" zoomScale="70" zoomScaleNormal="70" zoomScaleSheetLayoutView="80" zoomScalePageLayoutView="50" workbookViewId="0">
      <selection activeCell="D11" sqref="D11:D12"/>
    </sheetView>
  </sheetViews>
  <sheetFormatPr baseColWidth="10" defaultRowHeight="12.75"/>
  <cols>
    <col min="1" max="1" width="5" style="63" customWidth="1"/>
    <col min="2" max="2" width="25.42578125" style="63" customWidth="1"/>
    <col min="3" max="3" width="36.7109375" style="63" customWidth="1"/>
    <col min="4" max="4" width="22" style="63" customWidth="1"/>
    <col min="5" max="5" width="10.7109375" style="64" customWidth="1"/>
    <col min="6" max="6" width="12.140625" style="63" customWidth="1"/>
    <col min="7" max="7" width="36.5703125" style="63" customWidth="1"/>
    <col min="8" max="8" width="17" style="65" customWidth="1"/>
    <col min="9" max="9" width="16.42578125" style="61" customWidth="1"/>
    <col min="10" max="10" width="11.5703125" style="62" customWidth="1"/>
    <col min="11" max="11" width="87.85546875" style="81" customWidth="1"/>
    <col min="12" max="12" width="4" style="27" customWidth="1"/>
    <col min="13" max="16384" width="11.42578125" style="27"/>
  </cols>
  <sheetData>
    <row r="1" spans="1:11" s="24" customFormat="1" ht="27.75" customHeight="1">
      <c r="A1" s="340" t="s">
        <v>1100</v>
      </c>
      <c r="B1" s="340"/>
      <c r="C1" s="340"/>
      <c r="D1" s="340"/>
      <c r="E1" s="340"/>
      <c r="F1" s="340"/>
      <c r="G1" s="340"/>
      <c r="H1" s="340"/>
      <c r="I1" s="340"/>
      <c r="J1" s="340"/>
      <c r="K1" s="340"/>
    </row>
    <row r="2" spans="1:11" s="24" customFormat="1" ht="25.5" customHeight="1">
      <c r="A2" s="341" t="s">
        <v>84</v>
      </c>
      <c r="B2" s="341"/>
      <c r="C2" s="341"/>
      <c r="D2" s="341"/>
      <c r="E2" s="341"/>
      <c r="F2" s="341"/>
      <c r="G2" s="341"/>
      <c r="H2" s="341"/>
      <c r="I2" s="341"/>
      <c r="J2" s="341"/>
      <c r="K2" s="341"/>
    </row>
    <row r="3" spans="1:11" s="24" customFormat="1" ht="38.25" customHeight="1">
      <c r="A3" s="346" t="s">
        <v>83</v>
      </c>
      <c r="B3" s="346"/>
      <c r="C3" s="346"/>
      <c r="D3" s="346"/>
      <c r="E3" s="346"/>
      <c r="F3" s="346"/>
      <c r="G3" s="346"/>
      <c r="H3" s="346"/>
      <c r="I3" s="346"/>
      <c r="J3" s="346"/>
      <c r="K3" s="346"/>
    </row>
    <row r="4" spans="1:11" s="24" customFormat="1" ht="31.5" customHeight="1">
      <c r="A4" s="346"/>
      <c r="B4" s="346"/>
      <c r="C4" s="346"/>
      <c r="D4" s="346"/>
      <c r="E4" s="346"/>
      <c r="F4" s="346"/>
      <c r="G4" s="346"/>
      <c r="H4" s="346"/>
      <c r="I4" s="346"/>
      <c r="J4" s="346"/>
      <c r="K4" s="346"/>
    </row>
    <row r="5" spans="1:11" s="32" customFormat="1" ht="19.5" customHeight="1">
      <c r="A5" s="310"/>
      <c r="B5" s="310"/>
      <c r="C5" s="310"/>
      <c r="D5" s="310"/>
      <c r="E5" s="310"/>
      <c r="F5" s="310"/>
      <c r="G5" s="310"/>
      <c r="H5" s="310"/>
      <c r="I5" s="310"/>
      <c r="J5" s="310"/>
      <c r="K5" s="310"/>
    </row>
    <row r="6" spans="1:11" s="24" customFormat="1" ht="35.25" customHeight="1">
      <c r="A6" s="368" t="s">
        <v>82</v>
      </c>
      <c r="B6" s="368"/>
      <c r="C6" s="368"/>
      <c r="D6" s="368"/>
      <c r="E6" s="368"/>
      <c r="F6" s="368"/>
      <c r="G6" s="368"/>
      <c r="H6" s="368"/>
      <c r="I6" s="368"/>
      <c r="J6" s="368"/>
      <c r="K6" s="368"/>
    </row>
    <row r="7" spans="1:11" s="25" customFormat="1" ht="38.25" customHeight="1">
      <c r="A7" s="333" t="s">
        <v>81</v>
      </c>
      <c r="B7" s="333"/>
      <c r="C7" s="333"/>
      <c r="D7" s="333"/>
      <c r="E7" s="333"/>
      <c r="F7" s="333"/>
      <c r="G7" s="333"/>
      <c r="H7" s="333"/>
      <c r="I7" s="333"/>
      <c r="J7" s="333"/>
      <c r="K7" s="333"/>
    </row>
    <row r="8" spans="1:11" s="26" customFormat="1" ht="41.25" customHeight="1">
      <c r="A8" s="311" t="s">
        <v>35</v>
      </c>
      <c r="B8" s="311"/>
      <c r="C8" s="311"/>
      <c r="D8" s="311" t="s">
        <v>34</v>
      </c>
      <c r="E8" s="311" t="s">
        <v>33</v>
      </c>
      <c r="F8" s="311"/>
      <c r="G8" s="311" t="s">
        <v>32</v>
      </c>
      <c r="H8" s="311" t="s">
        <v>79</v>
      </c>
      <c r="I8" s="168" t="s">
        <v>899</v>
      </c>
      <c r="J8" s="312" t="s">
        <v>932</v>
      </c>
      <c r="K8" s="311" t="s">
        <v>31</v>
      </c>
    </row>
    <row r="9" spans="1:11" s="26" customFormat="1" ht="46.5" customHeight="1">
      <c r="A9" s="168" t="s">
        <v>30</v>
      </c>
      <c r="B9" s="168" t="s">
        <v>29</v>
      </c>
      <c r="C9" s="168" t="s">
        <v>28</v>
      </c>
      <c r="D9" s="311"/>
      <c r="E9" s="115" t="s">
        <v>27</v>
      </c>
      <c r="F9" s="168" t="s">
        <v>26</v>
      </c>
      <c r="G9" s="311"/>
      <c r="H9" s="311"/>
      <c r="I9" s="102" t="s">
        <v>1069</v>
      </c>
      <c r="J9" s="312"/>
      <c r="K9" s="311"/>
    </row>
    <row r="10" spans="1:11" s="26" customFormat="1" ht="89.25" customHeight="1">
      <c r="A10" s="317">
        <v>1</v>
      </c>
      <c r="B10" s="311" t="s">
        <v>161</v>
      </c>
      <c r="C10" s="311" t="s">
        <v>679</v>
      </c>
      <c r="D10" s="181" t="s">
        <v>24</v>
      </c>
      <c r="E10" s="317">
        <v>0</v>
      </c>
      <c r="F10" s="327"/>
      <c r="G10" s="178" t="s">
        <v>231</v>
      </c>
      <c r="H10" s="178" t="s">
        <v>232</v>
      </c>
      <c r="I10" s="178">
        <v>201</v>
      </c>
      <c r="J10" s="311">
        <v>93</v>
      </c>
      <c r="K10" s="329" t="s">
        <v>950</v>
      </c>
    </row>
    <row r="11" spans="1:11" ht="47.25" customHeight="1">
      <c r="A11" s="317"/>
      <c r="B11" s="311"/>
      <c r="C11" s="311"/>
      <c r="D11" s="356" t="s">
        <v>23</v>
      </c>
      <c r="E11" s="317"/>
      <c r="F11" s="327"/>
      <c r="G11" s="311" t="s">
        <v>233</v>
      </c>
      <c r="H11" s="311" t="s">
        <v>234</v>
      </c>
      <c r="I11" s="311">
        <v>180</v>
      </c>
      <c r="J11" s="311"/>
      <c r="K11" s="329"/>
    </row>
    <row r="12" spans="1:11" ht="38.25" customHeight="1">
      <c r="A12" s="317"/>
      <c r="B12" s="311"/>
      <c r="C12" s="311"/>
      <c r="D12" s="356"/>
      <c r="E12" s="317"/>
      <c r="F12" s="327"/>
      <c r="G12" s="311"/>
      <c r="H12" s="311"/>
      <c r="I12" s="311"/>
      <c r="J12" s="311"/>
      <c r="K12" s="329"/>
    </row>
    <row r="13" spans="1:11" ht="181.5" customHeight="1">
      <c r="A13" s="317"/>
      <c r="B13" s="311"/>
      <c r="C13" s="311"/>
      <c r="D13" s="181" t="s">
        <v>21</v>
      </c>
      <c r="E13" s="317"/>
      <c r="F13" s="327"/>
      <c r="G13" s="178" t="s">
        <v>680</v>
      </c>
      <c r="H13" s="178" t="s">
        <v>239</v>
      </c>
      <c r="I13" s="178">
        <v>18</v>
      </c>
      <c r="J13" s="311"/>
      <c r="K13" s="329"/>
    </row>
    <row r="14" spans="1:11" ht="87.75" customHeight="1">
      <c r="A14" s="317"/>
      <c r="B14" s="311"/>
      <c r="C14" s="311"/>
      <c r="D14" s="181" t="s">
        <v>20</v>
      </c>
      <c r="E14" s="317"/>
      <c r="F14" s="327"/>
      <c r="G14" s="178" t="s">
        <v>236</v>
      </c>
      <c r="H14" s="178" t="s">
        <v>240</v>
      </c>
      <c r="I14" s="178">
        <v>71</v>
      </c>
      <c r="J14" s="311"/>
      <c r="K14" s="329"/>
    </row>
    <row r="15" spans="1:11" ht="89.25" customHeight="1">
      <c r="A15" s="317"/>
      <c r="B15" s="311"/>
      <c r="C15" s="311"/>
      <c r="D15" s="181" t="s">
        <v>19</v>
      </c>
      <c r="E15" s="317"/>
      <c r="F15" s="327"/>
      <c r="G15" s="178" t="s">
        <v>681</v>
      </c>
      <c r="H15" s="178" t="s">
        <v>235</v>
      </c>
      <c r="I15" s="178">
        <v>5</v>
      </c>
      <c r="J15" s="311"/>
      <c r="K15" s="329"/>
    </row>
    <row r="16" spans="1:11" ht="84.75" customHeight="1">
      <c r="A16" s="317"/>
      <c r="B16" s="311"/>
      <c r="C16" s="311"/>
      <c r="D16" s="181" t="s">
        <v>18</v>
      </c>
      <c r="E16" s="317"/>
      <c r="F16" s="327"/>
      <c r="G16" s="178" t="s">
        <v>237</v>
      </c>
      <c r="H16" s="178" t="s">
        <v>241</v>
      </c>
      <c r="I16" s="178">
        <v>5</v>
      </c>
      <c r="J16" s="311"/>
      <c r="K16" s="329"/>
    </row>
    <row r="17" spans="1:11" ht="81" customHeight="1">
      <c r="A17" s="317"/>
      <c r="B17" s="311"/>
      <c r="C17" s="311"/>
      <c r="D17" s="356" t="s">
        <v>22</v>
      </c>
      <c r="E17" s="317"/>
      <c r="F17" s="327"/>
      <c r="G17" s="178" t="s">
        <v>238</v>
      </c>
      <c r="H17" s="178" t="s">
        <v>1107</v>
      </c>
      <c r="I17" s="178">
        <v>375</v>
      </c>
      <c r="J17" s="311"/>
      <c r="K17" s="329"/>
    </row>
    <row r="18" spans="1:11" ht="84.75" customHeight="1">
      <c r="A18" s="317"/>
      <c r="B18" s="311"/>
      <c r="C18" s="311"/>
      <c r="D18" s="356"/>
      <c r="E18" s="317"/>
      <c r="F18" s="327"/>
      <c r="G18" s="178" t="s">
        <v>242</v>
      </c>
      <c r="H18" s="178" t="s">
        <v>222</v>
      </c>
      <c r="I18" s="178">
        <v>100</v>
      </c>
      <c r="J18" s="311"/>
      <c r="K18" s="329"/>
    </row>
    <row r="19" spans="1:11" ht="89.25" customHeight="1">
      <c r="A19" s="317"/>
      <c r="B19" s="311"/>
      <c r="C19" s="311"/>
      <c r="D19" s="356"/>
      <c r="E19" s="317"/>
      <c r="F19" s="327"/>
      <c r="G19" s="178" t="s">
        <v>678</v>
      </c>
      <c r="H19" s="178" t="s">
        <v>226</v>
      </c>
      <c r="I19" s="178">
        <v>4</v>
      </c>
      <c r="J19" s="311"/>
      <c r="K19" s="329"/>
    </row>
    <row r="20" spans="1:11" ht="28.5" customHeight="1">
      <c r="A20" s="316" t="s">
        <v>35</v>
      </c>
      <c r="B20" s="316"/>
      <c r="C20" s="316"/>
      <c r="D20" s="316" t="s">
        <v>34</v>
      </c>
      <c r="E20" s="316" t="s">
        <v>33</v>
      </c>
      <c r="F20" s="316"/>
      <c r="G20" s="316" t="s">
        <v>32</v>
      </c>
      <c r="H20" s="316" t="s">
        <v>79</v>
      </c>
      <c r="I20" s="176" t="s">
        <v>899</v>
      </c>
      <c r="J20" s="355" t="s">
        <v>932</v>
      </c>
      <c r="K20" s="316" t="s">
        <v>31</v>
      </c>
    </row>
    <row r="21" spans="1:11" ht="34.5" customHeight="1">
      <c r="A21" s="178" t="s">
        <v>30</v>
      </c>
      <c r="B21" s="178" t="s">
        <v>29</v>
      </c>
      <c r="C21" s="178" t="s">
        <v>28</v>
      </c>
      <c r="D21" s="311"/>
      <c r="E21" s="115" t="s">
        <v>27</v>
      </c>
      <c r="F21" s="178" t="s">
        <v>26</v>
      </c>
      <c r="G21" s="311"/>
      <c r="H21" s="311"/>
      <c r="I21" s="102" t="s">
        <v>1069</v>
      </c>
      <c r="J21" s="312"/>
      <c r="K21" s="311"/>
    </row>
    <row r="22" spans="1:11" ht="101.25" customHeight="1">
      <c r="A22" s="317">
        <v>2</v>
      </c>
      <c r="B22" s="311" t="s">
        <v>682</v>
      </c>
      <c r="C22" s="311" t="s">
        <v>683</v>
      </c>
      <c r="D22" s="356" t="s">
        <v>24</v>
      </c>
      <c r="E22" s="317">
        <v>0</v>
      </c>
      <c r="F22" s="327"/>
      <c r="G22" s="168" t="s">
        <v>243</v>
      </c>
      <c r="H22" s="168" t="s">
        <v>244</v>
      </c>
      <c r="I22" s="138">
        <v>8</v>
      </c>
      <c r="J22" s="350">
        <v>100</v>
      </c>
      <c r="K22" s="329" t="s">
        <v>949</v>
      </c>
    </row>
    <row r="23" spans="1:11" ht="160.5" customHeight="1">
      <c r="A23" s="317"/>
      <c r="B23" s="311"/>
      <c r="C23" s="311"/>
      <c r="D23" s="356"/>
      <c r="E23" s="317"/>
      <c r="F23" s="327"/>
      <c r="G23" s="168" t="s">
        <v>246</v>
      </c>
      <c r="H23" s="168" t="s">
        <v>245</v>
      </c>
      <c r="I23" s="138">
        <v>50</v>
      </c>
      <c r="J23" s="350"/>
      <c r="K23" s="329"/>
    </row>
    <row r="24" spans="1:11" ht="159.75" customHeight="1">
      <c r="A24" s="317"/>
      <c r="B24" s="311"/>
      <c r="C24" s="311"/>
      <c r="D24" s="356"/>
      <c r="E24" s="317"/>
      <c r="F24" s="327"/>
      <c r="G24" s="168" t="s">
        <v>247</v>
      </c>
      <c r="H24" s="168" t="s">
        <v>55</v>
      </c>
      <c r="I24" s="138">
        <v>1</v>
      </c>
      <c r="J24" s="350"/>
      <c r="K24" s="329"/>
    </row>
    <row r="25" spans="1:11" ht="165" customHeight="1">
      <c r="A25" s="317"/>
      <c r="B25" s="311"/>
      <c r="C25" s="311"/>
      <c r="D25" s="356"/>
      <c r="E25" s="317"/>
      <c r="F25" s="327"/>
      <c r="G25" s="168" t="s">
        <v>248</v>
      </c>
      <c r="H25" s="168" t="s">
        <v>226</v>
      </c>
      <c r="I25" s="138">
        <v>4</v>
      </c>
      <c r="J25" s="350"/>
      <c r="K25" s="329"/>
    </row>
    <row r="26" spans="1:11" ht="113.25" customHeight="1">
      <c r="A26" s="170">
        <v>3</v>
      </c>
      <c r="B26" s="168" t="s">
        <v>684</v>
      </c>
      <c r="C26" s="168" t="s">
        <v>162</v>
      </c>
      <c r="D26" s="168" t="s">
        <v>59</v>
      </c>
      <c r="E26" s="173">
        <v>2656880</v>
      </c>
      <c r="F26" s="168" t="s">
        <v>58</v>
      </c>
      <c r="G26" s="168" t="s">
        <v>249</v>
      </c>
      <c r="H26" s="168" t="s">
        <v>685</v>
      </c>
      <c r="I26" s="138">
        <v>18</v>
      </c>
      <c r="J26" s="138">
        <v>100</v>
      </c>
      <c r="K26" s="172" t="s">
        <v>1007</v>
      </c>
    </row>
    <row r="27" spans="1:11" ht="80.25" customHeight="1">
      <c r="A27" s="317">
        <v>4</v>
      </c>
      <c r="B27" s="311" t="s">
        <v>163</v>
      </c>
      <c r="C27" s="311" t="s">
        <v>164</v>
      </c>
      <c r="D27" s="311" t="s">
        <v>13</v>
      </c>
      <c r="E27" s="317">
        <v>0</v>
      </c>
      <c r="F27" s="327"/>
      <c r="G27" s="168" t="s">
        <v>686</v>
      </c>
      <c r="H27" s="168" t="s">
        <v>99</v>
      </c>
      <c r="I27" s="138">
        <v>2</v>
      </c>
      <c r="J27" s="350">
        <v>100</v>
      </c>
      <c r="K27" s="329" t="s">
        <v>997</v>
      </c>
    </row>
    <row r="28" spans="1:11" ht="69" customHeight="1">
      <c r="A28" s="317"/>
      <c r="B28" s="311"/>
      <c r="C28" s="311"/>
      <c r="D28" s="311"/>
      <c r="E28" s="317"/>
      <c r="F28" s="327"/>
      <c r="G28" s="168" t="s">
        <v>250</v>
      </c>
      <c r="H28" s="168" t="s">
        <v>99</v>
      </c>
      <c r="I28" s="138">
        <v>2</v>
      </c>
      <c r="J28" s="350"/>
      <c r="K28" s="329"/>
    </row>
    <row r="29" spans="1:11" ht="90" customHeight="1">
      <c r="A29" s="317"/>
      <c r="B29" s="311"/>
      <c r="C29" s="311"/>
      <c r="D29" s="311"/>
      <c r="E29" s="317"/>
      <c r="F29" s="327"/>
      <c r="G29" s="168" t="s">
        <v>687</v>
      </c>
      <c r="H29" s="168" t="s">
        <v>99</v>
      </c>
      <c r="I29" s="138">
        <v>2</v>
      </c>
      <c r="J29" s="350"/>
      <c r="K29" s="329"/>
    </row>
    <row r="30" spans="1:11" ht="78" customHeight="1">
      <c r="A30" s="317">
        <v>5</v>
      </c>
      <c r="B30" s="311" t="s">
        <v>688</v>
      </c>
      <c r="C30" s="311" t="s">
        <v>689</v>
      </c>
      <c r="D30" s="311" t="s">
        <v>690</v>
      </c>
      <c r="E30" s="317">
        <v>0</v>
      </c>
      <c r="F30" s="327"/>
      <c r="G30" s="125" t="s">
        <v>691</v>
      </c>
      <c r="H30" s="125" t="s">
        <v>55</v>
      </c>
      <c r="I30" s="138">
        <v>1</v>
      </c>
      <c r="J30" s="347">
        <v>100</v>
      </c>
      <c r="K30" s="313" t="s">
        <v>1063</v>
      </c>
    </row>
    <row r="31" spans="1:11" ht="82.5" customHeight="1">
      <c r="A31" s="317"/>
      <c r="B31" s="311"/>
      <c r="C31" s="311"/>
      <c r="D31" s="311"/>
      <c r="E31" s="317"/>
      <c r="F31" s="327"/>
      <c r="G31" s="125" t="s">
        <v>251</v>
      </c>
      <c r="H31" s="125" t="s">
        <v>99</v>
      </c>
      <c r="I31" s="138">
        <v>2</v>
      </c>
      <c r="J31" s="349"/>
      <c r="K31" s="314"/>
    </row>
    <row r="32" spans="1:11" ht="51" customHeight="1">
      <c r="A32" s="311" t="s">
        <v>35</v>
      </c>
      <c r="B32" s="311"/>
      <c r="C32" s="311"/>
      <c r="D32" s="311" t="s">
        <v>34</v>
      </c>
      <c r="E32" s="311" t="s">
        <v>33</v>
      </c>
      <c r="F32" s="311"/>
      <c r="G32" s="311" t="s">
        <v>32</v>
      </c>
      <c r="H32" s="311" t="s">
        <v>79</v>
      </c>
      <c r="I32" s="168" t="s">
        <v>899</v>
      </c>
      <c r="J32" s="312" t="s">
        <v>932</v>
      </c>
      <c r="K32" s="311" t="s">
        <v>31</v>
      </c>
    </row>
    <row r="33" spans="1:11" ht="51" customHeight="1">
      <c r="A33" s="168" t="s">
        <v>30</v>
      </c>
      <c r="B33" s="168" t="s">
        <v>29</v>
      </c>
      <c r="C33" s="168" t="s">
        <v>28</v>
      </c>
      <c r="D33" s="311"/>
      <c r="E33" s="115" t="s">
        <v>27</v>
      </c>
      <c r="F33" s="168" t="s">
        <v>26</v>
      </c>
      <c r="G33" s="311"/>
      <c r="H33" s="311"/>
      <c r="I33" s="102" t="s">
        <v>1069</v>
      </c>
      <c r="J33" s="312"/>
      <c r="K33" s="311"/>
    </row>
    <row r="34" spans="1:11" ht="67.5" customHeight="1">
      <c r="A34" s="317">
        <v>6</v>
      </c>
      <c r="B34" s="315" t="s">
        <v>892</v>
      </c>
      <c r="C34" s="311" t="s">
        <v>893</v>
      </c>
      <c r="D34" s="311" t="s">
        <v>47</v>
      </c>
      <c r="E34" s="321">
        <v>26400</v>
      </c>
      <c r="F34" s="311" t="s">
        <v>110</v>
      </c>
      <c r="G34" s="125" t="s">
        <v>252</v>
      </c>
      <c r="H34" s="125" t="s">
        <v>55</v>
      </c>
      <c r="I34" s="138">
        <v>1</v>
      </c>
      <c r="J34" s="347">
        <v>100</v>
      </c>
      <c r="K34" s="313" t="s">
        <v>1041</v>
      </c>
    </row>
    <row r="35" spans="1:11" ht="66.75" customHeight="1">
      <c r="A35" s="317"/>
      <c r="B35" s="318"/>
      <c r="C35" s="311"/>
      <c r="D35" s="311"/>
      <c r="E35" s="321"/>
      <c r="F35" s="311"/>
      <c r="G35" s="125" t="s">
        <v>253</v>
      </c>
      <c r="H35" s="125" t="s">
        <v>241</v>
      </c>
      <c r="I35" s="138">
        <v>6</v>
      </c>
      <c r="J35" s="348"/>
      <c r="K35" s="328"/>
    </row>
    <row r="36" spans="1:11" ht="69.75" customHeight="1">
      <c r="A36" s="317"/>
      <c r="B36" s="316"/>
      <c r="C36" s="311"/>
      <c r="D36" s="311"/>
      <c r="E36" s="321"/>
      <c r="F36" s="311"/>
      <c r="G36" s="125" t="s">
        <v>894</v>
      </c>
      <c r="H36" s="125" t="s">
        <v>55</v>
      </c>
      <c r="I36" s="138">
        <v>1</v>
      </c>
      <c r="J36" s="349"/>
      <c r="K36" s="314"/>
    </row>
    <row r="37" spans="1:11" ht="108" customHeight="1">
      <c r="A37" s="317">
        <v>7</v>
      </c>
      <c r="B37" s="311" t="s">
        <v>692</v>
      </c>
      <c r="C37" s="311" t="s">
        <v>693</v>
      </c>
      <c r="D37" s="168" t="s">
        <v>22</v>
      </c>
      <c r="E37" s="317">
        <v>0</v>
      </c>
      <c r="F37" s="327"/>
      <c r="G37" s="168" t="s">
        <v>694</v>
      </c>
      <c r="H37" s="168" t="s">
        <v>55</v>
      </c>
      <c r="I37" s="138">
        <v>1</v>
      </c>
      <c r="J37" s="350">
        <v>100</v>
      </c>
      <c r="K37" s="329" t="s">
        <v>980</v>
      </c>
    </row>
    <row r="38" spans="1:11" ht="54.95" customHeight="1">
      <c r="A38" s="317"/>
      <c r="B38" s="311"/>
      <c r="C38" s="311"/>
      <c r="D38" s="168" t="s">
        <v>45</v>
      </c>
      <c r="E38" s="317"/>
      <c r="F38" s="327"/>
      <c r="G38" s="311" t="s">
        <v>254</v>
      </c>
      <c r="H38" s="311" t="s">
        <v>99</v>
      </c>
      <c r="I38" s="350">
        <v>2</v>
      </c>
      <c r="J38" s="350"/>
      <c r="K38" s="329"/>
    </row>
    <row r="39" spans="1:11" ht="54.95" customHeight="1">
      <c r="A39" s="317"/>
      <c r="B39" s="311"/>
      <c r="C39" s="311"/>
      <c r="D39" s="168" t="s">
        <v>44</v>
      </c>
      <c r="E39" s="317"/>
      <c r="F39" s="327"/>
      <c r="G39" s="311"/>
      <c r="H39" s="311"/>
      <c r="I39" s="350"/>
      <c r="J39" s="350"/>
      <c r="K39" s="329"/>
    </row>
    <row r="40" spans="1:11" ht="54.95" customHeight="1">
      <c r="A40" s="317"/>
      <c r="B40" s="311"/>
      <c r="C40" s="311"/>
      <c r="D40" s="168" t="s">
        <v>43</v>
      </c>
      <c r="E40" s="317"/>
      <c r="F40" s="327"/>
      <c r="G40" s="311"/>
      <c r="H40" s="311"/>
      <c r="I40" s="350"/>
      <c r="J40" s="350"/>
      <c r="K40" s="329"/>
    </row>
    <row r="41" spans="1:11" s="26" customFormat="1" ht="54.95" customHeight="1">
      <c r="A41" s="317"/>
      <c r="B41" s="311"/>
      <c r="C41" s="311"/>
      <c r="D41" s="168" t="s">
        <v>42</v>
      </c>
      <c r="E41" s="317"/>
      <c r="F41" s="327"/>
      <c r="G41" s="311"/>
      <c r="H41" s="311"/>
      <c r="I41" s="350"/>
      <c r="J41" s="350"/>
      <c r="K41" s="329"/>
    </row>
    <row r="42" spans="1:11" s="26" customFormat="1" ht="54.95" customHeight="1">
      <c r="A42" s="317"/>
      <c r="B42" s="311"/>
      <c r="C42" s="311"/>
      <c r="D42" s="168" t="s">
        <v>519</v>
      </c>
      <c r="E42" s="317"/>
      <c r="F42" s="327"/>
      <c r="G42" s="311"/>
      <c r="H42" s="311"/>
      <c r="I42" s="350"/>
      <c r="J42" s="350"/>
      <c r="K42" s="329"/>
    </row>
    <row r="43" spans="1:11" ht="54.95" customHeight="1">
      <c r="A43" s="317"/>
      <c r="B43" s="311"/>
      <c r="C43" s="311"/>
      <c r="D43" s="168" t="s">
        <v>557</v>
      </c>
      <c r="E43" s="317"/>
      <c r="F43" s="327"/>
      <c r="G43" s="311"/>
      <c r="H43" s="311"/>
      <c r="I43" s="350"/>
      <c r="J43" s="350"/>
      <c r="K43" s="329"/>
    </row>
    <row r="44" spans="1:11" ht="54.95" customHeight="1">
      <c r="A44" s="317"/>
      <c r="B44" s="311"/>
      <c r="C44" s="311"/>
      <c r="D44" s="168" t="s">
        <v>559</v>
      </c>
      <c r="E44" s="317"/>
      <c r="F44" s="327"/>
      <c r="G44" s="311"/>
      <c r="H44" s="311"/>
      <c r="I44" s="350"/>
      <c r="J44" s="350"/>
      <c r="K44" s="329"/>
    </row>
    <row r="45" spans="1:11" ht="54.95" customHeight="1">
      <c r="A45" s="317"/>
      <c r="B45" s="311"/>
      <c r="C45" s="311"/>
      <c r="D45" s="168" t="s">
        <v>561</v>
      </c>
      <c r="E45" s="317"/>
      <c r="F45" s="327"/>
      <c r="G45" s="311"/>
      <c r="H45" s="311"/>
      <c r="I45" s="350"/>
      <c r="J45" s="350"/>
      <c r="K45" s="329"/>
    </row>
    <row r="46" spans="1:11" ht="54.95" customHeight="1">
      <c r="A46" s="317"/>
      <c r="B46" s="311"/>
      <c r="C46" s="311"/>
      <c r="D46" s="168" t="s">
        <v>41</v>
      </c>
      <c r="E46" s="317"/>
      <c r="F46" s="327"/>
      <c r="G46" s="311"/>
      <c r="H46" s="311"/>
      <c r="I46" s="350"/>
      <c r="J46" s="350"/>
      <c r="K46" s="329"/>
    </row>
    <row r="47" spans="1:11" ht="54.95" customHeight="1">
      <c r="A47" s="317"/>
      <c r="B47" s="311"/>
      <c r="C47" s="311"/>
      <c r="D47" s="168" t="s">
        <v>40</v>
      </c>
      <c r="E47" s="317"/>
      <c r="F47" s="327"/>
      <c r="G47" s="311"/>
      <c r="H47" s="311"/>
      <c r="I47" s="350"/>
      <c r="J47" s="350"/>
      <c r="K47" s="329"/>
    </row>
    <row r="48" spans="1:11" ht="54.95" customHeight="1">
      <c r="A48" s="317"/>
      <c r="B48" s="311"/>
      <c r="C48" s="311"/>
      <c r="D48" s="168" t="s">
        <v>39</v>
      </c>
      <c r="E48" s="317"/>
      <c r="F48" s="327"/>
      <c r="G48" s="311"/>
      <c r="H48" s="311"/>
      <c r="I48" s="350"/>
      <c r="J48" s="350"/>
      <c r="K48" s="329"/>
    </row>
    <row r="49" spans="1:11" ht="54.95" customHeight="1">
      <c r="A49" s="317"/>
      <c r="B49" s="311"/>
      <c r="C49" s="311"/>
      <c r="D49" s="168" t="s">
        <v>38</v>
      </c>
      <c r="E49" s="317"/>
      <c r="F49" s="327"/>
      <c r="G49" s="311"/>
      <c r="H49" s="311"/>
      <c r="I49" s="350"/>
      <c r="J49" s="350"/>
      <c r="K49" s="329"/>
    </row>
    <row r="50" spans="1:11" s="28" customFormat="1" ht="54.95" customHeight="1">
      <c r="A50" s="317"/>
      <c r="B50" s="311"/>
      <c r="C50" s="311"/>
      <c r="D50" s="168" t="s">
        <v>37</v>
      </c>
      <c r="E50" s="317"/>
      <c r="F50" s="327"/>
      <c r="G50" s="311"/>
      <c r="H50" s="311"/>
      <c r="I50" s="350"/>
      <c r="J50" s="350"/>
      <c r="K50" s="329"/>
    </row>
    <row r="51" spans="1:11" s="28" customFormat="1" ht="54.95" customHeight="1">
      <c r="A51" s="317"/>
      <c r="B51" s="311"/>
      <c r="C51" s="311"/>
      <c r="D51" s="168" t="s">
        <v>562</v>
      </c>
      <c r="E51" s="317"/>
      <c r="F51" s="327"/>
      <c r="G51" s="311"/>
      <c r="H51" s="311"/>
      <c r="I51" s="350"/>
      <c r="J51" s="350"/>
      <c r="K51" s="329"/>
    </row>
    <row r="52" spans="1:11" s="28" customFormat="1" ht="30" customHeight="1">
      <c r="A52" s="311" t="s">
        <v>35</v>
      </c>
      <c r="B52" s="311"/>
      <c r="C52" s="311"/>
      <c r="D52" s="311" t="s">
        <v>34</v>
      </c>
      <c r="E52" s="311" t="s">
        <v>33</v>
      </c>
      <c r="F52" s="311"/>
      <c r="G52" s="311" t="s">
        <v>32</v>
      </c>
      <c r="H52" s="311" t="s">
        <v>79</v>
      </c>
      <c r="I52" s="168" t="s">
        <v>899</v>
      </c>
      <c r="J52" s="312" t="s">
        <v>932</v>
      </c>
      <c r="K52" s="311" t="s">
        <v>31</v>
      </c>
    </row>
    <row r="53" spans="1:11" s="28" customFormat="1" ht="33" customHeight="1">
      <c r="A53" s="168" t="s">
        <v>30</v>
      </c>
      <c r="B53" s="168" t="s">
        <v>29</v>
      </c>
      <c r="C53" s="168" t="s">
        <v>28</v>
      </c>
      <c r="D53" s="311"/>
      <c r="E53" s="115" t="s">
        <v>27</v>
      </c>
      <c r="F53" s="168" t="s">
        <v>26</v>
      </c>
      <c r="G53" s="311"/>
      <c r="H53" s="311"/>
      <c r="I53" s="102" t="s">
        <v>1069</v>
      </c>
      <c r="J53" s="312"/>
      <c r="K53" s="311"/>
    </row>
    <row r="54" spans="1:11" s="26" customFormat="1" ht="59.25" customHeight="1">
      <c r="A54" s="317">
        <v>8</v>
      </c>
      <c r="B54" s="311" t="s">
        <v>695</v>
      </c>
      <c r="C54" s="327" t="s">
        <v>1108</v>
      </c>
      <c r="D54" s="311" t="s">
        <v>42</v>
      </c>
      <c r="E54" s="317">
        <v>0</v>
      </c>
      <c r="F54" s="327"/>
      <c r="G54" s="125" t="s">
        <v>696</v>
      </c>
      <c r="H54" s="125" t="s">
        <v>255</v>
      </c>
      <c r="I54" s="138">
        <v>2</v>
      </c>
      <c r="J54" s="347">
        <v>100</v>
      </c>
      <c r="K54" s="313" t="s">
        <v>984</v>
      </c>
    </row>
    <row r="55" spans="1:11" s="26" customFormat="1" ht="63" customHeight="1">
      <c r="A55" s="317"/>
      <c r="B55" s="311"/>
      <c r="C55" s="327"/>
      <c r="D55" s="311"/>
      <c r="E55" s="317"/>
      <c r="F55" s="327"/>
      <c r="G55" s="125" t="s">
        <v>256</v>
      </c>
      <c r="H55" s="125" t="s">
        <v>257</v>
      </c>
      <c r="I55" s="138">
        <v>30</v>
      </c>
      <c r="J55" s="348"/>
      <c r="K55" s="328"/>
    </row>
    <row r="56" spans="1:11" ht="50.25" customHeight="1">
      <c r="A56" s="317"/>
      <c r="B56" s="311"/>
      <c r="C56" s="327"/>
      <c r="D56" s="311"/>
      <c r="E56" s="317"/>
      <c r="F56" s="327"/>
      <c r="G56" s="125" t="s">
        <v>258</v>
      </c>
      <c r="H56" s="125" t="s">
        <v>259</v>
      </c>
      <c r="I56" s="138">
        <v>6</v>
      </c>
      <c r="J56" s="348"/>
      <c r="K56" s="328"/>
    </row>
    <row r="57" spans="1:11" ht="47.25" customHeight="1">
      <c r="A57" s="317"/>
      <c r="B57" s="311"/>
      <c r="C57" s="327"/>
      <c r="D57" s="311"/>
      <c r="E57" s="317"/>
      <c r="F57" s="327"/>
      <c r="G57" s="125" t="s">
        <v>697</v>
      </c>
      <c r="H57" s="125" t="s">
        <v>260</v>
      </c>
      <c r="I57" s="138">
        <v>4</v>
      </c>
      <c r="J57" s="348"/>
      <c r="K57" s="328"/>
    </row>
    <row r="58" spans="1:11" ht="50.25" customHeight="1">
      <c r="A58" s="317"/>
      <c r="B58" s="311"/>
      <c r="C58" s="327"/>
      <c r="D58" s="311"/>
      <c r="E58" s="317"/>
      <c r="F58" s="327"/>
      <c r="G58" s="125" t="s">
        <v>698</v>
      </c>
      <c r="H58" s="125" t="s">
        <v>255</v>
      </c>
      <c r="I58" s="138">
        <v>2</v>
      </c>
      <c r="J58" s="349"/>
      <c r="K58" s="314"/>
    </row>
    <row r="59" spans="1:11" s="25" customFormat="1" ht="28.5" customHeight="1">
      <c r="A59" s="333" t="s">
        <v>275</v>
      </c>
      <c r="B59" s="333"/>
      <c r="C59" s="333"/>
      <c r="D59" s="333"/>
      <c r="E59" s="333"/>
      <c r="F59" s="333"/>
      <c r="G59" s="333"/>
      <c r="H59" s="333"/>
      <c r="I59" s="333"/>
      <c r="J59" s="333"/>
      <c r="K59" s="333"/>
    </row>
    <row r="60" spans="1:11" ht="68.25" customHeight="1">
      <c r="A60" s="362">
        <v>9</v>
      </c>
      <c r="B60" s="361" t="s">
        <v>699</v>
      </c>
      <c r="C60" s="361" t="s">
        <v>1082</v>
      </c>
      <c r="D60" s="361" t="s">
        <v>16</v>
      </c>
      <c r="E60" s="372">
        <v>10000</v>
      </c>
      <c r="F60" s="107" t="s">
        <v>52</v>
      </c>
      <c r="G60" s="107" t="s">
        <v>262</v>
      </c>
      <c r="H60" s="139" t="s">
        <v>263</v>
      </c>
      <c r="I60" s="127">
        <v>30</v>
      </c>
      <c r="J60" s="370">
        <v>100</v>
      </c>
      <c r="K60" s="329" t="s">
        <v>955</v>
      </c>
    </row>
    <row r="61" spans="1:11" ht="71.25" customHeight="1">
      <c r="A61" s="342"/>
      <c r="B61" s="344"/>
      <c r="C61" s="352"/>
      <c r="D61" s="344"/>
      <c r="E61" s="365"/>
      <c r="F61" s="361" t="s">
        <v>261</v>
      </c>
      <c r="G61" s="107" t="s">
        <v>700</v>
      </c>
      <c r="H61" s="139" t="s">
        <v>263</v>
      </c>
      <c r="I61" s="127">
        <v>30</v>
      </c>
      <c r="J61" s="370"/>
      <c r="K61" s="329"/>
    </row>
    <row r="62" spans="1:11" ht="147.75" customHeight="1">
      <c r="A62" s="343"/>
      <c r="B62" s="345"/>
      <c r="C62" s="353"/>
      <c r="D62" s="345"/>
      <c r="E62" s="375"/>
      <c r="F62" s="345"/>
      <c r="G62" s="107" t="s">
        <v>701</v>
      </c>
      <c r="H62" s="139" t="s">
        <v>933</v>
      </c>
      <c r="I62" s="127">
        <v>3</v>
      </c>
      <c r="J62" s="370"/>
      <c r="K62" s="329"/>
    </row>
    <row r="63" spans="1:11" ht="54" customHeight="1">
      <c r="A63" s="362">
        <v>10</v>
      </c>
      <c r="B63" s="361" t="s">
        <v>165</v>
      </c>
      <c r="C63" s="361" t="s">
        <v>702</v>
      </c>
      <c r="D63" s="361" t="s">
        <v>15</v>
      </c>
      <c r="E63" s="372">
        <v>36000</v>
      </c>
      <c r="F63" s="361" t="s">
        <v>265</v>
      </c>
      <c r="G63" s="107" t="s">
        <v>703</v>
      </c>
      <c r="H63" s="139" t="s">
        <v>934</v>
      </c>
      <c r="I63" s="127">
        <v>1</v>
      </c>
      <c r="J63" s="370">
        <v>100</v>
      </c>
      <c r="K63" s="329" t="s">
        <v>959</v>
      </c>
    </row>
    <row r="64" spans="1:11" ht="60.75" customHeight="1">
      <c r="A64" s="342"/>
      <c r="B64" s="344"/>
      <c r="C64" s="344"/>
      <c r="D64" s="344"/>
      <c r="E64" s="365"/>
      <c r="F64" s="344"/>
      <c r="G64" s="140" t="s">
        <v>266</v>
      </c>
      <c r="H64" s="141" t="s">
        <v>934</v>
      </c>
      <c r="I64" s="135">
        <v>1</v>
      </c>
      <c r="J64" s="371"/>
      <c r="K64" s="313"/>
    </row>
    <row r="65" spans="1:11" ht="72" customHeight="1">
      <c r="A65" s="317">
        <v>11</v>
      </c>
      <c r="B65" s="311" t="s">
        <v>704</v>
      </c>
      <c r="C65" s="311" t="s">
        <v>705</v>
      </c>
      <c r="D65" s="311" t="s">
        <v>75</v>
      </c>
      <c r="E65" s="321">
        <v>5000</v>
      </c>
      <c r="F65" s="311" t="s">
        <v>267</v>
      </c>
      <c r="G65" s="168" t="s">
        <v>268</v>
      </c>
      <c r="H65" s="168" t="s">
        <v>934</v>
      </c>
      <c r="I65" s="174">
        <v>1</v>
      </c>
      <c r="J65" s="369">
        <v>70</v>
      </c>
      <c r="K65" s="329" t="s">
        <v>1010</v>
      </c>
    </row>
    <row r="66" spans="1:11" ht="99.75" customHeight="1">
      <c r="A66" s="317"/>
      <c r="B66" s="311"/>
      <c r="C66" s="311"/>
      <c r="D66" s="311"/>
      <c r="E66" s="321"/>
      <c r="F66" s="311"/>
      <c r="G66" s="168" t="s">
        <v>269</v>
      </c>
      <c r="H66" s="168" t="s">
        <v>935</v>
      </c>
      <c r="I66" s="174">
        <v>0</v>
      </c>
      <c r="J66" s="369"/>
      <c r="K66" s="329"/>
    </row>
    <row r="67" spans="1:11" ht="48" customHeight="1">
      <c r="A67" s="342">
        <v>12</v>
      </c>
      <c r="B67" s="344" t="s">
        <v>706</v>
      </c>
      <c r="C67" s="344" t="s">
        <v>707</v>
      </c>
      <c r="D67" s="344" t="s">
        <v>638</v>
      </c>
      <c r="E67" s="365">
        <v>55900</v>
      </c>
      <c r="F67" s="344" t="s">
        <v>270</v>
      </c>
      <c r="G67" s="171" t="s">
        <v>271</v>
      </c>
      <c r="H67" s="171" t="s">
        <v>263</v>
      </c>
      <c r="I67" s="136">
        <v>30</v>
      </c>
      <c r="J67" s="376">
        <v>91</v>
      </c>
      <c r="K67" s="328" t="s">
        <v>1035</v>
      </c>
    </row>
    <row r="68" spans="1:11" ht="84" customHeight="1">
      <c r="A68" s="342"/>
      <c r="B68" s="344"/>
      <c r="C68" s="344"/>
      <c r="D68" s="344"/>
      <c r="E68" s="365"/>
      <c r="F68" s="344"/>
      <c r="G68" s="107" t="s">
        <v>272</v>
      </c>
      <c r="H68" s="107" t="s">
        <v>273</v>
      </c>
      <c r="I68" s="127">
        <v>5</v>
      </c>
      <c r="J68" s="376"/>
      <c r="K68" s="328"/>
    </row>
    <row r="69" spans="1:11" ht="48.75" customHeight="1">
      <c r="A69" s="342"/>
      <c r="B69" s="344"/>
      <c r="C69" s="344"/>
      <c r="D69" s="344"/>
      <c r="E69" s="365"/>
      <c r="F69" s="344"/>
      <c r="G69" s="107" t="s">
        <v>708</v>
      </c>
      <c r="H69" s="107" t="s">
        <v>936</v>
      </c>
      <c r="I69" s="127">
        <v>5</v>
      </c>
      <c r="J69" s="376"/>
      <c r="K69" s="328"/>
    </row>
    <row r="70" spans="1:11" ht="57.75" customHeight="1">
      <c r="A70" s="343"/>
      <c r="B70" s="345"/>
      <c r="C70" s="345"/>
      <c r="D70" s="345"/>
      <c r="E70" s="375"/>
      <c r="F70" s="345"/>
      <c r="G70" s="107" t="s">
        <v>274</v>
      </c>
      <c r="H70" s="107" t="s">
        <v>937</v>
      </c>
      <c r="I70" s="127">
        <v>8</v>
      </c>
      <c r="J70" s="377"/>
      <c r="K70" s="314"/>
    </row>
    <row r="71" spans="1:11" ht="44.25" customHeight="1">
      <c r="A71" s="311" t="s">
        <v>35</v>
      </c>
      <c r="B71" s="311"/>
      <c r="C71" s="311"/>
      <c r="D71" s="311" t="s">
        <v>34</v>
      </c>
      <c r="E71" s="311" t="s">
        <v>33</v>
      </c>
      <c r="F71" s="311"/>
      <c r="G71" s="311" t="s">
        <v>32</v>
      </c>
      <c r="H71" s="311" t="s">
        <v>79</v>
      </c>
      <c r="I71" s="168" t="s">
        <v>899</v>
      </c>
      <c r="J71" s="312" t="s">
        <v>932</v>
      </c>
      <c r="K71" s="311" t="s">
        <v>31</v>
      </c>
    </row>
    <row r="72" spans="1:11" ht="37.5" customHeight="1">
      <c r="A72" s="168" t="s">
        <v>30</v>
      </c>
      <c r="B72" s="168" t="s">
        <v>29</v>
      </c>
      <c r="C72" s="168" t="s">
        <v>28</v>
      </c>
      <c r="D72" s="311"/>
      <c r="E72" s="115" t="s">
        <v>27</v>
      </c>
      <c r="F72" s="168" t="s">
        <v>26</v>
      </c>
      <c r="G72" s="311"/>
      <c r="H72" s="311"/>
      <c r="I72" s="102" t="s">
        <v>1069</v>
      </c>
      <c r="J72" s="312"/>
      <c r="K72" s="311"/>
    </row>
    <row r="73" spans="1:11" ht="84.75" customHeight="1">
      <c r="A73" s="362">
        <v>13</v>
      </c>
      <c r="B73" s="361" t="s">
        <v>709</v>
      </c>
      <c r="C73" s="361" t="s">
        <v>710</v>
      </c>
      <c r="D73" s="361" t="s">
        <v>44</v>
      </c>
      <c r="E73" s="362">
        <v>0</v>
      </c>
      <c r="F73" s="351"/>
      <c r="G73" s="107" t="s">
        <v>711</v>
      </c>
      <c r="H73" s="107" t="s">
        <v>938</v>
      </c>
      <c r="I73" s="127">
        <v>4</v>
      </c>
      <c r="J73" s="384">
        <v>100</v>
      </c>
      <c r="K73" s="313" t="s">
        <v>1076</v>
      </c>
    </row>
    <row r="74" spans="1:11" ht="85.5" customHeight="1">
      <c r="A74" s="342"/>
      <c r="B74" s="344"/>
      <c r="C74" s="344"/>
      <c r="D74" s="344"/>
      <c r="E74" s="342"/>
      <c r="F74" s="352"/>
      <c r="G74" s="107" t="s">
        <v>712</v>
      </c>
      <c r="H74" s="107" t="s">
        <v>939</v>
      </c>
      <c r="I74" s="127">
        <v>5</v>
      </c>
      <c r="J74" s="376"/>
      <c r="K74" s="328"/>
    </row>
    <row r="75" spans="1:11" ht="93.75" customHeight="1">
      <c r="A75" s="343"/>
      <c r="B75" s="345"/>
      <c r="C75" s="345"/>
      <c r="D75" s="345"/>
      <c r="E75" s="343"/>
      <c r="F75" s="353"/>
      <c r="G75" s="107" t="s">
        <v>713</v>
      </c>
      <c r="H75" s="107" t="s">
        <v>935</v>
      </c>
      <c r="I75" s="127">
        <v>1</v>
      </c>
      <c r="J75" s="377"/>
      <c r="K75" s="314"/>
    </row>
    <row r="76" spans="1:11" s="25" customFormat="1" ht="33" customHeight="1">
      <c r="A76" s="385" t="s">
        <v>276</v>
      </c>
      <c r="B76" s="386"/>
      <c r="C76" s="386"/>
      <c r="D76" s="386"/>
      <c r="E76" s="386"/>
      <c r="F76" s="386"/>
      <c r="G76" s="386"/>
      <c r="H76" s="386"/>
      <c r="I76" s="386"/>
      <c r="J76" s="386"/>
      <c r="K76" s="387"/>
    </row>
    <row r="77" spans="1:11" ht="48" customHeight="1">
      <c r="A77" s="311" t="s">
        <v>35</v>
      </c>
      <c r="B77" s="311"/>
      <c r="C77" s="311"/>
      <c r="D77" s="311" t="s">
        <v>34</v>
      </c>
      <c r="E77" s="311" t="s">
        <v>33</v>
      </c>
      <c r="F77" s="311"/>
      <c r="G77" s="311" t="s">
        <v>32</v>
      </c>
      <c r="H77" s="311" t="s">
        <v>79</v>
      </c>
      <c r="I77" s="125" t="s">
        <v>899</v>
      </c>
      <c r="J77" s="312" t="s">
        <v>932</v>
      </c>
      <c r="K77" s="311" t="s">
        <v>31</v>
      </c>
    </row>
    <row r="78" spans="1:11" ht="48" customHeight="1">
      <c r="A78" s="125" t="s">
        <v>30</v>
      </c>
      <c r="B78" s="125" t="s">
        <v>29</v>
      </c>
      <c r="C78" s="125" t="s">
        <v>28</v>
      </c>
      <c r="D78" s="311"/>
      <c r="E78" s="115" t="s">
        <v>27</v>
      </c>
      <c r="F78" s="125" t="s">
        <v>26</v>
      </c>
      <c r="G78" s="311"/>
      <c r="H78" s="311"/>
      <c r="I78" s="102" t="s">
        <v>1069</v>
      </c>
      <c r="J78" s="312"/>
      <c r="K78" s="311"/>
    </row>
    <row r="79" spans="1:11" ht="140.25" customHeight="1">
      <c r="A79" s="142">
        <v>14</v>
      </c>
      <c r="B79" s="125" t="s">
        <v>166</v>
      </c>
      <c r="C79" s="125" t="s">
        <v>167</v>
      </c>
      <c r="D79" s="125" t="s">
        <v>122</v>
      </c>
      <c r="E79" s="128">
        <v>10000</v>
      </c>
      <c r="F79" s="125" t="s">
        <v>277</v>
      </c>
      <c r="G79" s="125" t="s">
        <v>278</v>
      </c>
      <c r="H79" s="125" t="s">
        <v>279</v>
      </c>
      <c r="I79" s="125">
        <v>1000</v>
      </c>
      <c r="J79" s="125">
        <v>100</v>
      </c>
      <c r="K79" s="129" t="s">
        <v>948</v>
      </c>
    </row>
    <row r="80" spans="1:11" ht="174" customHeight="1">
      <c r="A80" s="142">
        <v>15</v>
      </c>
      <c r="B80" s="125" t="s">
        <v>169</v>
      </c>
      <c r="C80" s="125" t="s">
        <v>168</v>
      </c>
      <c r="D80" s="125" t="s">
        <v>77</v>
      </c>
      <c r="E80" s="128">
        <v>250800</v>
      </c>
      <c r="F80" s="125" t="s">
        <v>78</v>
      </c>
      <c r="G80" s="125" t="s">
        <v>280</v>
      </c>
      <c r="H80" s="125" t="s">
        <v>222</v>
      </c>
      <c r="I80" s="125">
        <v>100</v>
      </c>
      <c r="J80" s="125">
        <v>100</v>
      </c>
      <c r="K80" s="129" t="s">
        <v>993</v>
      </c>
    </row>
    <row r="81" spans="1:12" ht="74.25" customHeight="1">
      <c r="A81" s="373">
        <v>16</v>
      </c>
      <c r="B81" s="311" t="s">
        <v>170</v>
      </c>
      <c r="C81" s="311" t="s">
        <v>714</v>
      </c>
      <c r="D81" s="125" t="s">
        <v>17</v>
      </c>
      <c r="E81" s="321">
        <v>5000</v>
      </c>
      <c r="F81" s="311" t="s">
        <v>64</v>
      </c>
      <c r="G81" s="125" t="s">
        <v>281</v>
      </c>
      <c r="H81" s="125" t="s">
        <v>55</v>
      </c>
      <c r="I81" s="125">
        <v>1</v>
      </c>
      <c r="J81" s="315">
        <v>100</v>
      </c>
      <c r="K81" s="313" t="s">
        <v>957</v>
      </c>
    </row>
    <row r="82" spans="1:12" ht="69" customHeight="1">
      <c r="A82" s="374"/>
      <c r="B82" s="311"/>
      <c r="C82" s="311"/>
      <c r="D82" s="125" t="s">
        <v>15</v>
      </c>
      <c r="E82" s="321"/>
      <c r="F82" s="311"/>
      <c r="G82" s="125" t="s">
        <v>282</v>
      </c>
      <c r="H82" s="125" t="s">
        <v>55</v>
      </c>
      <c r="I82" s="125">
        <v>1</v>
      </c>
      <c r="J82" s="316"/>
      <c r="K82" s="314"/>
    </row>
    <row r="83" spans="1:12" ht="59.25" customHeight="1">
      <c r="A83" s="373">
        <v>17</v>
      </c>
      <c r="B83" s="311" t="s">
        <v>171</v>
      </c>
      <c r="C83" s="311" t="s">
        <v>715</v>
      </c>
      <c r="D83" s="311" t="s">
        <v>11</v>
      </c>
      <c r="E83" s="317">
        <v>0</v>
      </c>
      <c r="F83" s="327"/>
      <c r="G83" s="125" t="s">
        <v>716</v>
      </c>
      <c r="H83" s="125" t="s">
        <v>99</v>
      </c>
      <c r="I83" s="125">
        <v>2</v>
      </c>
      <c r="J83" s="315">
        <v>100</v>
      </c>
      <c r="K83" s="313" t="s">
        <v>966</v>
      </c>
    </row>
    <row r="84" spans="1:12" ht="63" customHeight="1">
      <c r="A84" s="378"/>
      <c r="B84" s="311"/>
      <c r="C84" s="311"/>
      <c r="D84" s="311"/>
      <c r="E84" s="317"/>
      <c r="F84" s="327"/>
      <c r="G84" s="125" t="s">
        <v>283</v>
      </c>
      <c r="H84" s="125" t="s">
        <v>55</v>
      </c>
      <c r="I84" s="125">
        <v>1</v>
      </c>
      <c r="J84" s="318"/>
      <c r="K84" s="328"/>
    </row>
    <row r="85" spans="1:12" ht="57" customHeight="1">
      <c r="A85" s="378"/>
      <c r="B85" s="311"/>
      <c r="C85" s="311"/>
      <c r="D85" s="311"/>
      <c r="E85" s="317"/>
      <c r="F85" s="327"/>
      <c r="G85" s="125" t="s">
        <v>284</v>
      </c>
      <c r="H85" s="125" t="s">
        <v>55</v>
      </c>
      <c r="I85" s="125">
        <v>1</v>
      </c>
      <c r="J85" s="318"/>
      <c r="K85" s="328"/>
    </row>
    <row r="86" spans="1:12" ht="66" customHeight="1">
      <c r="A86" s="374"/>
      <c r="B86" s="311"/>
      <c r="C86" s="311"/>
      <c r="D86" s="311"/>
      <c r="E86" s="317"/>
      <c r="F86" s="327"/>
      <c r="G86" s="125" t="s">
        <v>285</v>
      </c>
      <c r="H86" s="125" t="s">
        <v>99</v>
      </c>
      <c r="I86" s="125">
        <v>2</v>
      </c>
      <c r="J86" s="316"/>
      <c r="K86" s="314"/>
      <c r="L86" s="29"/>
    </row>
    <row r="87" spans="1:12" ht="36" customHeight="1">
      <c r="A87" s="311" t="s">
        <v>35</v>
      </c>
      <c r="B87" s="311"/>
      <c r="C87" s="311"/>
      <c r="D87" s="311" t="s">
        <v>34</v>
      </c>
      <c r="E87" s="311" t="s">
        <v>33</v>
      </c>
      <c r="F87" s="311"/>
      <c r="G87" s="311" t="s">
        <v>32</v>
      </c>
      <c r="H87" s="311" t="s">
        <v>79</v>
      </c>
      <c r="I87" s="125" t="s">
        <v>899</v>
      </c>
      <c r="J87" s="312" t="s">
        <v>932</v>
      </c>
      <c r="K87" s="311" t="s">
        <v>31</v>
      </c>
      <c r="L87" s="29"/>
    </row>
    <row r="88" spans="1:12" ht="33.75" customHeight="1">
      <c r="A88" s="125" t="s">
        <v>30</v>
      </c>
      <c r="B88" s="125" t="s">
        <v>29</v>
      </c>
      <c r="C88" s="125" t="s">
        <v>28</v>
      </c>
      <c r="D88" s="311"/>
      <c r="E88" s="115" t="s">
        <v>27</v>
      </c>
      <c r="F88" s="125" t="s">
        <v>26</v>
      </c>
      <c r="G88" s="311"/>
      <c r="H88" s="311"/>
      <c r="I88" s="102" t="s">
        <v>1069</v>
      </c>
      <c r="J88" s="312"/>
      <c r="K88" s="311"/>
      <c r="L88" s="29"/>
    </row>
    <row r="89" spans="1:12" ht="82.5" customHeight="1">
      <c r="A89" s="373">
        <v>18</v>
      </c>
      <c r="B89" s="311" t="s">
        <v>717</v>
      </c>
      <c r="C89" s="311" t="s">
        <v>718</v>
      </c>
      <c r="D89" s="311" t="s">
        <v>44</v>
      </c>
      <c r="E89" s="317">
        <v>0</v>
      </c>
      <c r="F89" s="327"/>
      <c r="G89" s="125" t="s">
        <v>719</v>
      </c>
      <c r="H89" s="125" t="s">
        <v>235</v>
      </c>
      <c r="I89" s="125">
        <v>5</v>
      </c>
      <c r="J89" s="315">
        <v>100</v>
      </c>
      <c r="K89" s="313" t="s">
        <v>1077</v>
      </c>
      <c r="L89" s="29"/>
    </row>
    <row r="90" spans="1:12" ht="98.25" customHeight="1">
      <c r="A90" s="378"/>
      <c r="B90" s="311"/>
      <c r="C90" s="311"/>
      <c r="D90" s="311"/>
      <c r="E90" s="317"/>
      <c r="F90" s="327"/>
      <c r="G90" s="125" t="s">
        <v>720</v>
      </c>
      <c r="H90" s="125" t="s">
        <v>264</v>
      </c>
      <c r="I90" s="125">
        <v>3</v>
      </c>
      <c r="J90" s="318"/>
      <c r="K90" s="328"/>
      <c r="L90" s="29"/>
    </row>
    <row r="91" spans="1:12" ht="252.75" customHeight="1">
      <c r="A91" s="378"/>
      <c r="B91" s="315"/>
      <c r="C91" s="315"/>
      <c r="D91" s="315"/>
      <c r="E91" s="325"/>
      <c r="F91" s="322"/>
      <c r="G91" s="169" t="s">
        <v>721</v>
      </c>
      <c r="H91" s="169" t="s">
        <v>264</v>
      </c>
      <c r="I91" s="169">
        <v>3</v>
      </c>
      <c r="J91" s="318"/>
      <c r="K91" s="328"/>
      <c r="L91" s="29"/>
    </row>
    <row r="92" spans="1:12" ht="75" customHeight="1">
      <c r="A92" s="317">
        <v>19</v>
      </c>
      <c r="B92" s="311" t="s">
        <v>722</v>
      </c>
      <c r="C92" s="311" t="s">
        <v>723</v>
      </c>
      <c r="D92" s="311" t="s">
        <v>519</v>
      </c>
      <c r="E92" s="317">
        <v>0</v>
      </c>
      <c r="F92" s="327"/>
      <c r="G92" s="168" t="s">
        <v>286</v>
      </c>
      <c r="H92" s="168" t="s">
        <v>55</v>
      </c>
      <c r="I92" s="168">
        <v>1</v>
      </c>
      <c r="J92" s="311">
        <v>100</v>
      </c>
      <c r="K92" s="329" t="s">
        <v>976</v>
      </c>
    </row>
    <row r="93" spans="1:12" ht="90" customHeight="1">
      <c r="A93" s="317"/>
      <c r="B93" s="311"/>
      <c r="C93" s="311"/>
      <c r="D93" s="311"/>
      <c r="E93" s="317"/>
      <c r="F93" s="327"/>
      <c r="G93" s="168" t="s">
        <v>287</v>
      </c>
      <c r="H93" s="168" t="s">
        <v>264</v>
      </c>
      <c r="I93" s="168">
        <v>3</v>
      </c>
      <c r="J93" s="311"/>
      <c r="K93" s="329"/>
    </row>
    <row r="94" spans="1:12" ht="62.25" customHeight="1">
      <c r="A94" s="317"/>
      <c r="B94" s="311"/>
      <c r="C94" s="311"/>
      <c r="D94" s="311"/>
      <c r="E94" s="317"/>
      <c r="F94" s="327"/>
      <c r="G94" s="168" t="s">
        <v>724</v>
      </c>
      <c r="H94" s="168" t="s">
        <v>99</v>
      </c>
      <c r="I94" s="168">
        <v>2</v>
      </c>
      <c r="J94" s="311"/>
      <c r="K94" s="329"/>
    </row>
    <row r="95" spans="1:12" ht="83.25" customHeight="1">
      <c r="A95" s="317"/>
      <c r="B95" s="311"/>
      <c r="C95" s="311"/>
      <c r="D95" s="311"/>
      <c r="E95" s="317"/>
      <c r="F95" s="327"/>
      <c r="G95" s="168" t="s">
        <v>288</v>
      </c>
      <c r="H95" s="168" t="s">
        <v>222</v>
      </c>
      <c r="I95" s="168">
        <v>100</v>
      </c>
      <c r="J95" s="311"/>
      <c r="K95" s="329"/>
    </row>
    <row r="96" spans="1:12" ht="37.5" customHeight="1">
      <c r="A96" s="381" t="s">
        <v>172</v>
      </c>
      <c r="B96" s="382"/>
      <c r="C96" s="382"/>
      <c r="D96" s="382"/>
      <c r="E96" s="382"/>
      <c r="F96" s="382"/>
      <c r="G96" s="382"/>
      <c r="H96" s="382"/>
      <c r="I96" s="382"/>
      <c r="J96" s="382"/>
      <c r="K96" s="383"/>
    </row>
    <row r="97" spans="1:13" ht="35.25" customHeight="1">
      <c r="A97" s="357" t="s">
        <v>76</v>
      </c>
      <c r="B97" s="357"/>
      <c r="C97" s="357"/>
      <c r="D97" s="357"/>
      <c r="E97" s="357"/>
      <c r="F97" s="357"/>
      <c r="G97" s="357"/>
      <c r="H97" s="357"/>
      <c r="I97" s="357"/>
      <c r="J97" s="357"/>
      <c r="K97" s="357"/>
    </row>
    <row r="98" spans="1:13" ht="33" customHeight="1">
      <c r="A98" s="311" t="s">
        <v>35</v>
      </c>
      <c r="B98" s="311"/>
      <c r="C98" s="311"/>
      <c r="D98" s="311" t="s">
        <v>34</v>
      </c>
      <c r="E98" s="311" t="s">
        <v>33</v>
      </c>
      <c r="F98" s="311"/>
      <c r="G98" s="311" t="s">
        <v>32</v>
      </c>
      <c r="H98" s="311" t="s">
        <v>79</v>
      </c>
      <c r="I98" s="168" t="s">
        <v>899</v>
      </c>
      <c r="J98" s="312" t="s">
        <v>932</v>
      </c>
      <c r="K98" s="311" t="s">
        <v>31</v>
      </c>
    </row>
    <row r="99" spans="1:13" ht="36.75" customHeight="1">
      <c r="A99" s="168" t="s">
        <v>30</v>
      </c>
      <c r="B99" s="168" t="s">
        <v>29</v>
      </c>
      <c r="C99" s="168" t="s">
        <v>28</v>
      </c>
      <c r="D99" s="311"/>
      <c r="E99" s="115" t="s">
        <v>27</v>
      </c>
      <c r="F99" s="168" t="s">
        <v>26</v>
      </c>
      <c r="G99" s="311"/>
      <c r="H99" s="311"/>
      <c r="I99" s="102" t="s">
        <v>1069</v>
      </c>
      <c r="J99" s="312"/>
      <c r="K99" s="311"/>
    </row>
    <row r="100" spans="1:13" ht="122.25" customHeight="1">
      <c r="A100" s="126">
        <v>20</v>
      </c>
      <c r="B100" s="125" t="s">
        <v>725</v>
      </c>
      <c r="C100" s="125" t="s">
        <v>173</v>
      </c>
      <c r="D100" s="125" t="s">
        <v>417</v>
      </c>
      <c r="E100" s="128">
        <v>14500</v>
      </c>
      <c r="F100" s="125" t="s">
        <v>289</v>
      </c>
      <c r="G100" s="125" t="s">
        <v>290</v>
      </c>
      <c r="H100" s="125" t="s">
        <v>55</v>
      </c>
      <c r="I100" s="125">
        <v>1</v>
      </c>
      <c r="J100" s="125">
        <v>100</v>
      </c>
      <c r="K100" s="129" t="s">
        <v>1016</v>
      </c>
      <c r="L100" s="97"/>
      <c r="M100" s="97"/>
    </row>
    <row r="101" spans="1:13" ht="70.5" customHeight="1">
      <c r="A101" s="317">
        <v>21</v>
      </c>
      <c r="B101" s="311" t="s">
        <v>726</v>
      </c>
      <c r="C101" s="311" t="s">
        <v>727</v>
      </c>
      <c r="D101" s="125" t="s">
        <v>417</v>
      </c>
      <c r="E101" s="321">
        <v>16680</v>
      </c>
      <c r="F101" s="311" t="s">
        <v>93</v>
      </c>
      <c r="G101" s="311" t="s">
        <v>291</v>
      </c>
      <c r="H101" s="311" t="s">
        <v>55</v>
      </c>
      <c r="I101" s="315">
        <v>1</v>
      </c>
      <c r="J101" s="315">
        <v>100</v>
      </c>
      <c r="K101" s="313" t="s">
        <v>1017</v>
      </c>
      <c r="L101" s="97"/>
      <c r="M101" s="97"/>
    </row>
    <row r="102" spans="1:13" ht="44.25" customHeight="1">
      <c r="A102" s="317"/>
      <c r="B102" s="311"/>
      <c r="C102" s="311"/>
      <c r="D102" s="125" t="s">
        <v>25</v>
      </c>
      <c r="E102" s="321"/>
      <c r="F102" s="311"/>
      <c r="G102" s="311"/>
      <c r="H102" s="311"/>
      <c r="I102" s="316"/>
      <c r="J102" s="316"/>
      <c r="K102" s="314"/>
      <c r="L102" s="97"/>
      <c r="M102" s="97"/>
    </row>
    <row r="103" spans="1:13" ht="36" customHeight="1">
      <c r="A103" s="311" t="s">
        <v>35</v>
      </c>
      <c r="B103" s="311"/>
      <c r="C103" s="311"/>
      <c r="D103" s="311" t="s">
        <v>34</v>
      </c>
      <c r="E103" s="311" t="s">
        <v>33</v>
      </c>
      <c r="F103" s="311"/>
      <c r="G103" s="311" t="s">
        <v>32</v>
      </c>
      <c r="H103" s="311" t="s">
        <v>79</v>
      </c>
      <c r="I103" s="178" t="s">
        <v>899</v>
      </c>
      <c r="J103" s="312" t="s">
        <v>932</v>
      </c>
      <c r="K103" s="311" t="s">
        <v>31</v>
      </c>
      <c r="L103" s="97"/>
      <c r="M103" s="97"/>
    </row>
    <row r="104" spans="1:13" ht="36" customHeight="1">
      <c r="A104" s="178" t="s">
        <v>30</v>
      </c>
      <c r="B104" s="178" t="s">
        <v>29</v>
      </c>
      <c r="C104" s="178" t="s">
        <v>28</v>
      </c>
      <c r="D104" s="311"/>
      <c r="E104" s="115" t="s">
        <v>27</v>
      </c>
      <c r="F104" s="178" t="s">
        <v>26</v>
      </c>
      <c r="G104" s="311"/>
      <c r="H104" s="311"/>
      <c r="I104" s="102" t="s">
        <v>1069</v>
      </c>
      <c r="J104" s="312"/>
      <c r="K104" s="311"/>
      <c r="L104" s="97"/>
      <c r="M104" s="97"/>
    </row>
    <row r="105" spans="1:13" ht="44.25" customHeight="1">
      <c r="A105" s="317">
        <v>22</v>
      </c>
      <c r="B105" s="311" t="s">
        <v>728</v>
      </c>
      <c r="C105" s="311" t="s">
        <v>729</v>
      </c>
      <c r="D105" s="315" t="s">
        <v>15</v>
      </c>
      <c r="E105" s="321">
        <v>15000</v>
      </c>
      <c r="F105" s="311" t="s">
        <v>64</v>
      </c>
      <c r="G105" s="125" t="s">
        <v>70</v>
      </c>
      <c r="H105" s="125" t="s">
        <v>55</v>
      </c>
      <c r="I105" s="125">
        <v>1</v>
      </c>
      <c r="J105" s="315">
        <v>80</v>
      </c>
      <c r="K105" s="313" t="s">
        <v>1086</v>
      </c>
      <c r="L105" s="97"/>
      <c r="M105" s="97"/>
    </row>
    <row r="106" spans="1:13" ht="52.5" customHeight="1">
      <c r="A106" s="317"/>
      <c r="B106" s="311"/>
      <c r="C106" s="311"/>
      <c r="D106" s="316"/>
      <c r="E106" s="321"/>
      <c r="F106" s="311"/>
      <c r="G106" s="125" t="s">
        <v>730</v>
      </c>
      <c r="H106" s="125" t="s">
        <v>55</v>
      </c>
      <c r="I106" s="125">
        <v>0</v>
      </c>
      <c r="J106" s="316"/>
      <c r="K106" s="314"/>
      <c r="L106" s="96"/>
      <c r="M106" s="97"/>
    </row>
    <row r="107" spans="1:13" ht="75.75" customHeight="1">
      <c r="A107" s="317">
        <v>23</v>
      </c>
      <c r="B107" s="311" t="s">
        <v>731</v>
      </c>
      <c r="C107" s="311" t="s">
        <v>732</v>
      </c>
      <c r="D107" s="311" t="s">
        <v>75</v>
      </c>
      <c r="E107" s="321">
        <v>4600</v>
      </c>
      <c r="F107" s="311" t="s">
        <v>292</v>
      </c>
      <c r="G107" s="125" t="s">
        <v>70</v>
      </c>
      <c r="H107" s="125" t="s">
        <v>55</v>
      </c>
      <c r="I107" s="125">
        <v>1</v>
      </c>
      <c r="J107" s="315">
        <v>100</v>
      </c>
      <c r="K107" s="313" t="s">
        <v>1009</v>
      </c>
      <c r="L107" s="96"/>
      <c r="M107" s="97"/>
    </row>
    <row r="108" spans="1:13" ht="115.5" customHeight="1">
      <c r="A108" s="317"/>
      <c r="B108" s="311"/>
      <c r="C108" s="311"/>
      <c r="D108" s="311"/>
      <c r="E108" s="321"/>
      <c r="F108" s="311"/>
      <c r="G108" s="125" t="s">
        <v>730</v>
      </c>
      <c r="H108" s="125" t="s">
        <v>55</v>
      </c>
      <c r="I108" s="125">
        <v>1</v>
      </c>
      <c r="J108" s="316"/>
      <c r="K108" s="314"/>
      <c r="L108" s="96"/>
      <c r="M108" s="97"/>
    </row>
    <row r="109" spans="1:13" ht="59.25" customHeight="1">
      <c r="A109" s="317">
        <v>24</v>
      </c>
      <c r="B109" s="311" t="s">
        <v>733</v>
      </c>
      <c r="C109" s="311" t="s">
        <v>734</v>
      </c>
      <c r="D109" s="311" t="s">
        <v>13</v>
      </c>
      <c r="E109" s="317">
        <v>0</v>
      </c>
      <c r="F109" s="327"/>
      <c r="G109" s="125" t="s">
        <v>735</v>
      </c>
      <c r="H109" s="125" t="s">
        <v>55</v>
      </c>
      <c r="I109" s="125">
        <v>1</v>
      </c>
      <c r="J109" s="315">
        <v>80</v>
      </c>
      <c r="K109" s="313" t="s">
        <v>998</v>
      </c>
      <c r="L109" s="96"/>
      <c r="M109" s="97"/>
    </row>
    <row r="110" spans="1:13" ht="88.5" customHeight="1">
      <c r="A110" s="317"/>
      <c r="B110" s="311"/>
      <c r="C110" s="311"/>
      <c r="D110" s="311"/>
      <c r="E110" s="317"/>
      <c r="F110" s="327"/>
      <c r="G110" s="125" t="s">
        <v>736</v>
      </c>
      <c r="H110" s="125" t="s">
        <v>55</v>
      </c>
      <c r="I110" s="125">
        <v>0</v>
      </c>
      <c r="J110" s="316"/>
      <c r="K110" s="314"/>
      <c r="L110" s="96"/>
      <c r="M110" s="97"/>
    </row>
    <row r="111" spans="1:13" ht="55.5" customHeight="1">
      <c r="A111" s="317">
        <v>25</v>
      </c>
      <c r="B111" s="311" t="s">
        <v>175</v>
      </c>
      <c r="C111" s="311" t="s">
        <v>176</v>
      </c>
      <c r="D111" s="311" t="s">
        <v>48</v>
      </c>
      <c r="E111" s="317">
        <v>0</v>
      </c>
      <c r="F111" s="327"/>
      <c r="G111" s="125" t="s">
        <v>70</v>
      </c>
      <c r="H111" s="125" t="s">
        <v>55</v>
      </c>
      <c r="I111" s="125">
        <v>1</v>
      </c>
      <c r="J111" s="315">
        <v>100</v>
      </c>
      <c r="K111" s="313" t="s">
        <v>1046</v>
      </c>
      <c r="L111" s="96"/>
      <c r="M111" s="97"/>
    </row>
    <row r="112" spans="1:13" ht="53.25" customHeight="1">
      <c r="A112" s="317"/>
      <c r="B112" s="311"/>
      <c r="C112" s="311"/>
      <c r="D112" s="311"/>
      <c r="E112" s="317"/>
      <c r="F112" s="327"/>
      <c r="G112" s="125" t="s">
        <v>737</v>
      </c>
      <c r="H112" s="125" t="s">
        <v>55</v>
      </c>
      <c r="I112" s="125">
        <v>1</v>
      </c>
      <c r="J112" s="316"/>
      <c r="K112" s="314"/>
      <c r="L112" s="96"/>
      <c r="M112" s="97"/>
    </row>
    <row r="113" spans="1:13" ht="48.75" customHeight="1">
      <c r="A113" s="317">
        <v>26</v>
      </c>
      <c r="B113" s="311" t="s">
        <v>174</v>
      </c>
      <c r="C113" s="311" t="s">
        <v>177</v>
      </c>
      <c r="D113" s="311" t="s">
        <v>675</v>
      </c>
      <c r="E113" s="321">
        <v>10000</v>
      </c>
      <c r="F113" s="311" t="s">
        <v>72</v>
      </c>
      <c r="G113" s="125" t="s">
        <v>70</v>
      </c>
      <c r="H113" s="125" t="s">
        <v>55</v>
      </c>
      <c r="I113" s="125">
        <v>1</v>
      </c>
      <c r="J113" s="315">
        <v>100</v>
      </c>
      <c r="K113" s="313" t="s">
        <v>972</v>
      </c>
      <c r="L113" s="96"/>
      <c r="M113" s="97"/>
    </row>
    <row r="114" spans="1:13" ht="72.75" customHeight="1">
      <c r="A114" s="317"/>
      <c r="B114" s="311"/>
      <c r="C114" s="311"/>
      <c r="D114" s="311"/>
      <c r="E114" s="321"/>
      <c r="F114" s="311"/>
      <c r="G114" s="125" t="s">
        <v>730</v>
      </c>
      <c r="H114" s="125" t="s">
        <v>55</v>
      </c>
      <c r="I114" s="125">
        <v>1</v>
      </c>
      <c r="J114" s="316"/>
      <c r="K114" s="314"/>
      <c r="L114" s="96"/>
      <c r="M114" s="97"/>
    </row>
    <row r="115" spans="1:13" ht="54" customHeight="1">
      <c r="A115" s="317">
        <v>27</v>
      </c>
      <c r="B115" s="311" t="s">
        <v>738</v>
      </c>
      <c r="C115" s="311" t="s">
        <v>739</v>
      </c>
      <c r="D115" s="311" t="s">
        <v>42</v>
      </c>
      <c r="E115" s="317">
        <v>0</v>
      </c>
      <c r="F115" s="327"/>
      <c r="G115" s="125" t="s">
        <v>293</v>
      </c>
      <c r="H115" s="125" t="s">
        <v>294</v>
      </c>
      <c r="I115" s="125">
        <v>1</v>
      </c>
      <c r="J115" s="315">
        <v>75</v>
      </c>
      <c r="K115" s="313" t="s">
        <v>981</v>
      </c>
      <c r="L115" s="96"/>
      <c r="M115" s="97"/>
    </row>
    <row r="116" spans="1:13" ht="54" customHeight="1">
      <c r="A116" s="317"/>
      <c r="B116" s="311"/>
      <c r="C116" s="311"/>
      <c r="D116" s="311"/>
      <c r="E116" s="317"/>
      <c r="F116" s="327"/>
      <c r="G116" s="125" t="s">
        <v>740</v>
      </c>
      <c r="H116" s="125" t="s">
        <v>55</v>
      </c>
      <c r="I116" s="125">
        <v>0</v>
      </c>
      <c r="J116" s="316"/>
      <c r="K116" s="314"/>
      <c r="L116" s="96"/>
      <c r="M116" s="97"/>
    </row>
    <row r="117" spans="1:13" ht="70.5" customHeight="1">
      <c r="A117" s="317">
        <v>28</v>
      </c>
      <c r="B117" s="311" t="s">
        <v>178</v>
      </c>
      <c r="C117" s="311" t="s">
        <v>1083</v>
      </c>
      <c r="D117" s="311" t="s">
        <v>59</v>
      </c>
      <c r="E117" s="321">
        <v>340970</v>
      </c>
      <c r="F117" s="311" t="s">
        <v>58</v>
      </c>
      <c r="G117" s="125" t="s">
        <v>295</v>
      </c>
      <c r="H117" s="125" t="s">
        <v>241</v>
      </c>
      <c r="I117" s="125">
        <v>6</v>
      </c>
      <c r="J117" s="315">
        <v>100</v>
      </c>
      <c r="K117" s="313" t="s">
        <v>1024</v>
      </c>
      <c r="L117" s="96"/>
      <c r="M117" s="97"/>
    </row>
    <row r="118" spans="1:13" ht="69" customHeight="1">
      <c r="A118" s="317"/>
      <c r="B118" s="311"/>
      <c r="C118" s="327"/>
      <c r="D118" s="311"/>
      <c r="E118" s="321"/>
      <c r="F118" s="311"/>
      <c r="G118" s="125" t="s">
        <v>741</v>
      </c>
      <c r="H118" s="125" t="s">
        <v>264</v>
      </c>
      <c r="I118" s="125">
        <v>3</v>
      </c>
      <c r="J118" s="318"/>
      <c r="K118" s="328"/>
      <c r="L118" s="96"/>
      <c r="M118" s="97"/>
    </row>
    <row r="119" spans="1:13" ht="51" customHeight="1">
      <c r="A119" s="317"/>
      <c r="B119" s="311"/>
      <c r="C119" s="327"/>
      <c r="D119" s="311"/>
      <c r="E119" s="321"/>
      <c r="F119" s="311"/>
      <c r="G119" s="125" t="s">
        <v>296</v>
      </c>
      <c r="H119" s="125" t="s">
        <v>99</v>
      </c>
      <c r="I119" s="125">
        <v>2</v>
      </c>
      <c r="J119" s="318"/>
      <c r="K119" s="328"/>
      <c r="L119" s="96"/>
      <c r="M119" s="97"/>
    </row>
    <row r="120" spans="1:13" ht="45.75" customHeight="1">
      <c r="A120" s="317"/>
      <c r="B120" s="311"/>
      <c r="C120" s="327"/>
      <c r="D120" s="311"/>
      <c r="E120" s="321"/>
      <c r="F120" s="311"/>
      <c r="G120" s="125" t="s">
        <v>297</v>
      </c>
      <c r="H120" s="125" t="s">
        <v>244</v>
      </c>
      <c r="I120" s="125">
        <v>8</v>
      </c>
      <c r="J120" s="318"/>
      <c r="K120" s="328"/>
      <c r="L120" s="96"/>
      <c r="M120" s="97"/>
    </row>
    <row r="121" spans="1:13" ht="65.25" customHeight="1">
      <c r="A121" s="317"/>
      <c r="B121" s="311"/>
      <c r="C121" s="327"/>
      <c r="D121" s="311"/>
      <c r="E121" s="321"/>
      <c r="F121" s="311"/>
      <c r="G121" s="125" t="s">
        <v>742</v>
      </c>
      <c r="H121" s="125" t="s">
        <v>99</v>
      </c>
      <c r="I121" s="125">
        <v>2</v>
      </c>
      <c r="J121" s="318"/>
      <c r="K121" s="328"/>
      <c r="L121" s="96"/>
      <c r="M121" s="97"/>
    </row>
    <row r="122" spans="1:13" ht="51" customHeight="1">
      <c r="A122" s="317"/>
      <c r="B122" s="311"/>
      <c r="C122" s="327"/>
      <c r="D122" s="311"/>
      <c r="E122" s="321"/>
      <c r="F122" s="311"/>
      <c r="G122" s="125" t="s">
        <v>298</v>
      </c>
      <c r="H122" s="125" t="s">
        <v>99</v>
      </c>
      <c r="I122" s="125">
        <v>2</v>
      </c>
      <c r="J122" s="316"/>
      <c r="K122" s="314"/>
      <c r="L122" s="96"/>
      <c r="M122" s="97"/>
    </row>
    <row r="123" spans="1:13" ht="38.25" customHeight="1">
      <c r="A123" s="358" t="s">
        <v>35</v>
      </c>
      <c r="B123" s="310"/>
      <c r="C123" s="359"/>
      <c r="D123" s="315" t="s">
        <v>34</v>
      </c>
      <c r="E123" s="358" t="s">
        <v>33</v>
      </c>
      <c r="F123" s="359"/>
      <c r="G123" s="315" t="s">
        <v>32</v>
      </c>
      <c r="H123" s="315" t="s">
        <v>79</v>
      </c>
      <c r="I123" s="125" t="s">
        <v>899</v>
      </c>
      <c r="J123" s="360" t="s">
        <v>932</v>
      </c>
      <c r="K123" s="315" t="s">
        <v>31</v>
      </c>
      <c r="L123" s="96"/>
      <c r="M123" s="97"/>
    </row>
    <row r="124" spans="1:13" ht="43.5" customHeight="1">
      <c r="A124" s="125" t="s">
        <v>30</v>
      </c>
      <c r="B124" s="125" t="s">
        <v>29</v>
      </c>
      <c r="C124" s="125" t="s">
        <v>28</v>
      </c>
      <c r="D124" s="316"/>
      <c r="E124" s="115" t="s">
        <v>27</v>
      </c>
      <c r="F124" s="125" t="s">
        <v>26</v>
      </c>
      <c r="G124" s="316"/>
      <c r="H124" s="316"/>
      <c r="I124" s="102" t="s">
        <v>1069</v>
      </c>
      <c r="J124" s="355"/>
      <c r="K124" s="316"/>
      <c r="L124" s="96"/>
      <c r="M124" s="97"/>
    </row>
    <row r="125" spans="1:13" ht="58.5" customHeight="1">
      <c r="A125" s="317">
        <v>29</v>
      </c>
      <c r="B125" s="311" t="s">
        <v>743</v>
      </c>
      <c r="C125" s="311" t="s">
        <v>744</v>
      </c>
      <c r="D125" s="315" t="s">
        <v>15</v>
      </c>
      <c r="E125" s="321">
        <v>2000</v>
      </c>
      <c r="F125" s="311" t="s">
        <v>64</v>
      </c>
      <c r="G125" s="125" t="s">
        <v>299</v>
      </c>
      <c r="H125" s="125" t="s">
        <v>55</v>
      </c>
      <c r="I125" s="125">
        <v>1</v>
      </c>
      <c r="J125" s="315">
        <v>100</v>
      </c>
      <c r="K125" s="313" t="s">
        <v>961</v>
      </c>
      <c r="L125" s="96"/>
      <c r="M125" s="97"/>
    </row>
    <row r="126" spans="1:13" ht="76.5" customHeight="1">
      <c r="A126" s="317"/>
      <c r="B126" s="311"/>
      <c r="C126" s="311"/>
      <c r="D126" s="316"/>
      <c r="E126" s="321"/>
      <c r="F126" s="311"/>
      <c r="G126" s="125" t="s">
        <v>300</v>
      </c>
      <c r="H126" s="125" t="s">
        <v>55</v>
      </c>
      <c r="I126" s="125">
        <v>1</v>
      </c>
      <c r="J126" s="316"/>
      <c r="K126" s="314"/>
      <c r="L126" s="96"/>
      <c r="M126" s="97"/>
    </row>
    <row r="127" spans="1:13" ht="57.75" customHeight="1">
      <c r="A127" s="317">
        <v>30</v>
      </c>
      <c r="B127" s="311" t="s">
        <v>745</v>
      </c>
      <c r="C127" s="311" t="s">
        <v>746</v>
      </c>
      <c r="D127" s="311" t="s">
        <v>75</v>
      </c>
      <c r="E127" s="317">
        <v>0</v>
      </c>
      <c r="F127" s="327"/>
      <c r="G127" s="125" t="s">
        <v>301</v>
      </c>
      <c r="H127" s="125" t="s">
        <v>55</v>
      </c>
      <c r="I127" s="125">
        <v>0</v>
      </c>
      <c r="J127" s="315">
        <v>40</v>
      </c>
      <c r="K127" s="313" t="s">
        <v>1020</v>
      </c>
      <c r="L127" s="96"/>
      <c r="M127" s="97"/>
    </row>
    <row r="128" spans="1:13" ht="63.75" customHeight="1">
      <c r="A128" s="317"/>
      <c r="B128" s="311"/>
      <c r="C128" s="311"/>
      <c r="D128" s="311"/>
      <c r="E128" s="317"/>
      <c r="F128" s="327"/>
      <c r="G128" s="125" t="s">
        <v>302</v>
      </c>
      <c r="H128" s="125" t="s">
        <v>55</v>
      </c>
      <c r="I128" s="125">
        <v>0</v>
      </c>
      <c r="J128" s="316"/>
      <c r="K128" s="314"/>
      <c r="L128" s="96"/>
      <c r="M128" s="97"/>
    </row>
    <row r="129" spans="1:13" ht="73.5" customHeight="1">
      <c r="A129" s="317">
        <v>31</v>
      </c>
      <c r="B129" s="311" t="s">
        <v>747</v>
      </c>
      <c r="C129" s="311" t="s">
        <v>748</v>
      </c>
      <c r="D129" s="311" t="s">
        <v>75</v>
      </c>
      <c r="E129" s="317">
        <v>0</v>
      </c>
      <c r="F129" s="327"/>
      <c r="G129" s="125" t="s">
        <v>749</v>
      </c>
      <c r="H129" s="125" t="s">
        <v>55</v>
      </c>
      <c r="I129" s="125">
        <v>1</v>
      </c>
      <c r="J129" s="315">
        <v>50</v>
      </c>
      <c r="K129" s="313" t="s">
        <v>1021</v>
      </c>
      <c r="L129" s="96"/>
      <c r="M129" s="97"/>
    </row>
    <row r="130" spans="1:13" ht="64.5" customHeight="1">
      <c r="A130" s="317"/>
      <c r="B130" s="311"/>
      <c r="C130" s="311"/>
      <c r="D130" s="311"/>
      <c r="E130" s="317"/>
      <c r="F130" s="327"/>
      <c r="G130" s="125" t="s">
        <v>302</v>
      </c>
      <c r="H130" s="125" t="s">
        <v>55</v>
      </c>
      <c r="I130" s="125">
        <v>0</v>
      </c>
      <c r="J130" s="316"/>
      <c r="K130" s="314"/>
      <c r="L130" s="96"/>
      <c r="M130" s="97"/>
    </row>
    <row r="131" spans="1:13" ht="135" customHeight="1">
      <c r="A131" s="126">
        <v>32</v>
      </c>
      <c r="B131" s="125" t="s">
        <v>750</v>
      </c>
      <c r="C131" s="125" t="s">
        <v>179</v>
      </c>
      <c r="D131" s="125" t="s">
        <v>451</v>
      </c>
      <c r="E131" s="126">
        <v>0</v>
      </c>
      <c r="F131" s="132"/>
      <c r="G131" s="125" t="s">
        <v>751</v>
      </c>
      <c r="H131" s="125" t="s">
        <v>55</v>
      </c>
      <c r="I131" s="125">
        <v>0</v>
      </c>
      <c r="J131" s="125">
        <v>90</v>
      </c>
      <c r="K131" s="129" t="s">
        <v>986</v>
      </c>
      <c r="L131" s="96"/>
      <c r="M131" s="97"/>
    </row>
    <row r="132" spans="1:13" ht="88.5" customHeight="1">
      <c r="A132" s="126">
        <v>33</v>
      </c>
      <c r="B132" s="125" t="s">
        <v>752</v>
      </c>
      <c r="C132" s="125" t="s">
        <v>753</v>
      </c>
      <c r="D132" s="125" t="s">
        <v>12</v>
      </c>
      <c r="E132" s="126">
        <v>0</v>
      </c>
      <c r="F132" s="132"/>
      <c r="G132" s="125" t="s">
        <v>754</v>
      </c>
      <c r="H132" s="125" t="s">
        <v>55</v>
      </c>
      <c r="I132" s="125">
        <v>1</v>
      </c>
      <c r="J132" s="125">
        <v>100</v>
      </c>
      <c r="K132" s="129" t="s">
        <v>1004</v>
      </c>
      <c r="L132" s="96"/>
      <c r="M132" s="97"/>
    </row>
    <row r="133" spans="1:13" ht="70.5" customHeight="1">
      <c r="A133" s="317">
        <v>34</v>
      </c>
      <c r="B133" s="311" t="s">
        <v>755</v>
      </c>
      <c r="C133" s="311" t="s">
        <v>756</v>
      </c>
      <c r="D133" s="311" t="s">
        <v>67</v>
      </c>
      <c r="E133" s="317">
        <v>0</v>
      </c>
      <c r="F133" s="327"/>
      <c r="G133" s="168" t="s">
        <v>757</v>
      </c>
      <c r="H133" s="168" t="s">
        <v>55</v>
      </c>
      <c r="I133" s="168">
        <v>1</v>
      </c>
      <c r="J133" s="311">
        <v>100</v>
      </c>
      <c r="K133" s="329" t="s">
        <v>988</v>
      </c>
      <c r="L133" s="96"/>
      <c r="M133" s="97"/>
    </row>
    <row r="134" spans="1:13" ht="52.5" customHeight="1">
      <c r="A134" s="317"/>
      <c r="B134" s="311"/>
      <c r="C134" s="311"/>
      <c r="D134" s="311"/>
      <c r="E134" s="317"/>
      <c r="F134" s="327"/>
      <c r="G134" s="168" t="s">
        <v>303</v>
      </c>
      <c r="H134" s="168" t="s">
        <v>55</v>
      </c>
      <c r="I134" s="168">
        <v>1</v>
      </c>
      <c r="J134" s="311"/>
      <c r="K134" s="329"/>
      <c r="L134" s="96"/>
      <c r="M134" s="97"/>
    </row>
    <row r="135" spans="1:13" ht="121.5" customHeight="1">
      <c r="A135" s="126">
        <v>35</v>
      </c>
      <c r="B135" s="125" t="s">
        <v>758</v>
      </c>
      <c r="C135" s="125" t="s">
        <v>180</v>
      </c>
      <c r="D135" s="125" t="s">
        <v>759</v>
      </c>
      <c r="E135" s="126">
        <v>0</v>
      </c>
      <c r="F135" s="132"/>
      <c r="G135" s="125" t="s">
        <v>760</v>
      </c>
      <c r="H135" s="125" t="s">
        <v>55</v>
      </c>
      <c r="I135" s="125">
        <v>1</v>
      </c>
      <c r="J135" s="125">
        <v>100</v>
      </c>
      <c r="K135" s="129" t="s">
        <v>1038</v>
      </c>
      <c r="L135" s="96"/>
      <c r="M135" s="97"/>
    </row>
    <row r="136" spans="1:13" ht="131.25" customHeight="1">
      <c r="A136" s="317">
        <v>36</v>
      </c>
      <c r="B136" s="311" t="s">
        <v>761</v>
      </c>
      <c r="C136" s="311" t="s">
        <v>762</v>
      </c>
      <c r="D136" s="311" t="s">
        <v>763</v>
      </c>
      <c r="E136" s="321">
        <v>30000</v>
      </c>
      <c r="F136" s="311" t="s">
        <v>304</v>
      </c>
      <c r="G136" s="125" t="s">
        <v>764</v>
      </c>
      <c r="H136" s="125" t="s">
        <v>226</v>
      </c>
      <c r="I136" s="125">
        <v>4</v>
      </c>
      <c r="J136" s="315">
        <v>100</v>
      </c>
      <c r="K136" s="313" t="s">
        <v>940</v>
      </c>
      <c r="L136" s="96"/>
      <c r="M136" s="97"/>
    </row>
    <row r="137" spans="1:13" s="31" customFormat="1" ht="103.5" customHeight="1">
      <c r="A137" s="317"/>
      <c r="B137" s="311"/>
      <c r="C137" s="311"/>
      <c r="D137" s="311"/>
      <c r="E137" s="321"/>
      <c r="F137" s="311"/>
      <c r="G137" s="125" t="s">
        <v>765</v>
      </c>
      <c r="H137" s="125" t="s">
        <v>55</v>
      </c>
      <c r="I137" s="125">
        <v>1</v>
      </c>
      <c r="J137" s="316"/>
      <c r="K137" s="314"/>
      <c r="L137" s="98"/>
      <c r="M137" s="99"/>
    </row>
    <row r="138" spans="1:13" s="31" customFormat="1" ht="27" customHeight="1">
      <c r="A138" s="311" t="s">
        <v>35</v>
      </c>
      <c r="B138" s="311"/>
      <c r="C138" s="311"/>
      <c r="D138" s="311" t="s">
        <v>34</v>
      </c>
      <c r="E138" s="311" t="s">
        <v>33</v>
      </c>
      <c r="F138" s="311"/>
      <c r="G138" s="311" t="s">
        <v>32</v>
      </c>
      <c r="H138" s="311" t="s">
        <v>79</v>
      </c>
      <c r="I138" s="178" t="s">
        <v>899</v>
      </c>
      <c r="J138" s="312" t="s">
        <v>932</v>
      </c>
      <c r="K138" s="311" t="s">
        <v>31</v>
      </c>
      <c r="L138" s="98"/>
      <c r="M138" s="99"/>
    </row>
    <row r="139" spans="1:13" s="31" customFormat="1" ht="29.25" customHeight="1">
      <c r="A139" s="178" t="s">
        <v>30</v>
      </c>
      <c r="B139" s="178" t="s">
        <v>29</v>
      </c>
      <c r="C139" s="178" t="s">
        <v>28</v>
      </c>
      <c r="D139" s="311"/>
      <c r="E139" s="115" t="s">
        <v>27</v>
      </c>
      <c r="F139" s="178" t="s">
        <v>26</v>
      </c>
      <c r="G139" s="311"/>
      <c r="H139" s="311"/>
      <c r="I139" s="102" t="s">
        <v>1069</v>
      </c>
      <c r="J139" s="312"/>
      <c r="K139" s="311"/>
      <c r="L139" s="98"/>
      <c r="M139" s="99"/>
    </row>
    <row r="140" spans="1:13" s="31" customFormat="1" ht="165.75" customHeight="1">
      <c r="A140" s="126">
        <v>37</v>
      </c>
      <c r="B140" s="125" t="s">
        <v>766</v>
      </c>
      <c r="C140" s="125" t="s">
        <v>767</v>
      </c>
      <c r="D140" s="125" t="s">
        <v>675</v>
      </c>
      <c r="E140" s="128">
        <v>35000</v>
      </c>
      <c r="F140" s="125" t="s">
        <v>73</v>
      </c>
      <c r="G140" s="125" t="s">
        <v>768</v>
      </c>
      <c r="H140" s="125" t="s">
        <v>55</v>
      </c>
      <c r="I140" s="125">
        <v>1</v>
      </c>
      <c r="J140" s="125">
        <v>100</v>
      </c>
      <c r="K140" s="129" t="s">
        <v>971</v>
      </c>
      <c r="L140" s="98"/>
      <c r="M140" s="99"/>
    </row>
    <row r="141" spans="1:13" s="31" customFormat="1" ht="110.25" customHeight="1">
      <c r="A141" s="126">
        <v>38</v>
      </c>
      <c r="B141" s="125" t="s">
        <v>769</v>
      </c>
      <c r="C141" s="125" t="s">
        <v>181</v>
      </c>
      <c r="D141" s="125" t="s">
        <v>675</v>
      </c>
      <c r="E141" s="128">
        <v>30000</v>
      </c>
      <c r="F141" s="125" t="s">
        <v>73</v>
      </c>
      <c r="G141" s="125" t="s">
        <v>69</v>
      </c>
      <c r="H141" s="125" t="s">
        <v>55</v>
      </c>
      <c r="I141" s="125">
        <v>1</v>
      </c>
      <c r="J141" s="125">
        <v>100</v>
      </c>
      <c r="K141" s="129" t="s">
        <v>1065</v>
      </c>
      <c r="L141" s="98"/>
      <c r="M141" s="99"/>
    </row>
    <row r="142" spans="1:13" ht="66.75" customHeight="1">
      <c r="A142" s="317">
        <v>39</v>
      </c>
      <c r="B142" s="311" t="s">
        <v>770</v>
      </c>
      <c r="C142" s="311" t="s">
        <v>182</v>
      </c>
      <c r="D142" s="311" t="s">
        <v>536</v>
      </c>
      <c r="E142" s="321">
        <v>3000</v>
      </c>
      <c r="F142" s="311" t="s">
        <v>71</v>
      </c>
      <c r="G142" s="125" t="s">
        <v>305</v>
      </c>
      <c r="H142" s="125" t="s">
        <v>99</v>
      </c>
      <c r="I142" s="125">
        <v>2</v>
      </c>
      <c r="J142" s="315">
        <v>90</v>
      </c>
      <c r="K142" s="313" t="s">
        <v>1054</v>
      </c>
      <c r="L142" s="96"/>
      <c r="M142" s="97"/>
    </row>
    <row r="143" spans="1:13" s="31" customFormat="1" ht="67.5" customHeight="1">
      <c r="A143" s="317"/>
      <c r="B143" s="311"/>
      <c r="C143" s="311"/>
      <c r="D143" s="311"/>
      <c r="E143" s="321"/>
      <c r="F143" s="311"/>
      <c r="G143" s="125" t="s">
        <v>771</v>
      </c>
      <c r="H143" s="125" t="s">
        <v>99</v>
      </c>
      <c r="I143" s="125">
        <v>1</v>
      </c>
      <c r="J143" s="316"/>
      <c r="K143" s="314"/>
      <c r="L143" s="98"/>
      <c r="M143" s="99"/>
    </row>
    <row r="144" spans="1:13" s="31" customFormat="1" ht="70.5" customHeight="1">
      <c r="A144" s="317">
        <v>40</v>
      </c>
      <c r="B144" s="311" t="s">
        <v>772</v>
      </c>
      <c r="C144" s="311" t="s">
        <v>183</v>
      </c>
      <c r="D144" s="311" t="s">
        <v>536</v>
      </c>
      <c r="E144" s="321">
        <v>7000</v>
      </c>
      <c r="F144" s="311" t="s">
        <v>71</v>
      </c>
      <c r="G144" s="125" t="s">
        <v>773</v>
      </c>
      <c r="H144" s="125" t="s">
        <v>55</v>
      </c>
      <c r="I144" s="125">
        <v>1</v>
      </c>
      <c r="J144" s="315">
        <v>100</v>
      </c>
      <c r="K144" s="313" t="s">
        <v>1055</v>
      </c>
      <c r="L144" s="98"/>
      <c r="M144" s="99"/>
    </row>
    <row r="145" spans="1:13" s="31" customFormat="1" ht="67.5" customHeight="1">
      <c r="A145" s="317"/>
      <c r="B145" s="311"/>
      <c r="C145" s="311"/>
      <c r="D145" s="311"/>
      <c r="E145" s="321"/>
      <c r="F145" s="311"/>
      <c r="G145" s="125" t="s">
        <v>306</v>
      </c>
      <c r="H145" s="125" t="s">
        <v>222</v>
      </c>
      <c r="I145" s="125">
        <v>100</v>
      </c>
      <c r="J145" s="316"/>
      <c r="K145" s="314"/>
      <c r="L145" s="98"/>
      <c r="M145" s="99"/>
    </row>
    <row r="146" spans="1:13" s="31" customFormat="1" ht="124.5" customHeight="1">
      <c r="A146" s="126">
        <v>41</v>
      </c>
      <c r="B146" s="125" t="s">
        <v>774</v>
      </c>
      <c r="C146" s="125" t="s">
        <v>775</v>
      </c>
      <c r="D146" s="125" t="s">
        <v>536</v>
      </c>
      <c r="E146" s="128">
        <v>6000</v>
      </c>
      <c r="F146" s="125" t="s">
        <v>71</v>
      </c>
      <c r="G146" s="125" t="s">
        <v>309</v>
      </c>
      <c r="H146" s="125" t="s">
        <v>55</v>
      </c>
      <c r="I146" s="125">
        <v>0</v>
      </c>
      <c r="J146" s="125">
        <v>65</v>
      </c>
      <c r="K146" s="129" t="s">
        <v>1057</v>
      </c>
      <c r="L146" s="98"/>
      <c r="M146" s="99"/>
    </row>
    <row r="147" spans="1:13" s="31" customFormat="1" ht="87" customHeight="1">
      <c r="A147" s="317">
        <v>42</v>
      </c>
      <c r="B147" s="311" t="s">
        <v>776</v>
      </c>
      <c r="C147" s="311" t="s">
        <v>777</v>
      </c>
      <c r="D147" s="311" t="s">
        <v>651</v>
      </c>
      <c r="E147" s="321">
        <v>4000</v>
      </c>
      <c r="F147" s="311" t="s">
        <v>307</v>
      </c>
      <c r="G147" s="125" t="s">
        <v>308</v>
      </c>
      <c r="H147" s="125" t="s">
        <v>55</v>
      </c>
      <c r="I147" s="125">
        <v>1</v>
      </c>
      <c r="J147" s="315">
        <v>100</v>
      </c>
      <c r="K147" s="313" t="s">
        <v>1011</v>
      </c>
      <c r="L147" s="98"/>
      <c r="M147" s="99"/>
    </row>
    <row r="148" spans="1:13" s="31" customFormat="1" ht="95.25" customHeight="1">
      <c r="A148" s="317"/>
      <c r="B148" s="311"/>
      <c r="C148" s="311"/>
      <c r="D148" s="311"/>
      <c r="E148" s="321"/>
      <c r="F148" s="311"/>
      <c r="G148" s="125" t="s">
        <v>778</v>
      </c>
      <c r="H148" s="125" t="s">
        <v>55</v>
      </c>
      <c r="I148" s="125">
        <v>1</v>
      </c>
      <c r="J148" s="316"/>
      <c r="K148" s="314"/>
      <c r="L148" s="98"/>
      <c r="M148" s="99"/>
    </row>
    <row r="149" spans="1:13" ht="63.75" customHeight="1">
      <c r="A149" s="317">
        <v>43</v>
      </c>
      <c r="B149" s="311" t="s">
        <v>184</v>
      </c>
      <c r="C149" s="311" t="s">
        <v>779</v>
      </c>
      <c r="D149" s="311" t="s">
        <v>43</v>
      </c>
      <c r="E149" s="317">
        <v>0</v>
      </c>
      <c r="F149" s="327"/>
      <c r="G149" s="125" t="s">
        <v>780</v>
      </c>
      <c r="H149" s="125" t="s">
        <v>99</v>
      </c>
      <c r="I149" s="125">
        <v>2</v>
      </c>
      <c r="J149" s="315">
        <v>100</v>
      </c>
      <c r="K149" s="313" t="s">
        <v>1052</v>
      </c>
      <c r="L149" s="96"/>
      <c r="M149" s="97"/>
    </row>
    <row r="150" spans="1:13" ht="63.75" customHeight="1">
      <c r="A150" s="317"/>
      <c r="B150" s="311"/>
      <c r="C150" s="311"/>
      <c r="D150" s="311"/>
      <c r="E150" s="317"/>
      <c r="F150" s="327"/>
      <c r="G150" s="125" t="s">
        <v>781</v>
      </c>
      <c r="H150" s="125" t="s">
        <v>99</v>
      </c>
      <c r="I150" s="125">
        <v>2</v>
      </c>
      <c r="J150" s="318"/>
      <c r="K150" s="328"/>
      <c r="L150" s="96"/>
      <c r="M150" s="97"/>
    </row>
    <row r="151" spans="1:13" ht="54" customHeight="1">
      <c r="A151" s="317"/>
      <c r="B151" s="311"/>
      <c r="C151" s="311"/>
      <c r="D151" s="311"/>
      <c r="E151" s="317"/>
      <c r="F151" s="327"/>
      <c r="G151" s="125" t="s">
        <v>310</v>
      </c>
      <c r="H151" s="125" t="s">
        <v>55</v>
      </c>
      <c r="I151" s="125">
        <v>1</v>
      </c>
      <c r="J151" s="318"/>
      <c r="K151" s="328"/>
      <c r="L151" s="96"/>
      <c r="M151" s="97"/>
    </row>
    <row r="152" spans="1:13" s="31" customFormat="1" ht="51" customHeight="1">
      <c r="A152" s="317"/>
      <c r="B152" s="311"/>
      <c r="C152" s="311"/>
      <c r="D152" s="311"/>
      <c r="E152" s="317"/>
      <c r="F152" s="327"/>
      <c r="G152" s="125" t="s">
        <v>311</v>
      </c>
      <c r="H152" s="125" t="s">
        <v>226</v>
      </c>
      <c r="I152" s="125">
        <v>4</v>
      </c>
      <c r="J152" s="318"/>
      <c r="K152" s="328"/>
      <c r="L152" s="98"/>
      <c r="M152" s="99"/>
    </row>
    <row r="153" spans="1:13" s="31" customFormat="1" ht="54" customHeight="1" thickBot="1">
      <c r="A153" s="325"/>
      <c r="B153" s="315"/>
      <c r="C153" s="315"/>
      <c r="D153" s="315"/>
      <c r="E153" s="325"/>
      <c r="F153" s="322"/>
      <c r="G153" s="175" t="s">
        <v>782</v>
      </c>
      <c r="H153" s="175" t="s">
        <v>235</v>
      </c>
      <c r="I153" s="175">
        <v>5</v>
      </c>
      <c r="J153" s="318"/>
      <c r="K153" s="328"/>
      <c r="L153" s="98"/>
      <c r="M153" s="99"/>
    </row>
    <row r="154" spans="1:13" s="31" customFormat="1" ht="30.75" customHeight="1" thickBot="1">
      <c r="A154" s="354" t="s">
        <v>68</v>
      </c>
      <c r="B154" s="354"/>
      <c r="C154" s="354"/>
      <c r="D154" s="354"/>
      <c r="E154" s="354"/>
      <c r="F154" s="354"/>
      <c r="G154" s="354"/>
      <c r="H154" s="354"/>
      <c r="I154" s="354"/>
      <c r="J154" s="354"/>
      <c r="K154" s="354"/>
      <c r="L154" s="98"/>
      <c r="M154" s="99"/>
    </row>
    <row r="155" spans="1:13" s="31" customFormat="1" ht="33" customHeight="1">
      <c r="A155" s="316" t="s">
        <v>35</v>
      </c>
      <c r="B155" s="316"/>
      <c r="C155" s="316"/>
      <c r="D155" s="316" t="s">
        <v>34</v>
      </c>
      <c r="E155" s="316" t="s">
        <v>33</v>
      </c>
      <c r="F155" s="316"/>
      <c r="G155" s="316" t="s">
        <v>32</v>
      </c>
      <c r="H155" s="316" t="s">
        <v>79</v>
      </c>
      <c r="I155" s="176" t="s">
        <v>899</v>
      </c>
      <c r="J155" s="355" t="s">
        <v>932</v>
      </c>
      <c r="K155" s="316" t="s">
        <v>31</v>
      </c>
      <c r="L155" s="98"/>
      <c r="M155" s="99"/>
    </row>
    <row r="156" spans="1:13" s="31" customFormat="1" ht="27.75" customHeight="1">
      <c r="A156" s="125" t="s">
        <v>30</v>
      </c>
      <c r="B156" s="125" t="s">
        <v>29</v>
      </c>
      <c r="C156" s="125" t="s">
        <v>28</v>
      </c>
      <c r="D156" s="311"/>
      <c r="E156" s="115" t="s">
        <v>27</v>
      </c>
      <c r="F156" s="125" t="s">
        <v>26</v>
      </c>
      <c r="G156" s="311"/>
      <c r="H156" s="311"/>
      <c r="I156" s="102" t="s">
        <v>1069</v>
      </c>
      <c r="J156" s="312"/>
      <c r="K156" s="311"/>
      <c r="L156" s="98"/>
      <c r="M156" s="99"/>
    </row>
    <row r="157" spans="1:13" ht="75" customHeight="1">
      <c r="A157" s="126">
        <v>44</v>
      </c>
      <c r="B157" s="125" t="s">
        <v>783</v>
      </c>
      <c r="C157" s="125" t="s">
        <v>784</v>
      </c>
      <c r="D157" s="125" t="s">
        <v>67</v>
      </c>
      <c r="E157" s="126">
        <v>0</v>
      </c>
      <c r="F157" s="132"/>
      <c r="G157" s="125" t="s">
        <v>785</v>
      </c>
      <c r="H157" s="125" t="s">
        <v>55</v>
      </c>
      <c r="I157" s="125">
        <v>1</v>
      </c>
      <c r="J157" s="125">
        <v>100</v>
      </c>
      <c r="K157" s="129" t="s">
        <v>989</v>
      </c>
      <c r="L157" s="98"/>
    </row>
    <row r="158" spans="1:13" ht="80.25" customHeight="1">
      <c r="A158" s="126">
        <v>45</v>
      </c>
      <c r="B158" s="125" t="s">
        <v>786</v>
      </c>
      <c r="C158" s="125" t="s">
        <v>787</v>
      </c>
      <c r="D158" s="125" t="s">
        <v>432</v>
      </c>
      <c r="E158" s="126">
        <v>0</v>
      </c>
      <c r="F158" s="132"/>
      <c r="G158" s="125" t="s">
        <v>788</v>
      </c>
      <c r="H158" s="125" t="s">
        <v>55</v>
      </c>
      <c r="I158" s="125">
        <v>0</v>
      </c>
      <c r="J158" s="125">
        <v>30</v>
      </c>
      <c r="K158" s="129" t="s">
        <v>1087</v>
      </c>
      <c r="L158" s="98"/>
    </row>
    <row r="159" spans="1:13" ht="75" customHeight="1">
      <c r="A159" s="126">
        <v>46</v>
      </c>
      <c r="B159" s="125" t="s">
        <v>185</v>
      </c>
      <c r="C159" s="125" t="s">
        <v>789</v>
      </c>
      <c r="D159" s="125" t="s">
        <v>74</v>
      </c>
      <c r="E159" s="126">
        <v>0</v>
      </c>
      <c r="F159" s="132"/>
      <c r="G159" s="125" t="s">
        <v>312</v>
      </c>
      <c r="H159" s="143">
        <v>1</v>
      </c>
      <c r="I159" s="143">
        <v>0.75</v>
      </c>
      <c r="J159" s="125">
        <v>75</v>
      </c>
      <c r="K159" s="129" t="s">
        <v>992</v>
      </c>
      <c r="L159" s="98"/>
    </row>
    <row r="160" spans="1:13" ht="68.25" customHeight="1">
      <c r="A160" s="317">
        <v>47</v>
      </c>
      <c r="B160" s="311" t="s">
        <v>186</v>
      </c>
      <c r="C160" s="311" t="s">
        <v>790</v>
      </c>
      <c r="D160" s="311" t="s">
        <v>759</v>
      </c>
      <c r="E160" s="317">
        <v>0</v>
      </c>
      <c r="F160" s="327"/>
      <c r="G160" s="125" t="s">
        <v>791</v>
      </c>
      <c r="H160" s="125" t="s">
        <v>55</v>
      </c>
      <c r="I160" s="125">
        <v>0</v>
      </c>
      <c r="J160" s="315">
        <v>70</v>
      </c>
      <c r="K160" s="313" t="s">
        <v>1037</v>
      </c>
      <c r="L160" s="98"/>
    </row>
    <row r="161" spans="1:12" ht="57" customHeight="1">
      <c r="A161" s="317"/>
      <c r="B161" s="311"/>
      <c r="C161" s="311"/>
      <c r="D161" s="311"/>
      <c r="E161" s="317"/>
      <c r="F161" s="327"/>
      <c r="G161" s="125" t="s">
        <v>792</v>
      </c>
      <c r="H161" s="125" t="s">
        <v>55</v>
      </c>
      <c r="I161" s="125">
        <v>0</v>
      </c>
      <c r="J161" s="318"/>
      <c r="K161" s="328"/>
      <c r="L161" s="98"/>
    </row>
    <row r="162" spans="1:12" ht="53.25" customHeight="1">
      <c r="A162" s="317"/>
      <c r="B162" s="311"/>
      <c r="C162" s="311"/>
      <c r="D162" s="311"/>
      <c r="E162" s="317"/>
      <c r="F162" s="327"/>
      <c r="G162" s="125" t="s">
        <v>793</v>
      </c>
      <c r="H162" s="125" t="s">
        <v>55</v>
      </c>
      <c r="I162" s="125">
        <v>0</v>
      </c>
      <c r="J162" s="316"/>
      <c r="K162" s="314"/>
      <c r="L162" s="98"/>
    </row>
    <row r="163" spans="1:12" ht="42.75" customHeight="1">
      <c r="A163" s="317">
        <v>48</v>
      </c>
      <c r="B163" s="361" t="s">
        <v>895</v>
      </c>
      <c r="C163" s="319" t="s">
        <v>896</v>
      </c>
      <c r="D163" s="363" t="s">
        <v>48</v>
      </c>
      <c r="E163" s="364">
        <v>19000</v>
      </c>
      <c r="F163" s="363" t="s">
        <v>313</v>
      </c>
      <c r="G163" s="107" t="s">
        <v>314</v>
      </c>
      <c r="H163" s="107" t="s">
        <v>55</v>
      </c>
      <c r="I163" s="107">
        <v>1</v>
      </c>
      <c r="J163" s="315">
        <v>100</v>
      </c>
      <c r="K163" s="313" t="s">
        <v>1044</v>
      </c>
      <c r="L163" s="98"/>
    </row>
    <row r="164" spans="1:12" ht="50.25" customHeight="1">
      <c r="A164" s="317"/>
      <c r="B164" s="344"/>
      <c r="C164" s="320"/>
      <c r="D164" s="344"/>
      <c r="E164" s="365"/>
      <c r="F164" s="344"/>
      <c r="G164" s="107" t="s">
        <v>315</v>
      </c>
      <c r="H164" s="107" t="s">
        <v>99</v>
      </c>
      <c r="I164" s="107">
        <v>1</v>
      </c>
      <c r="J164" s="318"/>
      <c r="K164" s="328"/>
      <c r="L164" s="98"/>
    </row>
    <row r="165" spans="1:12" ht="134.25" customHeight="1">
      <c r="A165" s="126">
        <v>49</v>
      </c>
      <c r="B165" s="125" t="s">
        <v>794</v>
      </c>
      <c r="C165" s="125" t="s">
        <v>795</v>
      </c>
      <c r="D165" s="125" t="s">
        <v>651</v>
      </c>
      <c r="E165" s="128">
        <v>9900</v>
      </c>
      <c r="F165" s="125" t="s">
        <v>307</v>
      </c>
      <c r="G165" s="125" t="s">
        <v>312</v>
      </c>
      <c r="H165" s="125" t="s">
        <v>55</v>
      </c>
      <c r="I165" s="125">
        <v>0</v>
      </c>
      <c r="J165" s="125">
        <v>45</v>
      </c>
      <c r="K165" s="129" t="s">
        <v>1051</v>
      </c>
      <c r="L165" s="98"/>
    </row>
    <row r="166" spans="1:12" ht="76.5" customHeight="1">
      <c r="A166" s="317">
        <v>50</v>
      </c>
      <c r="B166" s="311" t="s">
        <v>187</v>
      </c>
      <c r="C166" s="311" t="s">
        <v>796</v>
      </c>
      <c r="D166" s="311" t="s">
        <v>797</v>
      </c>
      <c r="E166" s="321">
        <v>12200</v>
      </c>
      <c r="F166" s="311" t="s">
        <v>316</v>
      </c>
      <c r="G166" s="125" t="s">
        <v>798</v>
      </c>
      <c r="H166" s="125" t="s">
        <v>55</v>
      </c>
      <c r="I166" s="125">
        <v>0</v>
      </c>
      <c r="J166" s="315">
        <v>45</v>
      </c>
      <c r="K166" s="313" t="s">
        <v>1022</v>
      </c>
      <c r="L166" s="98"/>
    </row>
    <row r="167" spans="1:12" ht="53.25" customHeight="1">
      <c r="A167" s="317"/>
      <c r="B167" s="311"/>
      <c r="C167" s="311"/>
      <c r="D167" s="311"/>
      <c r="E167" s="321"/>
      <c r="F167" s="311"/>
      <c r="G167" s="125" t="s">
        <v>317</v>
      </c>
      <c r="H167" s="125" t="s">
        <v>55</v>
      </c>
      <c r="I167" s="125">
        <v>0</v>
      </c>
      <c r="J167" s="318"/>
      <c r="K167" s="328"/>
      <c r="L167" s="98"/>
    </row>
    <row r="168" spans="1:12" ht="65.25" customHeight="1">
      <c r="A168" s="317"/>
      <c r="B168" s="311"/>
      <c r="C168" s="311"/>
      <c r="D168" s="311"/>
      <c r="E168" s="321"/>
      <c r="F168" s="311"/>
      <c r="G168" s="125" t="s">
        <v>799</v>
      </c>
      <c r="H168" s="125" t="s">
        <v>55</v>
      </c>
      <c r="I168" s="125">
        <v>1</v>
      </c>
      <c r="J168" s="318"/>
      <c r="K168" s="328"/>
      <c r="L168" s="98"/>
    </row>
    <row r="169" spans="1:12" ht="50.25" customHeight="1">
      <c r="A169" s="317"/>
      <c r="B169" s="311"/>
      <c r="C169" s="311"/>
      <c r="D169" s="311"/>
      <c r="E169" s="321"/>
      <c r="F169" s="311"/>
      <c r="G169" s="125" t="s">
        <v>318</v>
      </c>
      <c r="H169" s="125" t="s">
        <v>55</v>
      </c>
      <c r="I169" s="125">
        <v>0</v>
      </c>
      <c r="J169" s="316"/>
      <c r="K169" s="314"/>
      <c r="L169" s="98"/>
    </row>
    <row r="170" spans="1:12" ht="66" customHeight="1">
      <c r="A170" s="317">
        <v>51</v>
      </c>
      <c r="B170" s="311" t="s">
        <v>188</v>
      </c>
      <c r="C170" s="311" t="s">
        <v>189</v>
      </c>
      <c r="D170" s="311" t="s">
        <v>42</v>
      </c>
      <c r="E170" s="317">
        <v>0</v>
      </c>
      <c r="F170" s="327"/>
      <c r="G170" s="125" t="s">
        <v>800</v>
      </c>
      <c r="H170" s="125" t="s">
        <v>294</v>
      </c>
      <c r="I170" s="125">
        <v>1</v>
      </c>
      <c r="J170" s="315">
        <v>100</v>
      </c>
      <c r="K170" s="313" t="s">
        <v>982</v>
      </c>
      <c r="L170" s="98"/>
    </row>
    <row r="171" spans="1:12" ht="59.25" customHeight="1">
      <c r="A171" s="317"/>
      <c r="B171" s="311"/>
      <c r="C171" s="311"/>
      <c r="D171" s="311"/>
      <c r="E171" s="317"/>
      <c r="F171" s="327"/>
      <c r="G171" s="125" t="s">
        <v>319</v>
      </c>
      <c r="H171" s="125" t="s">
        <v>55</v>
      </c>
      <c r="I171" s="125">
        <v>1</v>
      </c>
      <c r="J171" s="318"/>
      <c r="K171" s="328"/>
      <c r="L171" s="98"/>
    </row>
    <row r="172" spans="1:12" ht="63.75" customHeight="1">
      <c r="A172" s="317"/>
      <c r="B172" s="311"/>
      <c r="C172" s="311"/>
      <c r="D172" s="311"/>
      <c r="E172" s="317"/>
      <c r="F172" s="327"/>
      <c r="G172" s="125" t="s">
        <v>320</v>
      </c>
      <c r="H172" s="125" t="s">
        <v>55</v>
      </c>
      <c r="I172" s="125">
        <v>1</v>
      </c>
      <c r="J172" s="316"/>
      <c r="K172" s="314"/>
      <c r="L172" s="98"/>
    </row>
    <row r="173" spans="1:12" ht="38.25" customHeight="1">
      <c r="A173" s="311" t="s">
        <v>35</v>
      </c>
      <c r="B173" s="311"/>
      <c r="C173" s="311"/>
      <c r="D173" s="311" t="s">
        <v>34</v>
      </c>
      <c r="E173" s="311" t="s">
        <v>33</v>
      </c>
      <c r="F173" s="311"/>
      <c r="G173" s="311" t="s">
        <v>32</v>
      </c>
      <c r="H173" s="311" t="s">
        <v>79</v>
      </c>
      <c r="I173" s="178" t="s">
        <v>899</v>
      </c>
      <c r="J173" s="312" t="s">
        <v>932</v>
      </c>
      <c r="K173" s="311" t="s">
        <v>31</v>
      </c>
      <c r="L173" s="98"/>
    </row>
    <row r="174" spans="1:12" ht="37.5" customHeight="1">
      <c r="A174" s="178" t="s">
        <v>30</v>
      </c>
      <c r="B174" s="178" t="s">
        <v>29</v>
      </c>
      <c r="C174" s="178" t="s">
        <v>28</v>
      </c>
      <c r="D174" s="311"/>
      <c r="E174" s="115" t="s">
        <v>27</v>
      </c>
      <c r="F174" s="178" t="s">
        <v>26</v>
      </c>
      <c r="G174" s="311"/>
      <c r="H174" s="311"/>
      <c r="I174" s="102" t="s">
        <v>1069</v>
      </c>
      <c r="J174" s="312"/>
      <c r="K174" s="311"/>
      <c r="L174" s="98"/>
    </row>
    <row r="175" spans="1:12" ht="55.5" customHeight="1">
      <c r="A175" s="317">
        <v>52</v>
      </c>
      <c r="B175" s="311" t="s">
        <v>801</v>
      </c>
      <c r="C175" s="311" t="s">
        <v>190</v>
      </c>
      <c r="D175" s="125" t="s">
        <v>17</v>
      </c>
      <c r="E175" s="317">
        <v>0</v>
      </c>
      <c r="F175" s="327"/>
      <c r="G175" s="125" t="s">
        <v>321</v>
      </c>
      <c r="H175" s="125" t="s">
        <v>55</v>
      </c>
      <c r="I175" s="125">
        <v>1</v>
      </c>
      <c r="J175" s="315">
        <v>100</v>
      </c>
      <c r="K175" s="313" t="s">
        <v>952</v>
      </c>
      <c r="L175" s="98"/>
    </row>
    <row r="176" spans="1:12" ht="53.25" customHeight="1">
      <c r="A176" s="317"/>
      <c r="B176" s="311"/>
      <c r="C176" s="311"/>
      <c r="D176" s="125" t="s">
        <v>665</v>
      </c>
      <c r="E176" s="317"/>
      <c r="F176" s="327"/>
      <c r="G176" s="125" t="s">
        <v>322</v>
      </c>
      <c r="H176" s="125" t="s">
        <v>55</v>
      </c>
      <c r="I176" s="125">
        <v>1</v>
      </c>
      <c r="J176" s="316"/>
      <c r="K176" s="314"/>
      <c r="L176" s="98"/>
    </row>
    <row r="177" spans="1:12" ht="48" customHeight="1">
      <c r="A177" s="317">
        <v>53</v>
      </c>
      <c r="B177" s="311" t="s">
        <v>802</v>
      </c>
      <c r="C177" s="311" t="s">
        <v>325</v>
      </c>
      <c r="D177" s="311" t="s">
        <v>16</v>
      </c>
      <c r="E177" s="321">
        <v>8000</v>
      </c>
      <c r="F177" s="125" t="s">
        <v>52</v>
      </c>
      <c r="G177" s="125" t="s">
        <v>803</v>
      </c>
      <c r="H177" s="125" t="s">
        <v>323</v>
      </c>
      <c r="I177" s="125">
        <v>25</v>
      </c>
      <c r="J177" s="315">
        <v>100</v>
      </c>
      <c r="K177" s="313" t="s">
        <v>954</v>
      </c>
      <c r="L177" s="98"/>
    </row>
    <row r="178" spans="1:12" ht="40.5" customHeight="1">
      <c r="A178" s="317"/>
      <c r="B178" s="311"/>
      <c r="C178" s="311"/>
      <c r="D178" s="311"/>
      <c r="E178" s="321"/>
      <c r="F178" s="311" t="s">
        <v>324</v>
      </c>
      <c r="G178" s="125" t="s">
        <v>326</v>
      </c>
      <c r="H178" s="125" t="s">
        <v>804</v>
      </c>
      <c r="I178" s="125">
        <v>500</v>
      </c>
      <c r="J178" s="318"/>
      <c r="K178" s="328"/>
      <c r="L178" s="98"/>
    </row>
    <row r="179" spans="1:12" ht="46.5" customHeight="1">
      <c r="A179" s="317"/>
      <c r="B179" s="311"/>
      <c r="C179" s="311"/>
      <c r="D179" s="311"/>
      <c r="E179" s="321"/>
      <c r="F179" s="311"/>
      <c r="G179" s="125" t="s">
        <v>327</v>
      </c>
      <c r="H179" s="125" t="s">
        <v>264</v>
      </c>
      <c r="I179" s="125">
        <v>3</v>
      </c>
      <c r="J179" s="316"/>
      <c r="K179" s="314"/>
      <c r="L179" s="98"/>
    </row>
    <row r="180" spans="1:12" ht="147" customHeight="1">
      <c r="A180" s="126">
        <v>54</v>
      </c>
      <c r="B180" s="125" t="s">
        <v>805</v>
      </c>
      <c r="C180" s="125" t="s">
        <v>806</v>
      </c>
      <c r="D180" s="125" t="s">
        <v>67</v>
      </c>
      <c r="E180" s="126">
        <v>0</v>
      </c>
      <c r="F180" s="132"/>
      <c r="G180" s="125" t="s">
        <v>328</v>
      </c>
      <c r="H180" s="125" t="s">
        <v>55</v>
      </c>
      <c r="I180" s="125">
        <v>1</v>
      </c>
      <c r="J180" s="125">
        <v>100</v>
      </c>
      <c r="K180" s="129" t="s">
        <v>991</v>
      </c>
      <c r="L180" s="98"/>
    </row>
    <row r="181" spans="1:12" ht="62.25" customHeight="1">
      <c r="A181" s="317">
        <v>55</v>
      </c>
      <c r="B181" s="361" t="s">
        <v>807</v>
      </c>
      <c r="C181" s="319" t="s">
        <v>191</v>
      </c>
      <c r="D181" s="363" t="s">
        <v>48</v>
      </c>
      <c r="E181" s="364">
        <v>70000</v>
      </c>
      <c r="F181" s="363" t="s">
        <v>313</v>
      </c>
      <c r="G181" s="107" t="s">
        <v>808</v>
      </c>
      <c r="H181" s="107" t="s">
        <v>55</v>
      </c>
      <c r="I181" s="107">
        <v>1</v>
      </c>
      <c r="J181" s="315">
        <v>100</v>
      </c>
      <c r="K181" s="313" t="s">
        <v>1050</v>
      </c>
      <c r="L181" s="98"/>
    </row>
    <row r="182" spans="1:12" ht="74.25" customHeight="1">
      <c r="A182" s="317"/>
      <c r="B182" s="344"/>
      <c r="C182" s="320"/>
      <c r="D182" s="344"/>
      <c r="E182" s="365"/>
      <c r="F182" s="344"/>
      <c r="G182" s="107" t="s">
        <v>329</v>
      </c>
      <c r="H182" s="107" t="s">
        <v>99</v>
      </c>
      <c r="I182" s="107">
        <v>2</v>
      </c>
      <c r="J182" s="318"/>
      <c r="K182" s="328"/>
      <c r="L182" s="98"/>
    </row>
    <row r="183" spans="1:12" ht="81" customHeight="1">
      <c r="A183" s="317"/>
      <c r="B183" s="344"/>
      <c r="C183" s="320"/>
      <c r="D183" s="344"/>
      <c r="E183" s="365"/>
      <c r="F183" s="344"/>
      <c r="G183" s="107" t="s">
        <v>809</v>
      </c>
      <c r="H183" s="107" t="s">
        <v>226</v>
      </c>
      <c r="I183" s="107">
        <v>4</v>
      </c>
      <c r="J183" s="318"/>
      <c r="K183" s="328"/>
      <c r="L183" s="98"/>
    </row>
    <row r="184" spans="1:12" ht="48.75" customHeight="1">
      <c r="A184" s="317"/>
      <c r="B184" s="345"/>
      <c r="C184" s="379"/>
      <c r="D184" s="380"/>
      <c r="E184" s="366"/>
      <c r="F184" s="380"/>
      <c r="G184" s="107" t="s">
        <v>810</v>
      </c>
      <c r="H184" s="107" t="s">
        <v>55</v>
      </c>
      <c r="I184" s="107">
        <v>1</v>
      </c>
      <c r="J184" s="316"/>
      <c r="K184" s="314"/>
      <c r="L184" s="98"/>
    </row>
    <row r="185" spans="1:12" ht="87.75" customHeight="1">
      <c r="A185" s="126">
        <v>56</v>
      </c>
      <c r="B185" s="125" t="s">
        <v>192</v>
      </c>
      <c r="C185" s="125" t="s">
        <v>811</v>
      </c>
      <c r="D185" s="125" t="s">
        <v>675</v>
      </c>
      <c r="E185" s="128">
        <v>20000</v>
      </c>
      <c r="F185" s="125" t="s">
        <v>73</v>
      </c>
      <c r="G185" s="125" t="s">
        <v>812</v>
      </c>
      <c r="H185" s="125" t="s">
        <v>55</v>
      </c>
      <c r="I185" s="125">
        <v>0</v>
      </c>
      <c r="J185" s="125">
        <v>50</v>
      </c>
      <c r="K185" s="129" t="s">
        <v>973</v>
      </c>
      <c r="L185" s="98"/>
    </row>
    <row r="186" spans="1:12" ht="27" customHeight="1">
      <c r="A186" s="357" t="s">
        <v>66</v>
      </c>
      <c r="B186" s="357"/>
      <c r="C186" s="357"/>
      <c r="D186" s="357"/>
      <c r="E186" s="357"/>
      <c r="F186" s="357"/>
      <c r="G186" s="357"/>
      <c r="H186" s="357"/>
      <c r="I186" s="357"/>
      <c r="J186" s="357"/>
      <c r="K186" s="357"/>
      <c r="L186" s="98"/>
    </row>
    <row r="187" spans="1:12" ht="85.5" customHeight="1">
      <c r="A187" s="317">
        <v>57</v>
      </c>
      <c r="B187" s="311" t="s">
        <v>193</v>
      </c>
      <c r="C187" s="311" t="s">
        <v>1084</v>
      </c>
      <c r="D187" s="125" t="s">
        <v>417</v>
      </c>
      <c r="E187" s="321">
        <v>1206560</v>
      </c>
      <c r="F187" s="311" t="s">
        <v>58</v>
      </c>
      <c r="G187" s="125" t="s">
        <v>813</v>
      </c>
      <c r="H187" s="125" t="s">
        <v>330</v>
      </c>
      <c r="I187" s="125">
        <v>95</v>
      </c>
      <c r="J187" s="315">
        <v>100</v>
      </c>
      <c r="K187" s="313" t="s">
        <v>1025</v>
      </c>
      <c r="L187" s="98"/>
    </row>
    <row r="188" spans="1:12" ht="108.75" customHeight="1">
      <c r="A188" s="317"/>
      <c r="B188" s="311"/>
      <c r="C188" s="327"/>
      <c r="D188" s="125" t="s">
        <v>59</v>
      </c>
      <c r="E188" s="321"/>
      <c r="F188" s="311"/>
      <c r="G188" s="125" t="s">
        <v>1005</v>
      </c>
      <c r="H188" s="125" t="s">
        <v>331</v>
      </c>
      <c r="I188" s="125">
        <v>40</v>
      </c>
      <c r="J188" s="318"/>
      <c r="K188" s="328"/>
      <c r="L188" s="98"/>
    </row>
    <row r="189" spans="1:12" ht="48" customHeight="1">
      <c r="A189" s="317"/>
      <c r="B189" s="311"/>
      <c r="C189" s="327"/>
      <c r="D189" s="125" t="s">
        <v>424</v>
      </c>
      <c r="E189" s="321"/>
      <c r="F189" s="311"/>
      <c r="G189" s="125" t="s">
        <v>332</v>
      </c>
      <c r="H189" s="125" t="s">
        <v>100</v>
      </c>
      <c r="I189" s="125">
        <v>12</v>
      </c>
      <c r="J189" s="318"/>
      <c r="K189" s="328"/>
      <c r="L189" s="98"/>
    </row>
    <row r="190" spans="1:12" ht="35.25" customHeight="1">
      <c r="A190" s="317"/>
      <c r="B190" s="311"/>
      <c r="C190" s="327"/>
      <c r="D190" s="125" t="s">
        <v>15</v>
      </c>
      <c r="E190" s="321"/>
      <c r="F190" s="311"/>
      <c r="G190" s="311" t="s">
        <v>65</v>
      </c>
      <c r="H190" s="311" t="s">
        <v>98</v>
      </c>
      <c r="I190" s="315">
        <v>45</v>
      </c>
      <c r="J190" s="318"/>
      <c r="K190" s="328"/>
      <c r="L190" s="98"/>
    </row>
    <row r="191" spans="1:12" ht="42.75" customHeight="1">
      <c r="A191" s="317"/>
      <c r="B191" s="311"/>
      <c r="C191" s="327"/>
      <c r="D191" s="125" t="s">
        <v>13</v>
      </c>
      <c r="E191" s="321"/>
      <c r="F191" s="311"/>
      <c r="G191" s="311"/>
      <c r="H191" s="311"/>
      <c r="I191" s="318"/>
      <c r="J191" s="318"/>
      <c r="K191" s="328"/>
      <c r="L191" s="98"/>
    </row>
    <row r="192" spans="1:12" ht="31.5" customHeight="1">
      <c r="A192" s="317"/>
      <c r="B192" s="311"/>
      <c r="C192" s="327"/>
      <c r="D192" s="125" t="s">
        <v>67</v>
      </c>
      <c r="E192" s="321"/>
      <c r="F192" s="311"/>
      <c r="G192" s="311"/>
      <c r="H192" s="311"/>
      <c r="I192" s="316"/>
      <c r="J192" s="316"/>
      <c r="K192" s="314"/>
      <c r="L192" s="98"/>
    </row>
    <row r="193" spans="1:12" ht="31.5" customHeight="1">
      <c r="A193" s="311" t="s">
        <v>35</v>
      </c>
      <c r="B193" s="311"/>
      <c r="C193" s="311"/>
      <c r="D193" s="311" t="s">
        <v>34</v>
      </c>
      <c r="E193" s="311" t="s">
        <v>33</v>
      </c>
      <c r="F193" s="311"/>
      <c r="G193" s="311" t="s">
        <v>32</v>
      </c>
      <c r="H193" s="311" t="s">
        <v>79</v>
      </c>
      <c r="I193" s="178" t="s">
        <v>899</v>
      </c>
      <c r="J193" s="312" t="s">
        <v>932</v>
      </c>
      <c r="K193" s="311" t="s">
        <v>31</v>
      </c>
      <c r="L193" s="98"/>
    </row>
    <row r="194" spans="1:12" ht="31.5" customHeight="1">
      <c r="A194" s="178" t="s">
        <v>30</v>
      </c>
      <c r="B194" s="178" t="s">
        <v>29</v>
      </c>
      <c r="C194" s="178" t="s">
        <v>28</v>
      </c>
      <c r="D194" s="311"/>
      <c r="E194" s="115" t="s">
        <v>27</v>
      </c>
      <c r="F194" s="178" t="s">
        <v>26</v>
      </c>
      <c r="G194" s="311"/>
      <c r="H194" s="311"/>
      <c r="I194" s="102" t="s">
        <v>1069</v>
      </c>
      <c r="J194" s="312"/>
      <c r="K194" s="311"/>
      <c r="L194" s="98"/>
    </row>
    <row r="195" spans="1:12" ht="98.25" customHeight="1">
      <c r="A195" s="133">
        <v>58</v>
      </c>
      <c r="B195" s="130" t="s">
        <v>814</v>
      </c>
      <c r="C195" s="130" t="s">
        <v>194</v>
      </c>
      <c r="D195" s="125" t="s">
        <v>59</v>
      </c>
      <c r="E195" s="134">
        <v>42000</v>
      </c>
      <c r="F195" s="125" t="s">
        <v>58</v>
      </c>
      <c r="G195" s="125" t="s">
        <v>906</v>
      </c>
      <c r="H195" s="125" t="s">
        <v>55</v>
      </c>
      <c r="I195" s="125">
        <v>0</v>
      </c>
      <c r="J195" s="130">
        <v>30</v>
      </c>
      <c r="K195" s="131" t="s">
        <v>1027</v>
      </c>
      <c r="L195" s="98"/>
    </row>
    <row r="196" spans="1:12" ht="97.5" customHeight="1">
      <c r="A196" s="317">
        <v>59</v>
      </c>
      <c r="B196" s="311" t="s">
        <v>815</v>
      </c>
      <c r="C196" s="311" t="s">
        <v>816</v>
      </c>
      <c r="D196" s="125" t="s">
        <v>59</v>
      </c>
      <c r="E196" s="321">
        <v>43679</v>
      </c>
      <c r="F196" s="125" t="s">
        <v>58</v>
      </c>
      <c r="G196" s="125" t="s">
        <v>817</v>
      </c>
      <c r="H196" s="125" t="s">
        <v>244</v>
      </c>
      <c r="I196" s="125">
        <v>3</v>
      </c>
      <c r="J196" s="315">
        <v>100</v>
      </c>
      <c r="K196" s="313" t="s">
        <v>1026</v>
      </c>
      <c r="L196" s="96"/>
    </row>
    <row r="197" spans="1:12" ht="47.25" customHeight="1">
      <c r="A197" s="317"/>
      <c r="B197" s="311"/>
      <c r="C197" s="311"/>
      <c r="D197" s="125" t="s">
        <v>57</v>
      </c>
      <c r="E197" s="321"/>
      <c r="F197" s="125" t="s">
        <v>390</v>
      </c>
      <c r="G197" s="125" t="s">
        <v>818</v>
      </c>
      <c r="H197" s="125" t="s">
        <v>335</v>
      </c>
      <c r="I197" s="125">
        <v>45</v>
      </c>
      <c r="J197" s="316"/>
      <c r="K197" s="314"/>
      <c r="L197" s="96"/>
    </row>
    <row r="198" spans="1:12" ht="105.75" customHeight="1">
      <c r="A198" s="317">
        <v>60</v>
      </c>
      <c r="B198" s="311" t="s">
        <v>819</v>
      </c>
      <c r="C198" s="311" t="s">
        <v>820</v>
      </c>
      <c r="D198" s="125" t="s">
        <v>417</v>
      </c>
      <c r="E198" s="321">
        <v>1000</v>
      </c>
      <c r="F198" s="311" t="s">
        <v>289</v>
      </c>
      <c r="G198" s="311" t="s">
        <v>821</v>
      </c>
      <c r="H198" s="311" t="s">
        <v>294</v>
      </c>
      <c r="I198" s="315">
        <v>0</v>
      </c>
      <c r="J198" s="315">
        <v>70</v>
      </c>
      <c r="K198" s="313" t="s">
        <v>1018</v>
      </c>
      <c r="L198" s="98"/>
    </row>
    <row r="199" spans="1:12" ht="91.5" customHeight="1">
      <c r="A199" s="317"/>
      <c r="B199" s="311"/>
      <c r="C199" s="311"/>
      <c r="D199" s="125" t="s">
        <v>59</v>
      </c>
      <c r="E199" s="321"/>
      <c r="F199" s="311"/>
      <c r="G199" s="311"/>
      <c r="H199" s="311"/>
      <c r="I199" s="316"/>
      <c r="J199" s="316"/>
      <c r="K199" s="314"/>
      <c r="L199" s="98"/>
    </row>
    <row r="200" spans="1:12" ht="54.75" customHeight="1">
      <c r="A200" s="317">
        <v>61</v>
      </c>
      <c r="B200" s="311" t="s">
        <v>195</v>
      </c>
      <c r="C200" s="311" t="s">
        <v>822</v>
      </c>
      <c r="D200" s="125" t="s">
        <v>17</v>
      </c>
      <c r="E200" s="321">
        <v>30000</v>
      </c>
      <c r="F200" s="311" t="s">
        <v>265</v>
      </c>
      <c r="G200" s="125" t="s">
        <v>63</v>
      </c>
      <c r="H200" s="125" t="s">
        <v>264</v>
      </c>
      <c r="I200" s="125">
        <v>3</v>
      </c>
      <c r="J200" s="315">
        <v>100</v>
      </c>
      <c r="K200" s="313" t="s">
        <v>956</v>
      </c>
      <c r="L200" s="98"/>
    </row>
    <row r="201" spans="1:12" ht="59.25" customHeight="1">
      <c r="A201" s="317"/>
      <c r="B201" s="311"/>
      <c r="C201" s="311"/>
      <c r="D201" s="125" t="s">
        <v>15</v>
      </c>
      <c r="E201" s="321"/>
      <c r="F201" s="311"/>
      <c r="G201" s="125" t="s">
        <v>62</v>
      </c>
      <c r="H201" s="125" t="s">
        <v>264</v>
      </c>
      <c r="I201" s="125">
        <v>3</v>
      </c>
      <c r="J201" s="316"/>
      <c r="K201" s="314"/>
      <c r="L201" s="98"/>
    </row>
    <row r="202" spans="1:12" ht="55.5" customHeight="1">
      <c r="A202" s="317">
        <v>62</v>
      </c>
      <c r="B202" s="311" t="s">
        <v>196</v>
      </c>
      <c r="C202" s="311" t="s">
        <v>823</v>
      </c>
      <c r="D202" s="125" t="s">
        <v>17</v>
      </c>
      <c r="E202" s="321">
        <v>30000</v>
      </c>
      <c r="F202" s="311" t="s">
        <v>265</v>
      </c>
      <c r="G202" s="125" t="s">
        <v>63</v>
      </c>
      <c r="H202" s="125" t="s">
        <v>264</v>
      </c>
      <c r="I202" s="125">
        <v>3</v>
      </c>
      <c r="J202" s="315">
        <v>100</v>
      </c>
      <c r="K202" s="313" t="s">
        <v>958</v>
      </c>
      <c r="L202" s="98"/>
    </row>
    <row r="203" spans="1:12" ht="51.75" customHeight="1">
      <c r="A203" s="317"/>
      <c r="B203" s="311"/>
      <c r="C203" s="311"/>
      <c r="D203" s="311" t="s">
        <v>15</v>
      </c>
      <c r="E203" s="321"/>
      <c r="F203" s="311"/>
      <c r="G203" s="125" t="s">
        <v>62</v>
      </c>
      <c r="H203" s="125" t="s">
        <v>264</v>
      </c>
      <c r="I203" s="125">
        <v>3</v>
      </c>
      <c r="J203" s="318"/>
      <c r="K203" s="328"/>
      <c r="L203" s="98"/>
    </row>
    <row r="204" spans="1:12" ht="63" customHeight="1">
      <c r="A204" s="317"/>
      <c r="B204" s="311"/>
      <c r="C204" s="311"/>
      <c r="D204" s="311"/>
      <c r="E204" s="321"/>
      <c r="F204" s="311"/>
      <c r="G204" s="125" t="s">
        <v>61</v>
      </c>
      <c r="H204" s="125" t="s">
        <v>337</v>
      </c>
      <c r="I204" s="125">
        <v>15</v>
      </c>
      <c r="J204" s="318"/>
      <c r="K204" s="328"/>
      <c r="L204" s="98"/>
    </row>
    <row r="205" spans="1:12" ht="58.5" customHeight="1">
      <c r="A205" s="317"/>
      <c r="B205" s="311"/>
      <c r="C205" s="311"/>
      <c r="D205" s="311"/>
      <c r="E205" s="321"/>
      <c r="F205" s="311"/>
      <c r="G205" s="125" t="s">
        <v>336</v>
      </c>
      <c r="H205" s="125" t="s">
        <v>55</v>
      </c>
      <c r="I205" s="125">
        <v>1</v>
      </c>
      <c r="J205" s="316"/>
      <c r="K205" s="314"/>
      <c r="L205" s="98"/>
    </row>
    <row r="206" spans="1:12" ht="41.25" customHeight="1">
      <c r="A206" s="317">
        <v>63</v>
      </c>
      <c r="B206" s="311" t="s">
        <v>197</v>
      </c>
      <c r="C206" s="311" t="s">
        <v>198</v>
      </c>
      <c r="D206" s="311" t="s">
        <v>43</v>
      </c>
      <c r="E206" s="317">
        <v>0</v>
      </c>
      <c r="F206" s="327"/>
      <c r="G206" s="125" t="s">
        <v>824</v>
      </c>
      <c r="H206" s="125" t="s">
        <v>55</v>
      </c>
      <c r="I206" s="125">
        <v>1</v>
      </c>
      <c r="J206" s="315">
        <v>100</v>
      </c>
      <c r="K206" s="313" t="s">
        <v>1052</v>
      </c>
      <c r="L206" s="98"/>
    </row>
    <row r="207" spans="1:12" ht="81.75" customHeight="1">
      <c r="A207" s="317"/>
      <c r="B207" s="311"/>
      <c r="C207" s="311"/>
      <c r="D207" s="311"/>
      <c r="E207" s="317"/>
      <c r="F207" s="327"/>
      <c r="G207" s="125" t="s">
        <v>825</v>
      </c>
      <c r="H207" s="125" t="s">
        <v>85</v>
      </c>
      <c r="I207" s="125">
        <v>80</v>
      </c>
      <c r="J207" s="318"/>
      <c r="K207" s="328"/>
      <c r="L207" s="98"/>
    </row>
    <row r="208" spans="1:12" ht="51.75" customHeight="1">
      <c r="A208" s="317"/>
      <c r="B208" s="311"/>
      <c r="C208" s="311"/>
      <c r="D208" s="311"/>
      <c r="E208" s="317"/>
      <c r="F208" s="327"/>
      <c r="G208" s="125" t="s">
        <v>338</v>
      </c>
      <c r="H208" s="125" t="s">
        <v>55</v>
      </c>
      <c r="I208" s="125">
        <v>1</v>
      </c>
      <c r="J208" s="318"/>
      <c r="K208" s="328"/>
      <c r="L208" s="98"/>
    </row>
    <row r="209" spans="1:12" ht="56.25" customHeight="1">
      <c r="A209" s="317"/>
      <c r="B209" s="311"/>
      <c r="C209" s="311"/>
      <c r="D209" s="311"/>
      <c r="E209" s="317"/>
      <c r="F209" s="327"/>
      <c r="G209" s="125" t="s">
        <v>826</v>
      </c>
      <c r="H209" s="125" t="s">
        <v>85</v>
      </c>
      <c r="I209" s="125">
        <v>80</v>
      </c>
      <c r="J209" s="318"/>
      <c r="K209" s="328"/>
      <c r="L209" s="98"/>
    </row>
    <row r="210" spans="1:12" ht="86.25" customHeight="1">
      <c r="A210" s="317"/>
      <c r="B210" s="311"/>
      <c r="C210" s="311"/>
      <c r="D210" s="311"/>
      <c r="E210" s="317"/>
      <c r="F210" s="327"/>
      <c r="G210" s="125" t="s">
        <v>339</v>
      </c>
      <c r="H210" s="125" t="s">
        <v>273</v>
      </c>
      <c r="I210" s="125">
        <v>10</v>
      </c>
      <c r="J210" s="316"/>
      <c r="K210" s="314"/>
      <c r="L210" s="98"/>
    </row>
    <row r="211" spans="1:12" ht="39" customHeight="1">
      <c r="A211" s="311" t="s">
        <v>35</v>
      </c>
      <c r="B211" s="311"/>
      <c r="C211" s="311"/>
      <c r="D211" s="311" t="s">
        <v>34</v>
      </c>
      <c r="E211" s="311" t="s">
        <v>33</v>
      </c>
      <c r="F211" s="311"/>
      <c r="G211" s="311" t="s">
        <v>32</v>
      </c>
      <c r="H211" s="311" t="s">
        <v>79</v>
      </c>
      <c r="I211" s="178" t="s">
        <v>899</v>
      </c>
      <c r="J211" s="312" t="s">
        <v>932</v>
      </c>
      <c r="K211" s="311" t="s">
        <v>31</v>
      </c>
      <c r="L211" s="98"/>
    </row>
    <row r="212" spans="1:12" ht="36.75" customHeight="1">
      <c r="A212" s="178" t="s">
        <v>30</v>
      </c>
      <c r="B212" s="178" t="s">
        <v>29</v>
      </c>
      <c r="C212" s="178" t="s">
        <v>28</v>
      </c>
      <c r="D212" s="311"/>
      <c r="E212" s="115" t="s">
        <v>27</v>
      </c>
      <c r="F212" s="178" t="s">
        <v>26</v>
      </c>
      <c r="G212" s="311"/>
      <c r="H212" s="311"/>
      <c r="I212" s="102" t="s">
        <v>1069</v>
      </c>
      <c r="J212" s="312"/>
      <c r="K212" s="311"/>
      <c r="L212" s="98"/>
    </row>
    <row r="213" spans="1:12" ht="69.75" customHeight="1">
      <c r="A213" s="317">
        <v>64</v>
      </c>
      <c r="B213" s="311" t="s">
        <v>827</v>
      </c>
      <c r="C213" s="311" t="s">
        <v>828</v>
      </c>
      <c r="D213" s="311" t="s">
        <v>519</v>
      </c>
      <c r="E213" s="317">
        <v>0</v>
      </c>
      <c r="F213" s="327"/>
      <c r="G213" s="125" t="s">
        <v>829</v>
      </c>
      <c r="H213" s="125" t="s">
        <v>340</v>
      </c>
      <c r="I213" s="125">
        <v>25</v>
      </c>
      <c r="J213" s="315">
        <v>100</v>
      </c>
      <c r="K213" s="313" t="s">
        <v>977</v>
      </c>
      <c r="L213" s="98"/>
    </row>
    <row r="214" spans="1:12" ht="72" customHeight="1">
      <c r="A214" s="317"/>
      <c r="B214" s="311"/>
      <c r="C214" s="311"/>
      <c r="D214" s="311"/>
      <c r="E214" s="317"/>
      <c r="F214" s="327"/>
      <c r="G214" s="125" t="s">
        <v>341</v>
      </c>
      <c r="H214" s="125" t="s">
        <v>55</v>
      </c>
      <c r="I214" s="125">
        <v>1</v>
      </c>
      <c r="J214" s="316"/>
      <c r="K214" s="314"/>
      <c r="L214" s="98"/>
    </row>
    <row r="215" spans="1:12" ht="30.75" customHeight="1">
      <c r="A215" s="334" t="s">
        <v>60</v>
      </c>
      <c r="B215" s="335"/>
      <c r="C215" s="335"/>
      <c r="D215" s="335"/>
      <c r="E215" s="335"/>
      <c r="F215" s="335"/>
      <c r="G215" s="335"/>
      <c r="H215" s="335"/>
      <c r="I215" s="335"/>
      <c r="J215" s="335"/>
      <c r="K215" s="336"/>
      <c r="L215" s="96"/>
    </row>
    <row r="216" spans="1:12" ht="86.25" customHeight="1">
      <c r="A216" s="317">
        <v>65</v>
      </c>
      <c r="B216" s="311" t="s">
        <v>199</v>
      </c>
      <c r="C216" s="315" t="s">
        <v>200</v>
      </c>
      <c r="D216" s="125" t="s">
        <v>59</v>
      </c>
      <c r="E216" s="331">
        <v>295107</v>
      </c>
      <c r="F216" s="125" t="s">
        <v>58</v>
      </c>
      <c r="G216" s="125" t="s">
        <v>408</v>
      </c>
      <c r="H216" s="125" t="s">
        <v>409</v>
      </c>
      <c r="I216" s="125">
        <v>630</v>
      </c>
      <c r="J216" s="315">
        <v>94</v>
      </c>
      <c r="K216" s="329" t="s">
        <v>1006</v>
      </c>
      <c r="L216" s="98"/>
    </row>
    <row r="217" spans="1:12" ht="65.25" customHeight="1">
      <c r="A217" s="317"/>
      <c r="B217" s="311"/>
      <c r="C217" s="318"/>
      <c r="D217" s="315" t="s">
        <v>57</v>
      </c>
      <c r="E217" s="367"/>
      <c r="F217" s="315" t="s">
        <v>333</v>
      </c>
      <c r="G217" s="125" t="s">
        <v>410</v>
      </c>
      <c r="H217" s="125" t="s">
        <v>411</v>
      </c>
      <c r="I217" s="125">
        <v>560</v>
      </c>
      <c r="J217" s="318"/>
      <c r="K217" s="329"/>
      <c r="L217" s="98"/>
    </row>
    <row r="218" spans="1:12" ht="124.5" customHeight="1">
      <c r="A218" s="317"/>
      <c r="B218" s="311"/>
      <c r="C218" s="316"/>
      <c r="D218" s="316"/>
      <c r="E218" s="332"/>
      <c r="F218" s="316"/>
      <c r="G218" s="125" t="s">
        <v>412</v>
      </c>
      <c r="H218" s="125" t="s">
        <v>55</v>
      </c>
      <c r="I218" s="125">
        <v>0</v>
      </c>
      <c r="J218" s="316"/>
      <c r="K218" s="329"/>
      <c r="L218" s="98"/>
    </row>
    <row r="219" spans="1:12" ht="64.5" customHeight="1">
      <c r="A219" s="317">
        <v>66</v>
      </c>
      <c r="B219" s="311" t="s">
        <v>830</v>
      </c>
      <c r="C219" s="315" t="s">
        <v>201</v>
      </c>
      <c r="D219" s="315" t="s">
        <v>44</v>
      </c>
      <c r="E219" s="325">
        <v>0</v>
      </c>
      <c r="F219" s="132"/>
      <c r="G219" s="125" t="s">
        <v>413</v>
      </c>
      <c r="H219" s="125" t="s">
        <v>55</v>
      </c>
      <c r="I219" s="125">
        <v>1</v>
      </c>
      <c r="J219" s="315">
        <v>100</v>
      </c>
      <c r="K219" s="313" t="s">
        <v>1078</v>
      </c>
      <c r="L219" s="98"/>
    </row>
    <row r="220" spans="1:12" ht="95.25" customHeight="1">
      <c r="A220" s="317"/>
      <c r="B220" s="311"/>
      <c r="C220" s="316"/>
      <c r="D220" s="316"/>
      <c r="E220" s="326"/>
      <c r="F220" s="132"/>
      <c r="G220" s="125" t="s">
        <v>414</v>
      </c>
      <c r="H220" s="125" t="s">
        <v>99</v>
      </c>
      <c r="I220" s="125">
        <v>2</v>
      </c>
      <c r="J220" s="316"/>
      <c r="K220" s="314"/>
      <c r="L220" s="98"/>
    </row>
    <row r="221" spans="1:12" ht="35.25" customHeight="1">
      <c r="A221" s="334" t="s">
        <v>56</v>
      </c>
      <c r="B221" s="335"/>
      <c r="C221" s="335"/>
      <c r="D221" s="335"/>
      <c r="E221" s="335"/>
      <c r="F221" s="335"/>
      <c r="G221" s="335"/>
      <c r="H221" s="335"/>
      <c r="I221" s="335"/>
      <c r="J221" s="335"/>
      <c r="K221" s="336"/>
      <c r="L221" s="96"/>
    </row>
    <row r="222" spans="1:12" ht="52.5" customHeight="1">
      <c r="A222" s="317">
        <v>67</v>
      </c>
      <c r="B222" s="311" t="s">
        <v>831</v>
      </c>
      <c r="C222" s="311" t="s">
        <v>832</v>
      </c>
      <c r="D222" s="311" t="s">
        <v>122</v>
      </c>
      <c r="E222" s="321">
        <v>15000</v>
      </c>
      <c r="F222" s="311" t="s">
        <v>277</v>
      </c>
      <c r="G222" s="125" t="s">
        <v>342</v>
      </c>
      <c r="H222" s="125" t="s">
        <v>337</v>
      </c>
      <c r="I222" s="125">
        <v>20</v>
      </c>
      <c r="J222" s="315">
        <v>100</v>
      </c>
      <c r="K222" s="313" t="s">
        <v>947</v>
      </c>
      <c r="L222" s="98"/>
    </row>
    <row r="223" spans="1:12" ht="52.5" customHeight="1">
      <c r="A223" s="317"/>
      <c r="B223" s="311"/>
      <c r="C223" s="311"/>
      <c r="D223" s="311"/>
      <c r="E223" s="321"/>
      <c r="F223" s="311"/>
      <c r="G223" s="125" t="s">
        <v>343</v>
      </c>
      <c r="H223" s="125" t="s">
        <v>279</v>
      </c>
      <c r="I223" s="125">
        <v>1000</v>
      </c>
      <c r="J223" s="318"/>
      <c r="K223" s="328"/>
      <c r="L223" s="98"/>
    </row>
    <row r="224" spans="1:12" ht="76.5" customHeight="1">
      <c r="A224" s="317"/>
      <c r="B224" s="311"/>
      <c r="C224" s="311"/>
      <c r="D224" s="311"/>
      <c r="E224" s="321"/>
      <c r="F224" s="311"/>
      <c r="G224" s="125" t="s">
        <v>833</v>
      </c>
      <c r="H224" s="125" t="s">
        <v>344</v>
      </c>
      <c r="I224" s="125">
        <v>60</v>
      </c>
      <c r="J224" s="316"/>
      <c r="K224" s="314"/>
      <c r="L224" s="98"/>
    </row>
    <row r="225" spans="1:12" ht="70.5" customHeight="1">
      <c r="A225" s="317">
        <v>68</v>
      </c>
      <c r="B225" s="311" t="s">
        <v>834</v>
      </c>
      <c r="C225" s="311" t="s">
        <v>835</v>
      </c>
      <c r="D225" s="311" t="s">
        <v>16</v>
      </c>
      <c r="E225" s="321">
        <v>8000</v>
      </c>
      <c r="F225" s="125" t="s">
        <v>52</v>
      </c>
      <c r="G225" s="125" t="s">
        <v>836</v>
      </c>
      <c r="H225" s="125" t="s">
        <v>273</v>
      </c>
      <c r="I225" s="125">
        <v>10</v>
      </c>
      <c r="J225" s="315">
        <v>100</v>
      </c>
      <c r="K225" s="313" t="s">
        <v>1066</v>
      </c>
      <c r="L225" s="98"/>
    </row>
    <row r="226" spans="1:12" ht="57" customHeight="1">
      <c r="A226" s="317"/>
      <c r="B226" s="311"/>
      <c r="C226" s="311"/>
      <c r="D226" s="311"/>
      <c r="E226" s="321"/>
      <c r="F226" s="311" t="s">
        <v>261</v>
      </c>
      <c r="G226" s="125" t="s">
        <v>837</v>
      </c>
      <c r="H226" s="125" t="s">
        <v>226</v>
      </c>
      <c r="I226" s="125">
        <v>4</v>
      </c>
      <c r="J226" s="318"/>
      <c r="K226" s="328"/>
      <c r="L226" s="98"/>
    </row>
    <row r="227" spans="1:12" ht="55.5" customHeight="1">
      <c r="A227" s="317"/>
      <c r="B227" s="311"/>
      <c r="C227" s="311"/>
      <c r="D227" s="311"/>
      <c r="E227" s="321"/>
      <c r="F227" s="311"/>
      <c r="G227" s="125" t="s">
        <v>838</v>
      </c>
      <c r="H227" s="125" t="s">
        <v>241</v>
      </c>
      <c r="I227" s="125">
        <v>6</v>
      </c>
      <c r="J227" s="318"/>
      <c r="K227" s="328"/>
      <c r="L227" s="98"/>
    </row>
    <row r="228" spans="1:12" ht="75.75" customHeight="1">
      <c r="A228" s="317"/>
      <c r="B228" s="311"/>
      <c r="C228" s="311"/>
      <c r="D228" s="311"/>
      <c r="E228" s="321"/>
      <c r="F228" s="311"/>
      <c r="G228" s="125" t="s">
        <v>839</v>
      </c>
      <c r="H228" s="125" t="s">
        <v>241</v>
      </c>
      <c r="I228" s="125">
        <v>6</v>
      </c>
      <c r="J228" s="316"/>
      <c r="K228" s="314"/>
      <c r="L228" s="98"/>
    </row>
    <row r="229" spans="1:12" ht="41.25" customHeight="1">
      <c r="A229" s="311" t="s">
        <v>35</v>
      </c>
      <c r="B229" s="311"/>
      <c r="C229" s="311"/>
      <c r="D229" s="311" t="s">
        <v>34</v>
      </c>
      <c r="E229" s="311" t="s">
        <v>33</v>
      </c>
      <c r="F229" s="311"/>
      <c r="G229" s="311" t="s">
        <v>32</v>
      </c>
      <c r="H229" s="311" t="s">
        <v>79</v>
      </c>
      <c r="I229" s="145" t="s">
        <v>899</v>
      </c>
      <c r="J229" s="312" t="s">
        <v>932</v>
      </c>
      <c r="K229" s="311" t="s">
        <v>31</v>
      </c>
      <c r="L229" s="98"/>
    </row>
    <row r="230" spans="1:12" ht="35.25" customHeight="1">
      <c r="A230" s="145" t="s">
        <v>30</v>
      </c>
      <c r="B230" s="145" t="s">
        <v>29</v>
      </c>
      <c r="C230" s="145" t="s">
        <v>28</v>
      </c>
      <c r="D230" s="311"/>
      <c r="E230" s="115" t="s">
        <v>27</v>
      </c>
      <c r="F230" s="145" t="s">
        <v>26</v>
      </c>
      <c r="G230" s="311"/>
      <c r="H230" s="311"/>
      <c r="I230" s="102" t="s">
        <v>1069</v>
      </c>
      <c r="J230" s="312"/>
      <c r="K230" s="311"/>
      <c r="L230" s="98"/>
    </row>
    <row r="231" spans="1:12" ht="64.5" customHeight="1">
      <c r="A231" s="317">
        <v>69</v>
      </c>
      <c r="B231" s="311" t="s">
        <v>840</v>
      </c>
      <c r="C231" s="311" t="s">
        <v>202</v>
      </c>
      <c r="D231" s="125" t="s">
        <v>17</v>
      </c>
      <c r="E231" s="321">
        <v>26000</v>
      </c>
      <c r="F231" s="311" t="s">
        <v>64</v>
      </c>
      <c r="G231" s="125" t="s">
        <v>345</v>
      </c>
      <c r="H231" s="125" t="s">
        <v>99</v>
      </c>
      <c r="I231" s="125">
        <v>2</v>
      </c>
      <c r="J231" s="315">
        <v>100</v>
      </c>
      <c r="K231" s="313" t="s">
        <v>960</v>
      </c>
      <c r="L231" s="98"/>
    </row>
    <row r="232" spans="1:12" ht="113.25" customHeight="1">
      <c r="A232" s="317"/>
      <c r="B232" s="311"/>
      <c r="C232" s="311"/>
      <c r="D232" s="125" t="s">
        <v>15</v>
      </c>
      <c r="E232" s="321"/>
      <c r="F232" s="311"/>
      <c r="G232" s="125" t="s">
        <v>346</v>
      </c>
      <c r="H232" s="125" t="s">
        <v>55</v>
      </c>
      <c r="I232" s="125">
        <v>1</v>
      </c>
      <c r="J232" s="316"/>
      <c r="K232" s="314"/>
      <c r="L232" s="98"/>
    </row>
    <row r="233" spans="1:12" ht="53.25" customHeight="1">
      <c r="A233" s="317">
        <v>70</v>
      </c>
      <c r="B233" s="311" t="s">
        <v>841</v>
      </c>
      <c r="C233" s="311" t="s">
        <v>203</v>
      </c>
      <c r="D233" s="311" t="s">
        <v>204</v>
      </c>
      <c r="E233" s="317">
        <v>0</v>
      </c>
      <c r="F233" s="327"/>
      <c r="G233" s="125" t="s">
        <v>842</v>
      </c>
      <c r="H233" s="125" t="s">
        <v>235</v>
      </c>
      <c r="I233" s="125">
        <v>5</v>
      </c>
      <c r="J233" s="315">
        <v>100</v>
      </c>
      <c r="K233" s="313" t="s">
        <v>994</v>
      </c>
      <c r="L233" s="98"/>
    </row>
    <row r="234" spans="1:12" ht="78" customHeight="1">
      <c r="A234" s="317"/>
      <c r="B234" s="311"/>
      <c r="C234" s="311"/>
      <c r="D234" s="311"/>
      <c r="E234" s="317"/>
      <c r="F234" s="327"/>
      <c r="G234" s="125" t="s">
        <v>843</v>
      </c>
      <c r="H234" s="125" t="s">
        <v>226</v>
      </c>
      <c r="I234" s="125">
        <v>4</v>
      </c>
      <c r="J234" s="316"/>
      <c r="K234" s="314"/>
      <c r="L234" s="98"/>
    </row>
    <row r="235" spans="1:12" ht="54" customHeight="1">
      <c r="A235" s="317">
        <v>71</v>
      </c>
      <c r="B235" s="311" t="s">
        <v>844</v>
      </c>
      <c r="C235" s="311" t="s">
        <v>845</v>
      </c>
      <c r="D235" s="311" t="s">
        <v>67</v>
      </c>
      <c r="E235" s="317">
        <v>0</v>
      </c>
      <c r="F235" s="327"/>
      <c r="G235" s="125" t="s">
        <v>348</v>
      </c>
      <c r="H235" s="125" t="s">
        <v>55</v>
      </c>
      <c r="I235" s="125">
        <v>1</v>
      </c>
      <c r="J235" s="315">
        <v>100</v>
      </c>
      <c r="K235" s="313" t="s">
        <v>990</v>
      </c>
      <c r="L235" s="98"/>
    </row>
    <row r="236" spans="1:12" ht="67.5" customHeight="1">
      <c r="A236" s="317"/>
      <c r="B236" s="311"/>
      <c r="C236" s="311"/>
      <c r="D236" s="311"/>
      <c r="E236" s="317"/>
      <c r="F236" s="327"/>
      <c r="G236" s="125" t="s">
        <v>347</v>
      </c>
      <c r="H236" s="125" t="s">
        <v>337</v>
      </c>
      <c r="I236" s="125">
        <v>20</v>
      </c>
      <c r="J236" s="316"/>
      <c r="K236" s="314"/>
      <c r="L236" s="98"/>
    </row>
    <row r="237" spans="1:12" ht="60" customHeight="1">
      <c r="A237" s="317">
        <v>72</v>
      </c>
      <c r="B237" s="311" t="s">
        <v>205</v>
      </c>
      <c r="C237" s="311" t="s">
        <v>846</v>
      </c>
      <c r="D237" s="311" t="s">
        <v>42</v>
      </c>
      <c r="E237" s="317">
        <v>0</v>
      </c>
      <c r="F237" s="327"/>
      <c r="G237" s="125" t="s">
        <v>349</v>
      </c>
      <c r="H237" s="125" t="s">
        <v>260</v>
      </c>
      <c r="I237" s="125">
        <v>4</v>
      </c>
      <c r="J237" s="315">
        <v>100</v>
      </c>
      <c r="K237" s="313" t="s">
        <v>983</v>
      </c>
      <c r="L237" s="98"/>
    </row>
    <row r="238" spans="1:12" ht="68.25" customHeight="1">
      <c r="A238" s="317"/>
      <c r="B238" s="311"/>
      <c r="C238" s="311"/>
      <c r="D238" s="311"/>
      <c r="E238" s="317"/>
      <c r="F238" s="327"/>
      <c r="G238" s="125" t="s">
        <v>350</v>
      </c>
      <c r="H238" s="125" t="s">
        <v>294</v>
      </c>
      <c r="I238" s="125">
        <v>1</v>
      </c>
      <c r="J238" s="318"/>
      <c r="K238" s="328"/>
      <c r="L238" s="98"/>
    </row>
    <row r="239" spans="1:12" ht="72" customHeight="1">
      <c r="A239" s="317"/>
      <c r="B239" s="311"/>
      <c r="C239" s="311"/>
      <c r="D239" s="311"/>
      <c r="E239" s="317"/>
      <c r="F239" s="327"/>
      <c r="G239" s="125" t="s">
        <v>351</v>
      </c>
      <c r="H239" s="125" t="s">
        <v>294</v>
      </c>
      <c r="I239" s="125">
        <v>1</v>
      </c>
      <c r="J239" s="316"/>
      <c r="K239" s="314"/>
      <c r="L239" s="98"/>
    </row>
    <row r="240" spans="1:12" ht="29.25" customHeight="1">
      <c r="A240" s="337" t="s">
        <v>54</v>
      </c>
      <c r="B240" s="338"/>
      <c r="C240" s="338"/>
      <c r="D240" s="338"/>
      <c r="E240" s="338"/>
      <c r="F240" s="338"/>
      <c r="G240" s="338"/>
      <c r="H240" s="338"/>
      <c r="I240" s="338"/>
      <c r="J240" s="338"/>
      <c r="K240" s="339"/>
      <c r="L240" s="29"/>
    </row>
    <row r="241" spans="1:12" ht="34.5" customHeight="1">
      <c r="A241" s="334" t="s">
        <v>53</v>
      </c>
      <c r="B241" s="335"/>
      <c r="C241" s="335"/>
      <c r="D241" s="335"/>
      <c r="E241" s="335"/>
      <c r="F241" s="335"/>
      <c r="G241" s="335"/>
      <c r="H241" s="335"/>
      <c r="I241" s="335"/>
      <c r="J241" s="335"/>
      <c r="K241" s="336"/>
      <c r="L241" s="29"/>
    </row>
    <row r="242" spans="1:12" ht="62.25" customHeight="1">
      <c r="A242" s="126">
        <v>73</v>
      </c>
      <c r="B242" s="125" t="s">
        <v>206</v>
      </c>
      <c r="C242" s="125" t="s">
        <v>207</v>
      </c>
      <c r="D242" s="125" t="s">
        <v>12</v>
      </c>
      <c r="E242" s="126">
        <v>0</v>
      </c>
      <c r="F242" s="132"/>
      <c r="G242" s="125" t="s">
        <v>352</v>
      </c>
      <c r="H242" s="125" t="s">
        <v>55</v>
      </c>
      <c r="I242" s="125">
        <v>1</v>
      </c>
      <c r="J242" s="125">
        <v>100</v>
      </c>
      <c r="K242" s="129" t="s">
        <v>1003</v>
      </c>
      <c r="L242" s="30"/>
    </row>
    <row r="243" spans="1:12" ht="90.75" customHeight="1">
      <c r="A243" s="317">
        <v>74</v>
      </c>
      <c r="B243" s="311" t="s">
        <v>847</v>
      </c>
      <c r="C243" s="311" t="s">
        <v>848</v>
      </c>
      <c r="D243" s="311" t="s">
        <v>16</v>
      </c>
      <c r="E243" s="321">
        <v>2000</v>
      </c>
      <c r="F243" s="311" t="s">
        <v>52</v>
      </c>
      <c r="G243" s="125" t="s">
        <v>849</v>
      </c>
      <c r="H243" s="125" t="s">
        <v>55</v>
      </c>
      <c r="I243" s="125">
        <v>1</v>
      </c>
      <c r="J243" s="315">
        <v>80</v>
      </c>
      <c r="K243" s="313" t="s">
        <v>953</v>
      </c>
      <c r="L243" s="30"/>
    </row>
    <row r="244" spans="1:12" ht="99" customHeight="1">
      <c r="A244" s="317"/>
      <c r="B244" s="311"/>
      <c r="C244" s="311"/>
      <c r="D244" s="311"/>
      <c r="E244" s="321"/>
      <c r="F244" s="311"/>
      <c r="G244" s="125" t="s">
        <v>353</v>
      </c>
      <c r="H244" s="125" t="s">
        <v>55</v>
      </c>
      <c r="I244" s="125">
        <v>0</v>
      </c>
      <c r="J244" s="316"/>
      <c r="K244" s="314"/>
      <c r="L244" s="30"/>
    </row>
    <row r="245" spans="1:12" ht="71.25" customHeight="1">
      <c r="A245" s="317">
        <v>75</v>
      </c>
      <c r="B245" s="361" t="s">
        <v>897</v>
      </c>
      <c r="C245" s="361" t="s">
        <v>898</v>
      </c>
      <c r="D245" s="361" t="s">
        <v>48</v>
      </c>
      <c r="E245" s="362">
        <v>0</v>
      </c>
      <c r="F245" s="351"/>
      <c r="G245" s="107" t="s">
        <v>354</v>
      </c>
      <c r="H245" s="107" t="s">
        <v>55</v>
      </c>
      <c r="I245" s="125">
        <v>1</v>
      </c>
      <c r="J245" s="315">
        <v>100</v>
      </c>
      <c r="K245" s="313" t="s">
        <v>1047</v>
      </c>
      <c r="L245" s="30"/>
    </row>
    <row r="246" spans="1:12" ht="63" customHeight="1">
      <c r="A246" s="317"/>
      <c r="B246" s="345"/>
      <c r="C246" s="345"/>
      <c r="D246" s="345"/>
      <c r="E246" s="343"/>
      <c r="F246" s="353"/>
      <c r="G246" s="107" t="s">
        <v>355</v>
      </c>
      <c r="H246" s="107" t="s">
        <v>55</v>
      </c>
      <c r="I246" s="125">
        <v>1</v>
      </c>
      <c r="J246" s="316"/>
      <c r="K246" s="314"/>
      <c r="L246" s="30"/>
    </row>
    <row r="247" spans="1:12" ht="46.5" customHeight="1">
      <c r="A247" s="311" t="s">
        <v>35</v>
      </c>
      <c r="B247" s="311"/>
      <c r="C247" s="311"/>
      <c r="D247" s="311" t="s">
        <v>34</v>
      </c>
      <c r="E247" s="311" t="s">
        <v>33</v>
      </c>
      <c r="F247" s="311"/>
      <c r="G247" s="311" t="s">
        <v>32</v>
      </c>
      <c r="H247" s="311" t="s">
        <v>79</v>
      </c>
      <c r="I247" s="178" t="s">
        <v>899</v>
      </c>
      <c r="J247" s="312" t="s">
        <v>932</v>
      </c>
      <c r="K247" s="311" t="s">
        <v>31</v>
      </c>
      <c r="L247" s="30"/>
    </row>
    <row r="248" spans="1:12" ht="47.25" customHeight="1">
      <c r="A248" s="178" t="s">
        <v>30</v>
      </c>
      <c r="B248" s="178" t="s">
        <v>29</v>
      </c>
      <c r="C248" s="178" t="s">
        <v>28</v>
      </c>
      <c r="D248" s="311"/>
      <c r="E248" s="115" t="s">
        <v>27</v>
      </c>
      <c r="F248" s="178" t="s">
        <v>26</v>
      </c>
      <c r="G248" s="311"/>
      <c r="H248" s="311"/>
      <c r="I248" s="102" t="s">
        <v>1069</v>
      </c>
      <c r="J248" s="312"/>
      <c r="K248" s="311"/>
      <c r="L248" s="30"/>
    </row>
    <row r="249" spans="1:12" ht="58.5" customHeight="1">
      <c r="A249" s="317">
        <v>76</v>
      </c>
      <c r="B249" s="311" t="s">
        <v>850</v>
      </c>
      <c r="C249" s="311" t="s">
        <v>851</v>
      </c>
      <c r="D249" s="311" t="s">
        <v>675</v>
      </c>
      <c r="E249" s="321">
        <v>10000</v>
      </c>
      <c r="F249" s="311" t="s">
        <v>73</v>
      </c>
      <c r="G249" s="125" t="s">
        <v>51</v>
      </c>
      <c r="H249" s="125" t="s">
        <v>55</v>
      </c>
      <c r="I249" s="125">
        <v>1</v>
      </c>
      <c r="J249" s="315">
        <v>100</v>
      </c>
      <c r="K249" s="313" t="s">
        <v>974</v>
      </c>
      <c r="L249" s="30"/>
    </row>
    <row r="250" spans="1:12" ht="55.5" customHeight="1">
      <c r="A250" s="317"/>
      <c r="B250" s="311"/>
      <c r="C250" s="311"/>
      <c r="D250" s="311"/>
      <c r="E250" s="321"/>
      <c r="F250" s="311"/>
      <c r="G250" s="125" t="s">
        <v>50</v>
      </c>
      <c r="H250" s="125" t="s">
        <v>55</v>
      </c>
      <c r="I250" s="125">
        <v>1</v>
      </c>
      <c r="J250" s="318"/>
      <c r="K250" s="328"/>
      <c r="L250" s="30"/>
    </row>
    <row r="251" spans="1:12" ht="56.25" customHeight="1">
      <c r="A251" s="317"/>
      <c r="B251" s="311"/>
      <c r="C251" s="311"/>
      <c r="D251" s="311"/>
      <c r="E251" s="321"/>
      <c r="F251" s="311"/>
      <c r="G251" s="125" t="s">
        <v>49</v>
      </c>
      <c r="H251" s="125" t="s">
        <v>55</v>
      </c>
      <c r="I251" s="125">
        <v>1</v>
      </c>
      <c r="J251" s="316"/>
      <c r="K251" s="314"/>
      <c r="L251" s="30"/>
    </row>
    <row r="252" spans="1:12" ht="54" customHeight="1">
      <c r="A252" s="317">
        <v>77</v>
      </c>
      <c r="B252" s="311" t="s">
        <v>208</v>
      </c>
      <c r="C252" s="311" t="s">
        <v>852</v>
      </c>
      <c r="D252" s="311" t="s">
        <v>797</v>
      </c>
      <c r="E252" s="317">
        <v>200</v>
      </c>
      <c r="F252" s="311" t="s">
        <v>316</v>
      </c>
      <c r="G252" s="125" t="s">
        <v>356</v>
      </c>
      <c r="H252" s="125" t="s">
        <v>55</v>
      </c>
      <c r="I252" s="125">
        <v>1</v>
      </c>
      <c r="J252" s="315">
        <v>50</v>
      </c>
      <c r="K252" s="313" t="s">
        <v>1023</v>
      </c>
      <c r="L252" s="30"/>
    </row>
    <row r="253" spans="1:12" ht="57.75" customHeight="1">
      <c r="A253" s="317"/>
      <c r="B253" s="311"/>
      <c r="C253" s="311"/>
      <c r="D253" s="311"/>
      <c r="E253" s="317"/>
      <c r="F253" s="311"/>
      <c r="G253" s="125" t="s">
        <v>357</v>
      </c>
      <c r="H253" s="125" t="s">
        <v>55</v>
      </c>
      <c r="I253" s="125">
        <v>0</v>
      </c>
      <c r="J253" s="318"/>
      <c r="K253" s="328"/>
      <c r="L253" s="30"/>
    </row>
    <row r="254" spans="1:12" ht="53.25" customHeight="1">
      <c r="A254" s="317"/>
      <c r="B254" s="311"/>
      <c r="C254" s="311"/>
      <c r="D254" s="311"/>
      <c r="E254" s="317"/>
      <c r="F254" s="311"/>
      <c r="G254" s="125" t="s">
        <v>358</v>
      </c>
      <c r="H254" s="125" t="s">
        <v>55</v>
      </c>
      <c r="I254" s="125">
        <v>0</v>
      </c>
      <c r="J254" s="318"/>
      <c r="K254" s="328"/>
      <c r="L254" s="30"/>
    </row>
    <row r="255" spans="1:12" ht="47.25" customHeight="1">
      <c r="A255" s="317"/>
      <c r="B255" s="311"/>
      <c r="C255" s="311"/>
      <c r="D255" s="311"/>
      <c r="E255" s="317"/>
      <c r="F255" s="311"/>
      <c r="G255" s="125" t="s">
        <v>359</v>
      </c>
      <c r="H255" s="125" t="s">
        <v>55</v>
      </c>
      <c r="I255" s="125">
        <v>0</v>
      </c>
      <c r="J255" s="316"/>
      <c r="K255" s="314"/>
      <c r="L255" s="30"/>
    </row>
    <row r="256" spans="1:12" ht="76.5" customHeight="1">
      <c r="A256" s="317">
        <v>78</v>
      </c>
      <c r="B256" s="311" t="s">
        <v>209</v>
      </c>
      <c r="C256" s="311" t="s">
        <v>210</v>
      </c>
      <c r="D256" s="311" t="s">
        <v>13</v>
      </c>
      <c r="E256" s="317">
        <v>0</v>
      </c>
      <c r="F256" s="327"/>
      <c r="G256" s="125" t="s">
        <v>360</v>
      </c>
      <c r="H256" s="125" t="s">
        <v>55</v>
      </c>
      <c r="I256" s="125">
        <v>1</v>
      </c>
      <c r="J256" s="315">
        <v>100</v>
      </c>
      <c r="K256" s="313" t="s">
        <v>999</v>
      </c>
      <c r="L256" s="30"/>
    </row>
    <row r="257" spans="1:12" ht="81" customHeight="1">
      <c r="A257" s="317"/>
      <c r="B257" s="311"/>
      <c r="C257" s="311"/>
      <c r="D257" s="311"/>
      <c r="E257" s="317"/>
      <c r="F257" s="327"/>
      <c r="G257" s="125" t="s">
        <v>853</v>
      </c>
      <c r="H257" s="125" t="s">
        <v>55</v>
      </c>
      <c r="I257" s="125">
        <v>1</v>
      </c>
      <c r="J257" s="316"/>
      <c r="K257" s="314"/>
      <c r="L257" s="30"/>
    </row>
    <row r="258" spans="1:12" ht="34.5" customHeight="1">
      <c r="A258" s="317">
        <v>79</v>
      </c>
      <c r="B258" s="311" t="s">
        <v>854</v>
      </c>
      <c r="C258" s="311" t="s">
        <v>855</v>
      </c>
      <c r="D258" s="311" t="s">
        <v>759</v>
      </c>
      <c r="E258" s="317">
        <v>0</v>
      </c>
      <c r="F258" s="327"/>
      <c r="G258" s="125" t="s">
        <v>856</v>
      </c>
      <c r="H258" s="125" t="s">
        <v>55</v>
      </c>
      <c r="I258" s="125">
        <v>0</v>
      </c>
      <c r="J258" s="315">
        <v>80</v>
      </c>
      <c r="K258" s="313" t="s">
        <v>1039</v>
      </c>
      <c r="L258" s="30"/>
    </row>
    <row r="259" spans="1:12" ht="68.25" customHeight="1">
      <c r="A259" s="317"/>
      <c r="B259" s="311"/>
      <c r="C259" s="311"/>
      <c r="D259" s="311"/>
      <c r="E259" s="317"/>
      <c r="F259" s="327"/>
      <c r="G259" s="125" t="s">
        <v>857</v>
      </c>
      <c r="H259" s="125" t="s">
        <v>55</v>
      </c>
      <c r="I259" s="125">
        <v>0</v>
      </c>
      <c r="J259" s="316"/>
      <c r="K259" s="314"/>
      <c r="L259" s="30"/>
    </row>
    <row r="260" spans="1:12" ht="168" customHeight="1">
      <c r="A260" s="317">
        <v>80</v>
      </c>
      <c r="B260" s="311" t="s">
        <v>211</v>
      </c>
      <c r="C260" s="311" t="s">
        <v>212</v>
      </c>
      <c r="D260" s="125" t="s">
        <v>47</v>
      </c>
      <c r="E260" s="321">
        <v>12081</v>
      </c>
      <c r="F260" s="311" t="s">
        <v>361</v>
      </c>
      <c r="G260" s="125" t="s">
        <v>362</v>
      </c>
      <c r="H260" s="125" t="s">
        <v>55</v>
      </c>
      <c r="I260" s="125">
        <v>1</v>
      </c>
      <c r="J260" s="315">
        <v>100</v>
      </c>
      <c r="K260" s="313" t="s">
        <v>1081</v>
      </c>
      <c r="L260" s="30"/>
    </row>
    <row r="261" spans="1:12" ht="140.25" customHeight="1">
      <c r="A261" s="317"/>
      <c r="B261" s="311"/>
      <c r="C261" s="311"/>
      <c r="D261" s="125" t="s">
        <v>608</v>
      </c>
      <c r="E261" s="321"/>
      <c r="F261" s="311"/>
      <c r="G261" s="125" t="s">
        <v>363</v>
      </c>
      <c r="H261" s="125" t="s">
        <v>55</v>
      </c>
      <c r="I261" s="125">
        <v>1</v>
      </c>
      <c r="J261" s="316"/>
      <c r="K261" s="314"/>
      <c r="L261" s="30"/>
    </row>
    <row r="262" spans="1:12" ht="62.25" customHeight="1">
      <c r="A262" s="317">
        <v>81</v>
      </c>
      <c r="B262" s="311" t="s">
        <v>213</v>
      </c>
      <c r="C262" s="311" t="s">
        <v>214</v>
      </c>
      <c r="D262" s="311" t="s">
        <v>37</v>
      </c>
      <c r="E262" s="317">
        <v>0</v>
      </c>
      <c r="F262" s="327"/>
      <c r="G262" s="125" t="s">
        <v>51</v>
      </c>
      <c r="H262" s="125" t="s">
        <v>55</v>
      </c>
      <c r="I262" s="125">
        <v>4</v>
      </c>
      <c r="J262" s="315">
        <v>100</v>
      </c>
      <c r="K262" s="313" t="s">
        <v>1080</v>
      </c>
      <c r="L262" s="29"/>
    </row>
    <row r="263" spans="1:12" ht="45" customHeight="1">
      <c r="A263" s="317"/>
      <c r="B263" s="311"/>
      <c r="C263" s="311"/>
      <c r="D263" s="311"/>
      <c r="E263" s="317"/>
      <c r="F263" s="327"/>
      <c r="G263" s="125" t="s">
        <v>50</v>
      </c>
      <c r="H263" s="125" t="s">
        <v>55</v>
      </c>
      <c r="I263" s="125">
        <v>5</v>
      </c>
      <c r="J263" s="318"/>
      <c r="K263" s="328"/>
      <c r="L263" s="29"/>
    </row>
    <row r="264" spans="1:12" ht="47.25" customHeight="1">
      <c r="A264" s="317"/>
      <c r="B264" s="311"/>
      <c r="C264" s="311"/>
      <c r="D264" s="311"/>
      <c r="E264" s="317"/>
      <c r="F264" s="327"/>
      <c r="G264" s="125" t="s">
        <v>49</v>
      </c>
      <c r="H264" s="125" t="s">
        <v>55</v>
      </c>
      <c r="I264" s="125">
        <v>1</v>
      </c>
      <c r="J264" s="316"/>
      <c r="K264" s="314"/>
      <c r="L264" s="30"/>
    </row>
    <row r="265" spans="1:12" ht="36.75" customHeight="1">
      <c r="A265" s="337" t="s">
        <v>215</v>
      </c>
      <c r="B265" s="338"/>
      <c r="C265" s="338"/>
      <c r="D265" s="338"/>
      <c r="E265" s="338"/>
      <c r="F265" s="338"/>
      <c r="G265" s="338"/>
      <c r="H265" s="338"/>
      <c r="I265" s="338"/>
      <c r="J265" s="338"/>
      <c r="K265" s="339"/>
      <c r="L265" s="30"/>
    </row>
    <row r="266" spans="1:12" ht="36" customHeight="1">
      <c r="A266" s="334" t="s">
        <v>46</v>
      </c>
      <c r="B266" s="335"/>
      <c r="C266" s="335"/>
      <c r="D266" s="335"/>
      <c r="E266" s="335"/>
      <c r="F266" s="335"/>
      <c r="G266" s="335"/>
      <c r="H266" s="335"/>
      <c r="I266" s="335"/>
      <c r="J266" s="335"/>
      <c r="K266" s="336"/>
      <c r="L266" s="30"/>
    </row>
    <row r="267" spans="1:12" ht="30.75" customHeight="1">
      <c r="A267" s="311" t="s">
        <v>35</v>
      </c>
      <c r="B267" s="311"/>
      <c r="C267" s="311"/>
      <c r="D267" s="311" t="s">
        <v>34</v>
      </c>
      <c r="E267" s="311" t="s">
        <v>33</v>
      </c>
      <c r="F267" s="311"/>
      <c r="G267" s="311" t="s">
        <v>32</v>
      </c>
      <c r="H267" s="311" t="s">
        <v>79</v>
      </c>
      <c r="I267" s="178" t="s">
        <v>899</v>
      </c>
      <c r="J267" s="312" t="s">
        <v>932</v>
      </c>
      <c r="K267" s="311" t="s">
        <v>31</v>
      </c>
      <c r="L267" s="30"/>
    </row>
    <row r="268" spans="1:12" ht="38.25" customHeight="1">
      <c r="A268" s="178" t="s">
        <v>30</v>
      </c>
      <c r="B268" s="178" t="s">
        <v>29</v>
      </c>
      <c r="C268" s="178" t="s">
        <v>28</v>
      </c>
      <c r="D268" s="311"/>
      <c r="E268" s="115" t="s">
        <v>27</v>
      </c>
      <c r="F268" s="178" t="s">
        <v>26</v>
      </c>
      <c r="G268" s="311"/>
      <c r="H268" s="311"/>
      <c r="I268" s="102" t="s">
        <v>1069</v>
      </c>
      <c r="J268" s="312"/>
      <c r="K268" s="311"/>
      <c r="L268" s="30"/>
    </row>
    <row r="269" spans="1:12" ht="123" customHeight="1">
      <c r="A269" s="317">
        <v>82</v>
      </c>
      <c r="B269" s="311" t="s">
        <v>858</v>
      </c>
      <c r="C269" s="311" t="s">
        <v>859</v>
      </c>
      <c r="D269" s="125" t="s">
        <v>17</v>
      </c>
      <c r="E269" s="331">
        <v>25000</v>
      </c>
      <c r="F269" s="315" t="s">
        <v>64</v>
      </c>
      <c r="G269" s="125" t="s">
        <v>364</v>
      </c>
      <c r="H269" s="125" t="s">
        <v>365</v>
      </c>
      <c r="I269" s="125">
        <v>30</v>
      </c>
      <c r="J269" s="315">
        <v>100</v>
      </c>
      <c r="K269" s="313" t="s">
        <v>962</v>
      </c>
      <c r="L269" s="29"/>
    </row>
    <row r="270" spans="1:12" ht="135.75" customHeight="1">
      <c r="A270" s="317"/>
      <c r="B270" s="311"/>
      <c r="C270" s="311"/>
      <c r="D270" s="125" t="s">
        <v>15</v>
      </c>
      <c r="E270" s="332"/>
      <c r="F270" s="316"/>
      <c r="G270" s="125" t="s">
        <v>860</v>
      </c>
      <c r="H270" s="125" t="s">
        <v>273</v>
      </c>
      <c r="I270" s="125">
        <v>6</v>
      </c>
      <c r="J270" s="316"/>
      <c r="K270" s="314"/>
      <c r="L270" s="29"/>
    </row>
    <row r="271" spans="1:12" ht="68.25" customHeight="1">
      <c r="A271" s="317">
        <v>83</v>
      </c>
      <c r="B271" s="311" t="s">
        <v>216</v>
      </c>
      <c r="C271" s="311" t="s">
        <v>217</v>
      </c>
      <c r="D271" s="315" t="s">
        <v>204</v>
      </c>
      <c r="E271" s="325">
        <v>0</v>
      </c>
      <c r="F271" s="322"/>
      <c r="G271" s="125" t="s">
        <v>861</v>
      </c>
      <c r="H271" s="125" t="s">
        <v>55</v>
      </c>
      <c r="I271" s="125">
        <v>1</v>
      </c>
      <c r="J271" s="315">
        <v>100</v>
      </c>
      <c r="K271" s="313" t="s">
        <v>995</v>
      </c>
      <c r="L271" s="29"/>
    </row>
    <row r="272" spans="1:12" ht="71.25" customHeight="1">
      <c r="A272" s="317"/>
      <c r="B272" s="311"/>
      <c r="C272" s="311"/>
      <c r="D272" s="316"/>
      <c r="E272" s="326"/>
      <c r="F272" s="324"/>
      <c r="G272" s="125" t="s">
        <v>862</v>
      </c>
      <c r="H272" s="125" t="s">
        <v>366</v>
      </c>
      <c r="I272" s="125">
        <v>4000</v>
      </c>
      <c r="J272" s="316"/>
      <c r="K272" s="314"/>
      <c r="L272" s="29"/>
    </row>
    <row r="273" spans="1:12" ht="95.25" customHeight="1">
      <c r="A273" s="317">
        <v>84</v>
      </c>
      <c r="B273" s="311" t="s">
        <v>218</v>
      </c>
      <c r="C273" s="311" t="s">
        <v>863</v>
      </c>
      <c r="D273" s="315" t="s">
        <v>204</v>
      </c>
      <c r="E273" s="325">
        <v>0</v>
      </c>
      <c r="F273" s="322"/>
      <c r="G273" s="125" t="s">
        <v>367</v>
      </c>
      <c r="H273" s="125" t="s">
        <v>99</v>
      </c>
      <c r="I273" s="125">
        <v>0</v>
      </c>
      <c r="J273" s="315">
        <v>70</v>
      </c>
      <c r="K273" s="313" t="s">
        <v>996</v>
      </c>
      <c r="L273" s="30"/>
    </row>
    <row r="274" spans="1:12" ht="113.25" customHeight="1">
      <c r="A274" s="317"/>
      <c r="B274" s="311"/>
      <c r="C274" s="311"/>
      <c r="D274" s="316"/>
      <c r="E274" s="326"/>
      <c r="F274" s="324"/>
      <c r="G274" s="125" t="s">
        <v>368</v>
      </c>
      <c r="H274" s="125" t="s">
        <v>323</v>
      </c>
      <c r="I274" s="125">
        <v>15</v>
      </c>
      <c r="J274" s="316"/>
      <c r="K274" s="314"/>
      <c r="L274" s="30"/>
    </row>
    <row r="275" spans="1:12" ht="100.5" customHeight="1">
      <c r="A275" s="317">
        <v>85</v>
      </c>
      <c r="B275" s="311" t="s">
        <v>219</v>
      </c>
      <c r="C275" s="311" t="s">
        <v>864</v>
      </c>
      <c r="D275" s="315" t="s">
        <v>690</v>
      </c>
      <c r="E275" s="325">
        <v>0</v>
      </c>
      <c r="F275" s="322"/>
      <c r="G275" s="125" t="s">
        <v>369</v>
      </c>
      <c r="H275" s="125" t="s">
        <v>99</v>
      </c>
      <c r="I275" s="125">
        <v>2</v>
      </c>
      <c r="J275" s="315">
        <v>100</v>
      </c>
      <c r="K275" s="313" t="s">
        <v>1064</v>
      </c>
      <c r="L275" s="30"/>
    </row>
    <row r="276" spans="1:12" ht="98.25" customHeight="1">
      <c r="A276" s="317"/>
      <c r="B276" s="311"/>
      <c r="C276" s="311"/>
      <c r="D276" s="318"/>
      <c r="E276" s="330"/>
      <c r="F276" s="323"/>
      <c r="G276" s="125" t="s">
        <v>865</v>
      </c>
      <c r="H276" s="125" t="s">
        <v>55</v>
      </c>
      <c r="I276" s="125">
        <v>1</v>
      </c>
      <c r="J276" s="318"/>
      <c r="K276" s="328"/>
      <c r="L276" s="30"/>
    </row>
    <row r="277" spans="1:12" ht="114" customHeight="1">
      <c r="A277" s="317"/>
      <c r="B277" s="311"/>
      <c r="C277" s="311"/>
      <c r="D277" s="318"/>
      <c r="E277" s="330"/>
      <c r="F277" s="323"/>
      <c r="G277" s="125" t="s">
        <v>370</v>
      </c>
      <c r="H277" s="125" t="s">
        <v>235</v>
      </c>
      <c r="I277" s="125">
        <v>5</v>
      </c>
      <c r="J277" s="318"/>
      <c r="K277" s="328"/>
      <c r="L277" s="30"/>
    </row>
    <row r="278" spans="1:12" ht="110.25" customHeight="1">
      <c r="A278" s="317"/>
      <c r="B278" s="311"/>
      <c r="C278" s="311"/>
      <c r="D278" s="316"/>
      <c r="E278" s="326"/>
      <c r="F278" s="324"/>
      <c r="G278" s="125" t="s">
        <v>371</v>
      </c>
      <c r="H278" s="125" t="s">
        <v>55</v>
      </c>
      <c r="I278" s="125">
        <v>1</v>
      </c>
      <c r="J278" s="316"/>
      <c r="K278" s="314"/>
      <c r="L278" s="30"/>
    </row>
    <row r="279" spans="1:12" ht="42.75" customHeight="1">
      <c r="A279" s="311" t="s">
        <v>35</v>
      </c>
      <c r="B279" s="311"/>
      <c r="C279" s="311"/>
      <c r="D279" s="311" t="s">
        <v>34</v>
      </c>
      <c r="E279" s="311" t="s">
        <v>33</v>
      </c>
      <c r="F279" s="311"/>
      <c r="G279" s="311" t="s">
        <v>32</v>
      </c>
      <c r="H279" s="311" t="s">
        <v>79</v>
      </c>
      <c r="I279" s="178" t="s">
        <v>899</v>
      </c>
      <c r="J279" s="312" t="s">
        <v>932</v>
      </c>
      <c r="K279" s="311" t="s">
        <v>31</v>
      </c>
      <c r="L279" s="30"/>
    </row>
    <row r="280" spans="1:12" ht="53.25" customHeight="1">
      <c r="A280" s="178" t="s">
        <v>30</v>
      </c>
      <c r="B280" s="178" t="s">
        <v>29</v>
      </c>
      <c r="C280" s="178" t="s">
        <v>28</v>
      </c>
      <c r="D280" s="311"/>
      <c r="E280" s="115" t="s">
        <v>27</v>
      </c>
      <c r="F280" s="178" t="s">
        <v>26</v>
      </c>
      <c r="G280" s="311"/>
      <c r="H280" s="311"/>
      <c r="I280" s="102" t="s">
        <v>1069</v>
      </c>
      <c r="J280" s="312"/>
      <c r="K280" s="311"/>
      <c r="L280" s="30"/>
    </row>
    <row r="281" spans="1:12" ht="102.75" customHeight="1">
      <c r="A281" s="317">
        <v>86</v>
      </c>
      <c r="B281" s="311" t="s">
        <v>220</v>
      </c>
      <c r="C281" s="311" t="s">
        <v>866</v>
      </c>
      <c r="D281" s="315" t="s">
        <v>11</v>
      </c>
      <c r="E281" s="325">
        <v>0</v>
      </c>
      <c r="F281" s="322"/>
      <c r="G281" s="125" t="s">
        <v>867</v>
      </c>
      <c r="H281" s="125" t="s">
        <v>235</v>
      </c>
      <c r="I281" s="125">
        <v>5</v>
      </c>
      <c r="J281" s="315">
        <v>100</v>
      </c>
      <c r="K281" s="313" t="s">
        <v>967</v>
      </c>
      <c r="L281" s="30"/>
    </row>
    <row r="282" spans="1:12" ht="90" customHeight="1">
      <c r="A282" s="317"/>
      <c r="B282" s="311"/>
      <c r="C282" s="311"/>
      <c r="D282" s="318"/>
      <c r="E282" s="330"/>
      <c r="F282" s="323"/>
      <c r="G282" s="125" t="s">
        <v>1053</v>
      </c>
      <c r="H282" s="125" t="s">
        <v>55</v>
      </c>
      <c r="I282" s="125">
        <v>1</v>
      </c>
      <c r="J282" s="318"/>
      <c r="K282" s="328"/>
      <c r="L282" s="30"/>
    </row>
    <row r="283" spans="1:12" ht="96.75" customHeight="1">
      <c r="A283" s="317"/>
      <c r="B283" s="311"/>
      <c r="C283" s="311"/>
      <c r="D283" s="318"/>
      <c r="E283" s="330"/>
      <c r="F283" s="323"/>
      <c r="G283" s="125" t="s">
        <v>868</v>
      </c>
      <c r="H283" s="125" t="s">
        <v>55</v>
      </c>
      <c r="I283" s="125">
        <v>1</v>
      </c>
      <c r="J283" s="318"/>
      <c r="K283" s="328"/>
      <c r="L283" s="30"/>
    </row>
    <row r="284" spans="1:12" ht="120" customHeight="1">
      <c r="A284" s="317"/>
      <c r="B284" s="311"/>
      <c r="C284" s="311"/>
      <c r="D284" s="316"/>
      <c r="E284" s="326"/>
      <c r="F284" s="324"/>
      <c r="G284" s="125" t="s">
        <v>869</v>
      </c>
      <c r="H284" s="125" t="s">
        <v>55</v>
      </c>
      <c r="I284" s="125">
        <v>1</v>
      </c>
      <c r="J284" s="316"/>
      <c r="K284" s="314"/>
      <c r="L284" s="30"/>
    </row>
    <row r="285" spans="1:12" ht="41.25" customHeight="1">
      <c r="A285" s="334" t="s">
        <v>36</v>
      </c>
      <c r="B285" s="335"/>
      <c r="C285" s="335"/>
      <c r="D285" s="335"/>
      <c r="E285" s="335"/>
      <c r="F285" s="335"/>
      <c r="G285" s="335"/>
      <c r="H285" s="335"/>
      <c r="I285" s="335"/>
      <c r="J285" s="335"/>
      <c r="K285" s="336"/>
      <c r="L285" s="98"/>
    </row>
    <row r="286" spans="1:12" ht="71.25" customHeight="1">
      <c r="A286" s="317">
        <v>87</v>
      </c>
      <c r="B286" s="311" t="s">
        <v>221</v>
      </c>
      <c r="C286" s="311" t="s">
        <v>870</v>
      </c>
      <c r="D286" s="125" t="s">
        <v>24</v>
      </c>
      <c r="E286" s="321">
        <v>1071460</v>
      </c>
      <c r="F286" s="311" t="s">
        <v>871</v>
      </c>
      <c r="G286" s="125" t="s">
        <v>373</v>
      </c>
      <c r="H286" s="125" t="s">
        <v>235</v>
      </c>
      <c r="I286" s="125">
        <v>5</v>
      </c>
      <c r="J286" s="315">
        <v>100</v>
      </c>
      <c r="K286" s="313" t="s">
        <v>1281</v>
      </c>
      <c r="L286" s="98"/>
    </row>
    <row r="287" spans="1:12" ht="63.75" customHeight="1">
      <c r="A287" s="317"/>
      <c r="B287" s="311"/>
      <c r="C287" s="311"/>
      <c r="D287" s="125" t="s">
        <v>872</v>
      </c>
      <c r="E287" s="321"/>
      <c r="F287" s="311"/>
      <c r="G287" s="125" t="s">
        <v>372</v>
      </c>
      <c r="H287" s="125" t="s">
        <v>226</v>
      </c>
      <c r="I287" s="125">
        <v>4</v>
      </c>
      <c r="J287" s="318"/>
      <c r="K287" s="328"/>
      <c r="L287" s="98"/>
    </row>
    <row r="288" spans="1:12" ht="79.5" customHeight="1">
      <c r="A288" s="317"/>
      <c r="B288" s="311"/>
      <c r="C288" s="311"/>
      <c r="D288" s="125" t="s">
        <v>21</v>
      </c>
      <c r="E288" s="321"/>
      <c r="F288" s="311"/>
      <c r="G288" s="125" t="s">
        <v>374</v>
      </c>
      <c r="H288" s="125" t="s">
        <v>100</v>
      </c>
      <c r="I288" s="125">
        <v>12</v>
      </c>
      <c r="J288" s="318"/>
      <c r="K288" s="328"/>
      <c r="L288" s="98"/>
    </row>
    <row r="289" spans="1:12" ht="62.25" customHeight="1">
      <c r="A289" s="317"/>
      <c r="B289" s="311"/>
      <c r="C289" s="311"/>
      <c r="D289" s="125" t="s">
        <v>19</v>
      </c>
      <c r="E289" s="321"/>
      <c r="F289" s="311"/>
      <c r="G289" s="125" t="s">
        <v>376</v>
      </c>
      <c r="H289" s="125" t="s">
        <v>100</v>
      </c>
      <c r="I289" s="125">
        <v>5</v>
      </c>
      <c r="J289" s="318"/>
      <c r="K289" s="328"/>
      <c r="L289" s="98"/>
    </row>
    <row r="290" spans="1:12" ht="45.75" customHeight="1">
      <c r="A290" s="317"/>
      <c r="B290" s="311"/>
      <c r="C290" s="311"/>
      <c r="D290" s="311" t="s">
        <v>18</v>
      </c>
      <c r="E290" s="321"/>
      <c r="F290" s="311"/>
      <c r="G290" s="125" t="s">
        <v>382</v>
      </c>
      <c r="H290" s="125" t="s">
        <v>381</v>
      </c>
      <c r="I290" s="125">
        <v>100</v>
      </c>
      <c r="J290" s="318"/>
      <c r="K290" s="328"/>
      <c r="L290" s="98"/>
    </row>
    <row r="291" spans="1:12" ht="54.75" customHeight="1">
      <c r="A291" s="317"/>
      <c r="B291" s="311"/>
      <c r="C291" s="311"/>
      <c r="D291" s="311"/>
      <c r="E291" s="321"/>
      <c r="F291" s="311"/>
      <c r="G291" s="125" t="s">
        <v>377</v>
      </c>
      <c r="H291" s="125" t="s">
        <v>375</v>
      </c>
      <c r="I291" s="125">
        <v>35</v>
      </c>
      <c r="J291" s="318"/>
      <c r="K291" s="328"/>
      <c r="L291" s="98"/>
    </row>
    <row r="292" spans="1:12" ht="56.25" customHeight="1">
      <c r="A292" s="317"/>
      <c r="B292" s="311"/>
      <c r="C292" s="311"/>
      <c r="D292" s="311"/>
      <c r="E292" s="321"/>
      <c r="F292" s="311"/>
      <c r="G292" s="125" t="s">
        <v>873</v>
      </c>
      <c r="H292" s="125" t="s">
        <v>375</v>
      </c>
      <c r="I292" s="125">
        <v>35</v>
      </c>
      <c r="J292" s="318"/>
      <c r="K292" s="328"/>
      <c r="L292" s="98"/>
    </row>
    <row r="293" spans="1:12" ht="46.5" customHeight="1">
      <c r="A293" s="317"/>
      <c r="B293" s="311"/>
      <c r="C293" s="311"/>
      <c r="D293" s="311"/>
      <c r="E293" s="321"/>
      <c r="F293" s="311"/>
      <c r="G293" s="125" t="s">
        <v>379</v>
      </c>
      <c r="H293" s="125" t="s">
        <v>874</v>
      </c>
      <c r="I293" s="125">
        <v>7</v>
      </c>
      <c r="J293" s="318"/>
      <c r="K293" s="328"/>
      <c r="L293" s="98"/>
    </row>
    <row r="294" spans="1:12" ht="54" customHeight="1">
      <c r="A294" s="317"/>
      <c r="B294" s="311"/>
      <c r="C294" s="311"/>
      <c r="D294" s="311"/>
      <c r="E294" s="321"/>
      <c r="F294" s="311"/>
      <c r="G294" s="125" t="s">
        <v>380</v>
      </c>
      <c r="H294" s="125" t="s">
        <v>100</v>
      </c>
      <c r="I294" s="125">
        <v>12</v>
      </c>
      <c r="J294" s="318"/>
      <c r="K294" s="328"/>
      <c r="L294" s="98"/>
    </row>
    <row r="295" spans="1:12" ht="72.75" customHeight="1">
      <c r="A295" s="317"/>
      <c r="B295" s="311"/>
      <c r="C295" s="311"/>
      <c r="D295" s="311"/>
      <c r="E295" s="321"/>
      <c r="F295" s="311"/>
      <c r="G295" s="125" t="s">
        <v>378</v>
      </c>
      <c r="H295" s="125" t="s">
        <v>55</v>
      </c>
      <c r="I295" s="125">
        <v>1</v>
      </c>
      <c r="J295" s="316"/>
      <c r="K295" s="314"/>
      <c r="L295" s="98"/>
    </row>
    <row r="296" spans="1:12" ht="54.75" customHeight="1">
      <c r="A296" s="311" t="s">
        <v>35</v>
      </c>
      <c r="B296" s="311"/>
      <c r="C296" s="311"/>
      <c r="D296" s="311" t="s">
        <v>34</v>
      </c>
      <c r="E296" s="311" t="s">
        <v>33</v>
      </c>
      <c r="F296" s="311"/>
      <c r="G296" s="311" t="s">
        <v>32</v>
      </c>
      <c r="H296" s="311" t="s">
        <v>79</v>
      </c>
      <c r="I296" s="125" t="s">
        <v>899</v>
      </c>
      <c r="J296" s="312" t="s">
        <v>932</v>
      </c>
      <c r="K296" s="311" t="s">
        <v>31</v>
      </c>
      <c r="L296" s="98"/>
    </row>
    <row r="297" spans="1:12" ht="38.25" customHeight="1">
      <c r="A297" s="125" t="s">
        <v>30</v>
      </c>
      <c r="B297" s="125" t="s">
        <v>29</v>
      </c>
      <c r="C297" s="125" t="s">
        <v>28</v>
      </c>
      <c r="D297" s="311"/>
      <c r="E297" s="115" t="s">
        <v>27</v>
      </c>
      <c r="F297" s="125" t="s">
        <v>26</v>
      </c>
      <c r="G297" s="311"/>
      <c r="H297" s="311"/>
      <c r="I297" s="102" t="s">
        <v>1069</v>
      </c>
      <c r="J297" s="312"/>
      <c r="K297" s="311"/>
      <c r="L297" s="98"/>
    </row>
    <row r="298" spans="1:12" ht="50.25" customHeight="1">
      <c r="A298" s="317">
        <v>88</v>
      </c>
      <c r="B298" s="311" t="s">
        <v>875</v>
      </c>
      <c r="C298" s="311" t="s">
        <v>876</v>
      </c>
      <c r="D298" s="311" t="s">
        <v>14</v>
      </c>
      <c r="E298" s="321">
        <v>10000</v>
      </c>
      <c r="F298" s="311" t="s">
        <v>113</v>
      </c>
      <c r="G298" s="125" t="s">
        <v>877</v>
      </c>
      <c r="H298" s="125" t="s">
        <v>222</v>
      </c>
      <c r="I298" s="125">
        <v>100</v>
      </c>
      <c r="J298" s="315">
        <v>100</v>
      </c>
      <c r="K298" s="313" t="s">
        <v>964</v>
      </c>
      <c r="L298" s="98"/>
    </row>
    <row r="299" spans="1:12" ht="45.75" customHeight="1">
      <c r="A299" s="317"/>
      <c r="B299" s="311"/>
      <c r="C299" s="311"/>
      <c r="D299" s="311"/>
      <c r="E299" s="321"/>
      <c r="F299" s="311"/>
      <c r="G299" s="125" t="s">
        <v>878</v>
      </c>
      <c r="H299" s="125" t="s">
        <v>222</v>
      </c>
      <c r="I299" s="125">
        <v>100</v>
      </c>
      <c r="J299" s="318"/>
      <c r="K299" s="328"/>
      <c r="L299" s="98"/>
    </row>
    <row r="300" spans="1:12" ht="45.75" customHeight="1">
      <c r="A300" s="317"/>
      <c r="B300" s="311"/>
      <c r="C300" s="311"/>
      <c r="D300" s="311"/>
      <c r="E300" s="321"/>
      <c r="F300" s="311"/>
      <c r="G300" s="125" t="s">
        <v>879</v>
      </c>
      <c r="H300" s="125" t="s">
        <v>222</v>
      </c>
      <c r="I300" s="125">
        <v>100</v>
      </c>
      <c r="J300" s="316"/>
      <c r="K300" s="314"/>
      <c r="L300" s="98"/>
    </row>
    <row r="301" spans="1:12" ht="43.5" customHeight="1">
      <c r="A301" s="317">
        <v>89</v>
      </c>
      <c r="B301" s="311" t="s">
        <v>880</v>
      </c>
      <c r="C301" s="311" t="s">
        <v>881</v>
      </c>
      <c r="D301" s="311" t="s">
        <v>13</v>
      </c>
      <c r="E301" s="317">
        <v>0</v>
      </c>
      <c r="F301" s="327"/>
      <c r="G301" s="125" t="s">
        <v>882</v>
      </c>
      <c r="H301" s="125" t="s">
        <v>55</v>
      </c>
      <c r="I301" s="125">
        <v>1</v>
      </c>
      <c r="J301" s="315">
        <v>100</v>
      </c>
      <c r="K301" s="313" t="s">
        <v>941</v>
      </c>
      <c r="L301" s="98"/>
    </row>
    <row r="302" spans="1:12" ht="57" customHeight="1">
      <c r="A302" s="317"/>
      <c r="B302" s="311"/>
      <c r="C302" s="311"/>
      <c r="D302" s="311"/>
      <c r="E302" s="317"/>
      <c r="F302" s="327"/>
      <c r="G302" s="125" t="s">
        <v>883</v>
      </c>
      <c r="H302" s="125" t="s">
        <v>55</v>
      </c>
      <c r="I302" s="125">
        <v>1</v>
      </c>
      <c r="J302" s="316"/>
      <c r="K302" s="314"/>
      <c r="L302" s="98"/>
    </row>
    <row r="303" spans="1:12" ht="88.5" customHeight="1">
      <c r="A303" s="317">
        <v>90</v>
      </c>
      <c r="B303" s="311" t="s">
        <v>223</v>
      </c>
      <c r="C303" s="311" t="s">
        <v>884</v>
      </c>
      <c r="D303" s="311" t="s">
        <v>12</v>
      </c>
      <c r="E303" s="317">
        <v>0</v>
      </c>
      <c r="F303" s="327"/>
      <c r="G303" s="125" t="s">
        <v>224</v>
      </c>
      <c r="H303" s="125" t="s">
        <v>55</v>
      </c>
      <c r="I303" s="125">
        <v>0</v>
      </c>
      <c r="J303" s="315">
        <v>50</v>
      </c>
      <c r="K303" s="313" t="s">
        <v>1002</v>
      </c>
      <c r="L303" s="98"/>
    </row>
    <row r="304" spans="1:12" ht="77.25" customHeight="1">
      <c r="A304" s="317"/>
      <c r="B304" s="311"/>
      <c r="C304" s="311"/>
      <c r="D304" s="311"/>
      <c r="E304" s="317"/>
      <c r="F304" s="327"/>
      <c r="G304" s="125" t="s">
        <v>225</v>
      </c>
      <c r="H304" s="125" t="s">
        <v>55</v>
      </c>
      <c r="I304" s="125">
        <v>1</v>
      </c>
      <c r="J304" s="316"/>
      <c r="K304" s="314"/>
      <c r="L304" s="98"/>
    </row>
    <row r="305" spans="1:12" ht="81.75" customHeight="1">
      <c r="A305" s="126">
        <v>91</v>
      </c>
      <c r="B305" s="125" t="s">
        <v>885</v>
      </c>
      <c r="C305" s="125" t="s">
        <v>886</v>
      </c>
      <c r="D305" s="125" t="s">
        <v>48</v>
      </c>
      <c r="E305" s="126">
        <v>0</v>
      </c>
      <c r="F305" s="132"/>
      <c r="G305" s="125" t="s">
        <v>1283</v>
      </c>
      <c r="H305" s="125" t="s">
        <v>226</v>
      </c>
      <c r="I305" s="125">
        <v>4</v>
      </c>
      <c r="J305" s="125">
        <v>100</v>
      </c>
      <c r="K305" s="129" t="s">
        <v>1045</v>
      </c>
      <c r="L305" s="98"/>
    </row>
    <row r="306" spans="1:12" ht="62.25" customHeight="1">
      <c r="A306" s="317">
        <v>92</v>
      </c>
      <c r="B306" s="311" t="s">
        <v>227</v>
      </c>
      <c r="C306" s="311" t="s">
        <v>228</v>
      </c>
      <c r="D306" s="311" t="s">
        <v>37</v>
      </c>
      <c r="E306" s="317">
        <v>0</v>
      </c>
      <c r="F306" s="327"/>
      <c r="G306" s="178" t="s">
        <v>229</v>
      </c>
      <c r="H306" s="178" t="s">
        <v>55</v>
      </c>
      <c r="I306" s="178">
        <v>1</v>
      </c>
      <c r="J306" s="311">
        <v>100</v>
      </c>
      <c r="K306" s="329" t="s">
        <v>1085</v>
      </c>
      <c r="L306" s="98"/>
    </row>
    <row r="307" spans="1:12" ht="74.25" customHeight="1">
      <c r="A307" s="317"/>
      <c r="B307" s="311"/>
      <c r="C307" s="311"/>
      <c r="D307" s="311"/>
      <c r="E307" s="317"/>
      <c r="F307" s="327"/>
      <c r="G307" s="178" t="s">
        <v>230</v>
      </c>
      <c r="H307" s="178" t="s">
        <v>55</v>
      </c>
      <c r="I307" s="178">
        <v>1</v>
      </c>
      <c r="J307" s="311"/>
      <c r="K307" s="329"/>
      <c r="L307" s="98"/>
    </row>
    <row r="308" spans="1:12" ht="30" customHeight="1">
      <c r="A308" s="188"/>
      <c r="B308" s="188"/>
      <c r="C308" s="188"/>
      <c r="D308" s="188"/>
      <c r="E308" s="189"/>
      <c r="F308" s="188"/>
      <c r="G308" s="188"/>
      <c r="H308" s="190"/>
      <c r="I308" s="72"/>
      <c r="J308" s="191"/>
      <c r="K308" s="79"/>
      <c r="L308" s="31"/>
    </row>
    <row r="309" spans="1:12" ht="30" customHeight="1">
      <c r="A309" s="188"/>
      <c r="B309" s="188"/>
      <c r="C309" s="188"/>
      <c r="D309" s="188"/>
      <c r="E309" s="189"/>
      <c r="F309" s="188"/>
      <c r="G309" s="188"/>
      <c r="H309" s="190"/>
      <c r="I309" s="72"/>
      <c r="J309" s="191"/>
      <c r="K309" s="79"/>
      <c r="L309" s="31"/>
    </row>
    <row r="310" spans="1:12" ht="30" customHeight="1">
      <c r="A310" s="188"/>
      <c r="B310" s="188"/>
      <c r="C310" s="188"/>
      <c r="D310" s="188"/>
      <c r="E310" s="189"/>
      <c r="F310" s="188"/>
      <c r="G310" s="188"/>
      <c r="H310" s="190"/>
      <c r="I310" s="72"/>
      <c r="J310" s="191"/>
      <c r="K310" s="79"/>
      <c r="L310" s="31"/>
    </row>
    <row r="311" spans="1:12" ht="30" customHeight="1">
      <c r="A311" s="188"/>
      <c r="B311" s="188"/>
      <c r="C311" s="188"/>
      <c r="D311" s="188"/>
      <c r="E311" s="189"/>
      <c r="F311" s="188"/>
      <c r="G311" s="188"/>
      <c r="H311" s="190"/>
      <c r="I311" s="72"/>
      <c r="J311" s="191"/>
      <c r="K311" s="79"/>
      <c r="L311" s="31"/>
    </row>
    <row r="312" spans="1:12" ht="30" customHeight="1">
      <c r="A312" s="188"/>
      <c r="B312" s="188"/>
      <c r="C312" s="188"/>
      <c r="D312" s="188"/>
      <c r="E312" s="189"/>
      <c r="F312" s="188"/>
      <c r="G312" s="188"/>
      <c r="H312" s="190"/>
      <c r="I312" s="72"/>
      <c r="J312" s="191"/>
      <c r="K312" s="79"/>
      <c r="L312" s="31"/>
    </row>
    <row r="313" spans="1:12" ht="30" customHeight="1">
      <c r="A313" s="188"/>
      <c r="B313" s="188"/>
      <c r="C313" s="188"/>
      <c r="D313" s="188"/>
      <c r="E313" s="189"/>
      <c r="F313" s="188"/>
      <c r="G313" s="188"/>
      <c r="H313" s="190"/>
      <c r="I313" s="72"/>
      <c r="J313" s="191"/>
      <c r="K313" s="79"/>
      <c r="L313" s="31"/>
    </row>
    <row r="314" spans="1:12" ht="30" customHeight="1">
      <c r="A314" s="188"/>
      <c r="B314" s="188"/>
      <c r="C314" s="188"/>
      <c r="D314" s="188"/>
      <c r="E314" s="189"/>
      <c r="F314" s="188"/>
      <c r="G314" s="188"/>
      <c r="H314" s="190"/>
      <c r="I314" s="72"/>
      <c r="J314" s="191"/>
      <c r="K314" s="79"/>
      <c r="L314" s="31"/>
    </row>
    <row r="315" spans="1:12" ht="30" customHeight="1">
      <c r="A315" s="188"/>
      <c r="B315" s="188"/>
      <c r="C315" s="188"/>
      <c r="D315" s="188"/>
      <c r="E315" s="189"/>
      <c r="F315" s="188"/>
      <c r="G315" s="188"/>
      <c r="H315" s="190"/>
      <c r="I315" s="72"/>
      <c r="J315" s="191"/>
      <c r="K315" s="79"/>
      <c r="L315" s="31"/>
    </row>
    <row r="316" spans="1:12" ht="30" customHeight="1">
      <c r="A316" s="188"/>
      <c r="B316" s="188"/>
      <c r="C316" s="188"/>
      <c r="D316" s="188"/>
      <c r="E316" s="189"/>
      <c r="F316" s="188"/>
      <c r="G316" s="188"/>
      <c r="H316" s="190"/>
      <c r="I316" s="72"/>
      <c r="J316" s="191"/>
      <c r="K316" s="79"/>
      <c r="L316" s="31"/>
    </row>
    <row r="317" spans="1:12" ht="30" customHeight="1">
      <c r="A317" s="188"/>
      <c r="B317" s="188"/>
      <c r="C317" s="188"/>
      <c r="D317" s="188"/>
      <c r="E317" s="189"/>
      <c r="F317" s="188"/>
      <c r="G317" s="188"/>
      <c r="H317" s="190"/>
      <c r="I317" s="72"/>
      <c r="J317" s="191"/>
      <c r="K317" s="79"/>
      <c r="L317" s="31"/>
    </row>
    <row r="318" spans="1:12" ht="30" customHeight="1">
      <c r="A318" s="188"/>
      <c r="B318" s="188"/>
      <c r="C318" s="188"/>
      <c r="D318" s="188"/>
      <c r="E318" s="189"/>
      <c r="F318" s="188"/>
      <c r="G318" s="188"/>
      <c r="H318" s="190"/>
      <c r="I318" s="72"/>
      <c r="J318" s="191"/>
      <c r="K318" s="79"/>
      <c r="L318" s="31"/>
    </row>
    <row r="319" spans="1:12" ht="30" customHeight="1">
      <c r="A319" s="188"/>
      <c r="B319" s="188"/>
      <c r="C319" s="188"/>
      <c r="D319" s="188"/>
      <c r="E319" s="189"/>
      <c r="F319" s="188"/>
      <c r="G319" s="188"/>
      <c r="H319" s="190"/>
      <c r="I319" s="72"/>
      <c r="J319" s="191"/>
      <c r="K319" s="79"/>
      <c r="L319" s="31"/>
    </row>
    <row r="320" spans="1:12" ht="30" customHeight="1">
      <c r="A320" s="188"/>
      <c r="B320" s="188"/>
      <c r="C320" s="188"/>
      <c r="D320" s="188"/>
      <c r="E320" s="189"/>
      <c r="F320" s="188"/>
      <c r="G320" s="188"/>
      <c r="H320" s="190"/>
      <c r="I320" s="72"/>
      <c r="J320" s="191"/>
      <c r="K320" s="79"/>
      <c r="L320" s="31"/>
    </row>
    <row r="321" spans="1:12">
      <c r="A321" s="188"/>
      <c r="B321" s="188"/>
      <c r="C321" s="188"/>
      <c r="D321" s="188"/>
      <c r="E321" s="189"/>
      <c r="F321" s="188"/>
      <c r="G321" s="188"/>
      <c r="H321" s="190"/>
      <c r="I321" s="72"/>
      <c r="J321" s="191"/>
      <c r="K321" s="79"/>
      <c r="L321" s="31"/>
    </row>
    <row r="322" spans="1:12">
      <c r="A322" s="188"/>
      <c r="B322" s="188"/>
      <c r="C322" s="188"/>
      <c r="D322" s="188"/>
      <c r="E322" s="189"/>
      <c r="F322" s="188"/>
      <c r="G322" s="188"/>
      <c r="H322" s="190"/>
      <c r="I322" s="72"/>
      <c r="J322" s="191"/>
      <c r="K322" s="79"/>
      <c r="L322" s="31"/>
    </row>
    <row r="323" spans="1:12">
      <c r="A323" s="188"/>
      <c r="B323" s="188"/>
      <c r="C323" s="188"/>
      <c r="D323" s="188"/>
      <c r="E323" s="189"/>
      <c r="F323" s="188"/>
      <c r="G323" s="188"/>
      <c r="H323" s="190"/>
      <c r="I323" s="72"/>
      <c r="J323" s="191"/>
      <c r="K323" s="79"/>
      <c r="L323" s="31"/>
    </row>
    <row r="324" spans="1:12">
      <c r="A324" s="188"/>
      <c r="B324" s="188"/>
      <c r="C324" s="188"/>
      <c r="D324" s="188"/>
      <c r="E324" s="189"/>
      <c r="F324" s="188"/>
      <c r="G324" s="188"/>
      <c r="H324" s="190"/>
      <c r="I324" s="72"/>
      <c r="J324" s="191"/>
      <c r="K324" s="79"/>
      <c r="L324" s="31"/>
    </row>
    <row r="325" spans="1:12">
      <c r="A325" s="188"/>
      <c r="B325" s="188"/>
      <c r="C325" s="188"/>
      <c r="D325" s="188"/>
      <c r="E325" s="189"/>
      <c r="F325" s="188"/>
      <c r="G325" s="188"/>
      <c r="H325" s="190"/>
      <c r="I325" s="72"/>
      <c r="J325" s="191"/>
      <c r="K325" s="79"/>
      <c r="L325" s="31"/>
    </row>
    <row r="326" spans="1:12">
      <c r="A326" s="188"/>
      <c r="B326" s="188"/>
      <c r="C326" s="188"/>
      <c r="D326" s="188"/>
      <c r="E326" s="189"/>
      <c r="F326" s="188"/>
      <c r="G326" s="188"/>
      <c r="H326" s="190"/>
      <c r="I326" s="72"/>
      <c r="J326" s="191"/>
      <c r="K326" s="79"/>
      <c r="L326" s="31"/>
    </row>
    <row r="327" spans="1:12">
      <c r="A327" s="188"/>
      <c r="B327" s="188"/>
      <c r="C327" s="188"/>
      <c r="D327" s="188"/>
      <c r="E327" s="189"/>
      <c r="F327" s="188"/>
      <c r="G327" s="188"/>
      <c r="H327" s="190"/>
      <c r="I327" s="72"/>
      <c r="J327" s="191"/>
      <c r="K327" s="79"/>
      <c r="L327" s="31"/>
    </row>
    <row r="328" spans="1:12">
      <c r="A328" s="188"/>
      <c r="B328" s="188"/>
      <c r="C328" s="188"/>
      <c r="D328" s="188"/>
      <c r="E328" s="189"/>
      <c r="F328" s="188"/>
      <c r="G328" s="188"/>
      <c r="H328" s="190"/>
      <c r="I328" s="72"/>
      <c r="J328" s="191"/>
      <c r="K328" s="79"/>
      <c r="L328" s="31"/>
    </row>
    <row r="329" spans="1:12">
      <c r="A329" s="188"/>
      <c r="B329" s="188"/>
      <c r="C329" s="188"/>
      <c r="D329" s="188"/>
      <c r="E329" s="189"/>
      <c r="F329" s="188"/>
      <c r="G329" s="188"/>
      <c r="H329" s="190"/>
      <c r="I329" s="72"/>
      <c r="J329" s="191"/>
      <c r="K329" s="79"/>
      <c r="L329" s="31"/>
    </row>
    <row r="330" spans="1:12">
      <c r="K330" s="79"/>
      <c r="L330" s="31"/>
    </row>
    <row r="331" spans="1:12">
      <c r="K331" s="79"/>
      <c r="L331" s="31"/>
    </row>
    <row r="332" spans="1:12">
      <c r="K332" s="79"/>
      <c r="L332" s="31"/>
    </row>
    <row r="333" spans="1:12">
      <c r="K333" s="79"/>
      <c r="L333" s="31"/>
    </row>
    <row r="334" spans="1:12">
      <c r="K334" s="79"/>
      <c r="L334" s="31"/>
    </row>
    <row r="335" spans="1:12">
      <c r="K335" s="79"/>
      <c r="L335" s="31"/>
    </row>
    <row r="336" spans="1:12">
      <c r="K336" s="79"/>
      <c r="L336" s="31"/>
    </row>
    <row r="337" spans="11:12">
      <c r="K337" s="79"/>
      <c r="L337" s="31"/>
    </row>
    <row r="338" spans="11:12">
      <c r="K338" s="79"/>
      <c r="L338" s="31"/>
    </row>
    <row r="339" spans="11:12">
      <c r="K339" s="79"/>
      <c r="L339" s="31"/>
    </row>
    <row r="340" spans="11:12">
      <c r="K340" s="79"/>
      <c r="L340" s="31"/>
    </row>
    <row r="341" spans="11:12">
      <c r="K341" s="79"/>
      <c r="L341" s="31"/>
    </row>
    <row r="342" spans="11:12">
      <c r="K342" s="79"/>
      <c r="L342" s="31"/>
    </row>
    <row r="343" spans="11:12">
      <c r="K343" s="79"/>
      <c r="L343" s="31"/>
    </row>
    <row r="344" spans="11:12">
      <c r="K344" s="79"/>
      <c r="L344" s="31"/>
    </row>
    <row r="345" spans="11:12">
      <c r="K345" s="79"/>
      <c r="L345" s="31"/>
    </row>
    <row r="346" spans="11:12">
      <c r="K346" s="79"/>
      <c r="L346" s="31"/>
    </row>
    <row r="347" spans="11:12">
      <c r="K347" s="79"/>
      <c r="L347" s="31"/>
    </row>
    <row r="348" spans="11:12">
      <c r="K348" s="79"/>
      <c r="L348" s="31"/>
    </row>
    <row r="349" spans="11:12">
      <c r="K349" s="79"/>
      <c r="L349" s="31"/>
    </row>
    <row r="350" spans="11:12">
      <c r="K350" s="79"/>
      <c r="L350" s="31"/>
    </row>
    <row r="351" spans="11:12">
      <c r="K351" s="79"/>
      <c r="L351" s="31"/>
    </row>
    <row r="352" spans="11:12">
      <c r="K352" s="79"/>
      <c r="L352" s="31"/>
    </row>
    <row r="353" spans="11:12">
      <c r="K353" s="79"/>
      <c r="L353" s="31"/>
    </row>
    <row r="354" spans="11:12">
      <c r="K354" s="79"/>
      <c r="L354" s="31"/>
    </row>
    <row r="355" spans="11:12">
      <c r="K355" s="79"/>
      <c r="L355" s="31"/>
    </row>
    <row r="356" spans="11:12">
      <c r="K356" s="79"/>
      <c r="L356" s="31"/>
    </row>
    <row r="357" spans="11:12">
      <c r="K357" s="79"/>
      <c r="L357" s="31"/>
    </row>
    <row r="358" spans="11:12">
      <c r="K358" s="79"/>
      <c r="L358" s="31"/>
    </row>
    <row r="359" spans="11:12">
      <c r="K359" s="79"/>
      <c r="L359" s="31"/>
    </row>
    <row r="360" spans="11:12">
      <c r="K360" s="79"/>
      <c r="L360" s="31"/>
    </row>
    <row r="361" spans="11:12">
      <c r="K361" s="79"/>
      <c r="L361" s="31"/>
    </row>
    <row r="362" spans="11:12">
      <c r="K362" s="79"/>
      <c r="L362" s="31"/>
    </row>
    <row r="363" spans="11:12">
      <c r="K363" s="79"/>
      <c r="L363" s="31"/>
    </row>
    <row r="364" spans="11:12">
      <c r="K364" s="79"/>
      <c r="L364" s="31"/>
    </row>
    <row r="365" spans="11:12">
      <c r="K365" s="79"/>
      <c r="L365" s="31"/>
    </row>
    <row r="366" spans="11:12">
      <c r="K366" s="79"/>
      <c r="L366" s="31"/>
    </row>
    <row r="367" spans="11:12">
      <c r="K367" s="79"/>
      <c r="L367" s="31"/>
    </row>
    <row r="368" spans="11:12">
      <c r="K368" s="79"/>
      <c r="L368" s="31"/>
    </row>
    <row r="369" spans="11:12">
      <c r="K369" s="79"/>
      <c r="L369" s="31"/>
    </row>
    <row r="370" spans="11:12">
      <c r="K370" s="79"/>
      <c r="L370" s="31"/>
    </row>
    <row r="371" spans="11:12">
      <c r="K371" s="79"/>
      <c r="L371" s="31"/>
    </row>
    <row r="372" spans="11:12">
      <c r="K372" s="79"/>
      <c r="L372" s="31"/>
    </row>
    <row r="373" spans="11:12">
      <c r="K373" s="79"/>
      <c r="L373" s="31"/>
    </row>
    <row r="374" spans="11:12">
      <c r="K374" s="79"/>
      <c r="L374" s="31"/>
    </row>
    <row r="375" spans="11:12">
      <c r="K375" s="79"/>
      <c r="L375" s="31"/>
    </row>
    <row r="376" spans="11:12">
      <c r="K376" s="79"/>
      <c r="L376" s="31"/>
    </row>
    <row r="377" spans="11:12">
      <c r="K377" s="79"/>
      <c r="L377" s="31"/>
    </row>
    <row r="378" spans="11:12">
      <c r="K378" s="79"/>
      <c r="L378" s="31"/>
    </row>
    <row r="379" spans="11:12">
      <c r="K379" s="79"/>
      <c r="L379" s="31"/>
    </row>
    <row r="380" spans="11:12">
      <c r="K380" s="79"/>
      <c r="L380" s="31"/>
    </row>
    <row r="381" spans="11:12">
      <c r="K381" s="79"/>
      <c r="L381" s="31"/>
    </row>
    <row r="382" spans="11:12">
      <c r="K382" s="79"/>
      <c r="L382" s="31"/>
    </row>
    <row r="383" spans="11:12">
      <c r="K383" s="79"/>
      <c r="L383" s="31"/>
    </row>
    <row r="384" spans="11:12">
      <c r="K384" s="79"/>
      <c r="L384" s="31"/>
    </row>
    <row r="385" spans="11:12">
      <c r="K385" s="79"/>
      <c r="L385" s="31"/>
    </row>
    <row r="386" spans="11:12">
      <c r="K386" s="79"/>
      <c r="L386" s="31"/>
    </row>
    <row r="387" spans="11:12">
      <c r="K387" s="79"/>
      <c r="L387" s="31"/>
    </row>
    <row r="388" spans="11:12">
      <c r="K388" s="79"/>
      <c r="L388" s="31"/>
    </row>
    <row r="389" spans="11:12">
      <c r="K389" s="79"/>
      <c r="L389" s="31"/>
    </row>
    <row r="390" spans="11:12">
      <c r="K390" s="79"/>
      <c r="L390" s="31"/>
    </row>
    <row r="391" spans="11:12">
      <c r="K391" s="79"/>
      <c r="L391" s="31"/>
    </row>
    <row r="392" spans="11:12">
      <c r="K392" s="79"/>
      <c r="L392" s="31"/>
    </row>
    <row r="393" spans="11:12">
      <c r="K393" s="79"/>
      <c r="L393" s="31"/>
    </row>
    <row r="394" spans="11:12">
      <c r="K394" s="79"/>
      <c r="L394" s="31"/>
    </row>
    <row r="395" spans="11:12">
      <c r="K395" s="79"/>
      <c r="L395" s="31"/>
    </row>
    <row r="396" spans="11:12">
      <c r="K396" s="79"/>
      <c r="L396" s="31"/>
    </row>
    <row r="397" spans="11:12">
      <c r="K397" s="79"/>
      <c r="L397" s="31"/>
    </row>
    <row r="398" spans="11:12">
      <c r="K398" s="79"/>
      <c r="L398" s="31"/>
    </row>
    <row r="399" spans="11:12">
      <c r="K399" s="79"/>
      <c r="L399" s="31"/>
    </row>
    <row r="400" spans="11:12">
      <c r="K400" s="79"/>
      <c r="L400" s="31"/>
    </row>
    <row r="401" spans="11:12">
      <c r="K401" s="79"/>
      <c r="L401" s="31"/>
    </row>
    <row r="402" spans="11:12">
      <c r="K402" s="79"/>
      <c r="L402" s="31"/>
    </row>
    <row r="403" spans="11:12">
      <c r="K403" s="79"/>
      <c r="L403" s="31"/>
    </row>
    <row r="404" spans="11:12">
      <c r="K404" s="79"/>
      <c r="L404" s="31"/>
    </row>
    <row r="405" spans="11:12">
      <c r="K405" s="79"/>
      <c r="L405" s="31"/>
    </row>
    <row r="406" spans="11:12">
      <c r="K406" s="79"/>
      <c r="L406" s="31"/>
    </row>
    <row r="407" spans="11:12">
      <c r="K407" s="79"/>
      <c r="L407" s="31"/>
    </row>
    <row r="408" spans="11:12">
      <c r="K408" s="79"/>
      <c r="L408" s="31"/>
    </row>
    <row r="409" spans="11:12">
      <c r="K409" s="79"/>
      <c r="L409" s="31"/>
    </row>
    <row r="410" spans="11:12">
      <c r="K410" s="79"/>
      <c r="L410" s="31"/>
    </row>
    <row r="411" spans="11:12">
      <c r="K411" s="79"/>
      <c r="L411" s="31"/>
    </row>
    <row r="412" spans="11:12">
      <c r="K412" s="79"/>
      <c r="L412" s="31"/>
    </row>
    <row r="413" spans="11:12">
      <c r="K413" s="79"/>
      <c r="L413" s="31"/>
    </row>
    <row r="414" spans="11:12">
      <c r="K414" s="79"/>
      <c r="L414" s="31"/>
    </row>
    <row r="415" spans="11:12">
      <c r="K415" s="79"/>
      <c r="L415" s="31"/>
    </row>
    <row r="416" spans="11:12">
      <c r="K416" s="79"/>
      <c r="L416" s="31"/>
    </row>
    <row r="417" spans="11:12">
      <c r="K417" s="79"/>
      <c r="L417" s="31"/>
    </row>
    <row r="418" spans="11:12">
      <c r="K418" s="79"/>
      <c r="L418" s="31"/>
    </row>
    <row r="419" spans="11:12">
      <c r="K419" s="79"/>
      <c r="L419" s="31"/>
    </row>
    <row r="420" spans="11:12">
      <c r="K420" s="79"/>
      <c r="L420" s="31"/>
    </row>
    <row r="421" spans="11:12">
      <c r="K421" s="79"/>
      <c r="L421" s="31"/>
    </row>
    <row r="422" spans="11:12">
      <c r="K422" s="79"/>
      <c r="L422" s="31"/>
    </row>
    <row r="423" spans="11:12">
      <c r="K423" s="79"/>
      <c r="L423" s="31"/>
    </row>
    <row r="424" spans="11:12">
      <c r="K424" s="79"/>
      <c r="L424" s="31"/>
    </row>
    <row r="425" spans="11:12">
      <c r="K425" s="79"/>
      <c r="L425" s="31"/>
    </row>
    <row r="426" spans="11:12">
      <c r="K426" s="79"/>
      <c r="L426" s="31"/>
    </row>
    <row r="427" spans="11:12">
      <c r="K427" s="79"/>
      <c r="L427" s="31"/>
    </row>
    <row r="428" spans="11:12">
      <c r="K428" s="79"/>
      <c r="L428" s="31"/>
    </row>
    <row r="429" spans="11:12">
      <c r="K429" s="79"/>
      <c r="L429" s="31"/>
    </row>
    <row r="430" spans="11:12">
      <c r="K430" s="79"/>
      <c r="L430" s="31"/>
    </row>
    <row r="431" spans="11:12">
      <c r="K431" s="79"/>
      <c r="L431" s="31"/>
    </row>
    <row r="432" spans="11:12">
      <c r="K432" s="79"/>
      <c r="L432" s="31"/>
    </row>
    <row r="433" spans="11:12">
      <c r="K433" s="79"/>
      <c r="L433" s="31"/>
    </row>
    <row r="434" spans="11:12">
      <c r="K434" s="79"/>
      <c r="L434" s="31"/>
    </row>
    <row r="435" spans="11:12">
      <c r="K435" s="79"/>
      <c r="L435" s="31"/>
    </row>
    <row r="436" spans="11:12">
      <c r="K436" s="79"/>
      <c r="L436" s="31"/>
    </row>
    <row r="437" spans="11:12">
      <c r="K437" s="79"/>
      <c r="L437" s="31"/>
    </row>
    <row r="438" spans="11:12">
      <c r="K438" s="79"/>
      <c r="L438" s="31"/>
    </row>
    <row r="439" spans="11:12">
      <c r="K439" s="79"/>
      <c r="L439" s="31"/>
    </row>
    <row r="440" spans="11:12">
      <c r="K440" s="79"/>
      <c r="L440" s="31"/>
    </row>
    <row r="441" spans="11:12">
      <c r="K441" s="79"/>
      <c r="L441" s="31"/>
    </row>
    <row r="442" spans="11:12">
      <c r="K442" s="79"/>
      <c r="L442" s="31"/>
    </row>
    <row r="443" spans="11:12">
      <c r="K443" s="79"/>
      <c r="L443" s="31"/>
    </row>
    <row r="444" spans="11:12">
      <c r="K444" s="79"/>
      <c r="L444" s="31"/>
    </row>
    <row r="445" spans="11:12">
      <c r="K445" s="79"/>
      <c r="L445" s="31"/>
    </row>
    <row r="446" spans="11:12">
      <c r="K446" s="79"/>
      <c r="L446" s="31"/>
    </row>
    <row r="447" spans="11:12">
      <c r="K447" s="79"/>
      <c r="L447" s="31"/>
    </row>
    <row r="448" spans="11:12">
      <c r="K448" s="79"/>
      <c r="L448" s="31"/>
    </row>
    <row r="449" spans="11:12">
      <c r="K449" s="79"/>
      <c r="L449" s="31"/>
    </row>
    <row r="450" spans="11:12">
      <c r="K450" s="79"/>
      <c r="L450" s="31"/>
    </row>
    <row r="451" spans="11:12">
      <c r="K451" s="79"/>
      <c r="L451" s="31"/>
    </row>
    <row r="452" spans="11:12">
      <c r="K452" s="79"/>
      <c r="L452" s="31"/>
    </row>
    <row r="453" spans="11:12">
      <c r="K453" s="79"/>
      <c r="L453" s="31"/>
    </row>
    <row r="454" spans="11:12">
      <c r="K454" s="79"/>
      <c r="L454" s="31"/>
    </row>
    <row r="455" spans="11:12">
      <c r="K455" s="79"/>
      <c r="L455" s="31"/>
    </row>
    <row r="456" spans="11:12">
      <c r="K456" s="79"/>
      <c r="L456" s="31"/>
    </row>
    <row r="457" spans="11:12">
      <c r="K457" s="79"/>
      <c r="L457" s="31"/>
    </row>
    <row r="458" spans="11:12">
      <c r="K458" s="79"/>
      <c r="L458" s="31"/>
    </row>
    <row r="459" spans="11:12">
      <c r="K459" s="79"/>
      <c r="L459" s="31"/>
    </row>
    <row r="460" spans="11:12">
      <c r="K460" s="79"/>
      <c r="L460" s="31"/>
    </row>
    <row r="461" spans="11:12">
      <c r="K461" s="79"/>
      <c r="L461" s="31"/>
    </row>
    <row r="462" spans="11:12">
      <c r="K462" s="79"/>
      <c r="L462" s="31"/>
    </row>
    <row r="463" spans="11:12">
      <c r="K463" s="79"/>
      <c r="L463" s="31"/>
    </row>
    <row r="464" spans="11:12">
      <c r="K464" s="79"/>
      <c r="L464" s="31"/>
    </row>
    <row r="465" spans="11:12">
      <c r="K465" s="79"/>
      <c r="L465" s="31"/>
    </row>
    <row r="466" spans="11:12">
      <c r="K466" s="79"/>
      <c r="L466" s="31"/>
    </row>
    <row r="467" spans="11:12">
      <c r="K467" s="79"/>
      <c r="L467" s="31"/>
    </row>
    <row r="468" spans="11:12">
      <c r="K468" s="79"/>
      <c r="L468" s="31"/>
    </row>
    <row r="469" spans="11:12">
      <c r="K469" s="79"/>
      <c r="L469" s="31"/>
    </row>
    <row r="470" spans="11:12">
      <c r="K470" s="79"/>
      <c r="L470" s="31"/>
    </row>
    <row r="471" spans="11:12">
      <c r="K471" s="79"/>
      <c r="L471" s="31"/>
    </row>
    <row r="472" spans="11:12">
      <c r="K472" s="79"/>
      <c r="L472" s="31"/>
    </row>
    <row r="473" spans="11:12">
      <c r="K473" s="79"/>
      <c r="L473" s="31"/>
    </row>
    <row r="474" spans="11:12">
      <c r="K474" s="79"/>
      <c r="L474" s="31"/>
    </row>
    <row r="475" spans="11:12">
      <c r="K475" s="79"/>
      <c r="L475" s="31"/>
    </row>
    <row r="476" spans="11:12">
      <c r="K476" s="79"/>
      <c r="L476" s="31"/>
    </row>
    <row r="477" spans="11:12">
      <c r="K477" s="79"/>
      <c r="L477" s="31"/>
    </row>
    <row r="478" spans="11:12">
      <c r="K478" s="79"/>
      <c r="L478" s="31"/>
    </row>
    <row r="479" spans="11:12">
      <c r="K479" s="79"/>
      <c r="L479" s="31"/>
    </row>
    <row r="480" spans="11:12">
      <c r="K480" s="79"/>
      <c r="L480" s="31"/>
    </row>
    <row r="481" spans="11:12">
      <c r="K481" s="79"/>
      <c r="L481" s="31"/>
    </row>
    <row r="482" spans="11:12">
      <c r="K482" s="79"/>
      <c r="L482" s="31"/>
    </row>
    <row r="483" spans="11:12">
      <c r="K483" s="79"/>
      <c r="L483" s="31"/>
    </row>
    <row r="484" spans="11:12">
      <c r="K484" s="79"/>
      <c r="L484" s="31"/>
    </row>
    <row r="485" spans="11:12">
      <c r="K485" s="79"/>
      <c r="L485" s="31"/>
    </row>
    <row r="486" spans="11:12">
      <c r="K486" s="79"/>
      <c r="L486" s="31"/>
    </row>
    <row r="487" spans="11:12">
      <c r="K487" s="79"/>
      <c r="L487" s="31"/>
    </row>
    <row r="488" spans="11:12">
      <c r="K488" s="79"/>
      <c r="L488" s="31"/>
    </row>
    <row r="489" spans="11:12">
      <c r="K489" s="79"/>
      <c r="L489" s="31"/>
    </row>
    <row r="490" spans="11:12">
      <c r="K490" s="79"/>
      <c r="L490" s="31"/>
    </row>
    <row r="491" spans="11:12">
      <c r="K491" s="79"/>
      <c r="L491" s="31"/>
    </row>
    <row r="492" spans="11:12">
      <c r="K492" s="79"/>
      <c r="L492" s="31"/>
    </row>
    <row r="493" spans="11:12">
      <c r="K493" s="79"/>
      <c r="L493" s="31"/>
    </row>
    <row r="494" spans="11:12">
      <c r="K494" s="79"/>
      <c r="L494" s="31"/>
    </row>
    <row r="495" spans="11:12">
      <c r="K495" s="79"/>
      <c r="L495" s="31"/>
    </row>
    <row r="496" spans="11:12">
      <c r="K496" s="79"/>
      <c r="L496" s="31"/>
    </row>
    <row r="497" spans="11:12">
      <c r="K497" s="79"/>
      <c r="L497" s="31"/>
    </row>
    <row r="498" spans="11:12">
      <c r="K498" s="79"/>
      <c r="L498" s="31"/>
    </row>
    <row r="499" spans="11:12">
      <c r="K499" s="79"/>
      <c r="L499" s="31"/>
    </row>
    <row r="500" spans="11:12">
      <c r="K500" s="79"/>
      <c r="L500" s="31"/>
    </row>
    <row r="501" spans="11:12">
      <c r="K501" s="79"/>
      <c r="L501" s="31"/>
    </row>
    <row r="502" spans="11:12">
      <c r="K502" s="79"/>
      <c r="L502" s="31"/>
    </row>
    <row r="503" spans="11:12">
      <c r="K503" s="79"/>
      <c r="L503" s="31"/>
    </row>
    <row r="504" spans="11:12">
      <c r="K504" s="79"/>
      <c r="L504" s="31"/>
    </row>
    <row r="505" spans="11:12">
      <c r="K505" s="79"/>
      <c r="L505" s="31"/>
    </row>
    <row r="506" spans="11:12">
      <c r="K506" s="79"/>
      <c r="L506" s="31"/>
    </row>
    <row r="507" spans="11:12">
      <c r="K507" s="79"/>
      <c r="L507" s="31"/>
    </row>
    <row r="508" spans="11:12">
      <c r="K508" s="79"/>
      <c r="L508" s="31"/>
    </row>
    <row r="509" spans="11:12">
      <c r="K509" s="79"/>
      <c r="L509" s="31"/>
    </row>
    <row r="510" spans="11:12">
      <c r="K510" s="79"/>
      <c r="L510" s="31"/>
    </row>
    <row r="511" spans="11:12">
      <c r="K511" s="79"/>
      <c r="L511" s="31"/>
    </row>
    <row r="512" spans="11:12">
      <c r="K512" s="79"/>
      <c r="L512" s="31"/>
    </row>
    <row r="513" spans="11:12">
      <c r="K513" s="79"/>
      <c r="L513" s="31"/>
    </row>
    <row r="514" spans="11:12">
      <c r="K514" s="79"/>
      <c r="L514" s="31"/>
    </row>
    <row r="515" spans="11:12">
      <c r="K515" s="79"/>
      <c r="L515" s="31"/>
    </row>
    <row r="516" spans="11:12">
      <c r="K516" s="79"/>
      <c r="L516" s="31"/>
    </row>
    <row r="517" spans="11:12">
      <c r="K517" s="79"/>
      <c r="L517" s="31"/>
    </row>
    <row r="518" spans="11:12">
      <c r="K518" s="79"/>
      <c r="L518" s="31"/>
    </row>
    <row r="519" spans="11:12">
      <c r="K519" s="79"/>
      <c r="L519" s="31"/>
    </row>
    <row r="520" spans="11:12">
      <c r="K520" s="79"/>
      <c r="L520" s="31"/>
    </row>
    <row r="521" spans="11:12">
      <c r="K521" s="79"/>
      <c r="L521" s="31"/>
    </row>
    <row r="522" spans="11:12">
      <c r="K522" s="79"/>
      <c r="L522" s="31"/>
    </row>
    <row r="523" spans="11:12">
      <c r="K523" s="79"/>
      <c r="L523" s="31"/>
    </row>
    <row r="524" spans="11:12">
      <c r="K524" s="79"/>
      <c r="L524" s="31"/>
    </row>
    <row r="525" spans="11:12">
      <c r="K525" s="79"/>
      <c r="L525" s="31"/>
    </row>
    <row r="526" spans="11:12">
      <c r="K526" s="79"/>
      <c r="L526" s="31"/>
    </row>
    <row r="527" spans="11:12">
      <c r="K527" s="79"/>
      <c r="L527" s="31"/>
    </row>
    <row r="528" spans="11:12">
      <c r="K528" s="79"/>
      <c r="L528" s="31"/>
    </row>
    <row r="529" spans="11:12">
      <c r="K529" s="79"/>
      <c r="L529" s="31"/>
    </row>
    <row r="530" spans="11:12">
      <c r="K530" s="79"/>
      <c r="L530" s="31"/>
    </row>
    <row r="531" spans="11:12">
      <c r="K531" s="79"/>
      <c r="L531" s="31"/>
    </row>
    <row r="532" spans="11:12">
      <c r="K532" s="79"/>
      <c r="L532" s="31"/>
    </row>
    <row r="533" spans="11:12">
      <c r="K533" s="79"/>
      <c r="L533" s="31"/>
    </row>
    <row r="534" spans="11:12">
      <c r="K534" s="79"/>
      <c r="L534" s="31"/>
    </row>
    <row r="535" spans="11:12">
      <c r="K535" s="79"/>
      <c r="L535" s="31"/>
    </row>
    <row r="536" spans="11:12">
      <c r="K536" s="79"/>
      <c r="L536" s="31"/>
    </row>
    <row r="537" spans="11:12">
      <c r="K537" s="79"/>
      <c r="L537" s="31"/>
    </row>
    <row r="538" spans="11:12">
      <c r="K538" s="79"/>
      <c r="L538" s="31"/>
    </row>
    <row r="539" spans="11:12">
      <c r="K539" s="79"/>
      <c r="L539" s="31"/>
    </row>
    <row r="540" spans="11:12">
      <c r="K540" s="79"/>
      <c r="L540" s="31"/>
    </row>
    <row r="541" spans="11:12">
      <c r="K541" s="79"/>
      <c r="L541" s="31"/>
    </row>
    <row r="542" spans="11:12">
      <c r="K542" s="79"/>
      <c r="L542" s="31"/>
    </row>
    <row r="543" spans="11:12">
      <c r="K543" s="79"/>
      <c r="L543" s="31"/>
    </row>
    <row r="544" spans="11:12">
      <c r="K544" s="79"/>
      <c r="L544" s="31"/>
    </row>
    <row r="545" spans="11:12">
      <c r="K545" s="79"/>
      <c r="L545" s="31"/>
    </row>
    <row r="546" spans="11:12">
      <c r="K546" s="79"/>
      <c r="L546" s="31"/>
    </row>
    <row r="547" spans="11:12">
      <c r="K547" s="79"/>
      <c r="L547" s="31"/>
    </row>
    <row r="548" spans="11:12">
      <c r="K548" s="79"/>
      <c r="L548" s="31"/>
    </row>
    <row r="549" spans="11:12">
      <c r="K549" s="79"/>
      <c r="L549" s="31"/>
    </row>
    <row r="550" spans="11:12">
      <c r="K550" s="79"/>
      <c r="L550" s="31"/>
    </row>
    <row r="551" spans="11:12">
      <c r="K551" s="79"/>
      <c r="L551" s="31"/>
    </row>
    <row r="552" spans="11:12">
      <c r="K552" s="79"/>
      <c r="L552" s="31"/>
    </row>
    <row r="553" spans="11:12">
      <c r="K553" s="79"/>
      <c r="L553" s="31"/>
    </row>
    <row r="554" spans="11:12">
      <c r="K554" s="79"/>
      <c r="L554" s="31"/>
    </row>
    <row r="555" spans="11:12">
      <c r="K555" s="79"/>
      <c r="L555" s="31"/>
    </row>
    <row r="556" spans="11:12">
      <c r="K556" s="79"/>
      <c r="L556" s="31"/>
    </row>
    <row r="557" spans="11:12">
      <c r="K557" s="79"/>
      <c r="L557" s="31"/>
    </row>
    <row r="558" spans="11:12">
      <c r="K558" s="79"/>
      <c r="L558" s="31"/>
    </row>
    <row r="559" spans="11:12">
      <c r="K559" s="79"/>
      <c r="L559" s="31"/>
    </row>
    <row r="560" spans="11:12">
      <c r="K560" s="79"/>
      <c r="L560" s="31"/>
    </row>
    <row r="561" spans="11:12">
      <c r="K561" s="79"/>
      <c r="L561" s="31"/>
    </row>
    <row r="562" spans="11:12">
      <c r="K562" s="79"/>
      <c r="L562" s="31"/>
    </row>
    <row r="563" spans="11:12">
      <c r="K563" s="79"/>
      <c r="L563" s="31"/>
    </row>
    <row r="564" spans="11:12">
      <c r="K564" s="79"/>
      <c r="L564" s="31"/>
    </row>
    <row r="565" spans="11:12">
      <c r="K565" s="79"/>
      <c r="L565" s="31"/>
    </row>
    <row r="566" spans="11:12">
      <c r="K566" s="79"/>
      <c r="L566" s="31"/>
    </row>
    <row r="567" spans="11:12">
      <c r="K567" s="79"/>
      <c r="L567" s="31"/>
    </row>
    <row r="568" spans="11:12">
      <c r="K568" s="79"/>
      <c r="L568" s="31"/>
    </row>
    <row r="569" spans="11:12">
      <c r="K569" s="79"/>
      <c r="L569" s="31"/>
    </row>
    <row r="570" spans="11:12">
      <c r="K570" s="79"/>
      <c r="L570" s="31"/>
    </row>
    <row r="571" spans="11:12">
      <c r="K571" s="79"/>
      <c r="L571" s="31"/>
    </row>
    <row r="572" spans="11:12">
      <c r="K572" s="79"/>
      <c r="L572" s="31"/>
    </row>
    <row r="573" spans="11:12">
      <c r="K573" s="79"/>
      <c r="L573" s="31"/>
    </row>
    <row r="574" spans="11:12">
      <c r="K574" s="79"/>
      <c r="L574" s="31"/>
    </row>
    <row r="575" spans="11:12">
      <c r="K575" s="79"/>
      <c r="L575" s="31"/>
    </row>
    <row r="576" spans="11:12">
      <c r="K576" s="79"/>
      <c r="L576" s="31"/>
    </row>
    <row r="577" spans="11:12">
      <c r="K577" s="79"/>
      <c r="L577" s="31"/>
    </row>
    <row r="578" spans="11:12">
      <c r="K578" s="79"/>
      <c r="L578" s="31"/>
    </row>
    <row r="579" spans="11:12">
      <c r="K579" s="79"/>
      <c r="L579" s="31"/>
    </row>
    <row r="580" spans="11:12">
      <c r="K580" s="79"/>
      <c r="L580" s="31"/>
    </row>
    <row r="581" spans="11:12">
      <c r="K581" s="79"/>
      <c r="L581" s="31"/>
    </row>
    <row r="582" spans="11:12">
      <c r="K582" s="79"/>
      <c r="L582" s="31"/>
    </row>
    <row r="583" spans="11:12">
      <c r="K583" s="79"/>
      <c r="L583" s="31"/>
    </row>
    <row r="584" spans="11:12">
      <c r="K584" s="79"/>
      <c r="L584" s="31"/>
    </row>
    <row r="585" spans="11:12">
      <c r="K585" s="79"/>
      <c r="L585" s="31"/>
    </row>
    <row r="586" spans="11:12">
      <c r="K586" s="79"/>
      <c r="L586" s="31"/>
    </row>
    <row r="587" spans="11:12">
      <c r="K587" s="79"/>
      <c r="L587" s="31"/>
    </row>
    <row r="588" spans="11:12">
      <c r="K588" s="79"/>
      <c r="L588" s="31"/>
    </row>
    <row r="589" spans="11:12">
      <c r="K589" s="79"/>
      <c r="L589" s="31"/>
    </row>
    <row r="590" spans="11:12">
      <c r="K590" s="79"/>
      <c r="L590" s="31"/>
    </row>
    <row r="591" spans="11:12">
      <c r="K591" s="79"/>
      <c r="L591" s="31"/>
    </row>
    <row r="592" spans="11:12">
      <c r="K592" s="79"/>
      <c r="L592" s="31"/>
    </row>
    <row r="593" spans="11:12">
      <c r="K593" s="79"/>
      <c r="L593" s="31"/>
    </row>
    <row r="594" spans="11:12">
      <c r="K594" s="79"/>
      <c r="L594" s="31"/>
    </row>
    <row r="595" spans="11:12">
      <c r="K595" s="79"/>
      <c r="L595" s="31"/>
    </row>
    <row r="596" spans="11:12">
      <c r="K596" s="79"/>
      <c r="L596" s="31"/>
    </row>
    <row r="597" spans="11:12">
      <c r="K597" s="79"/>
      <c r="L597" s="31"/>
    </row>
    <row r="598" spans="11:12">
      <c r="K598" s="79"/>
      <c r="L598" s="31"/>
    </row>
    <row r="599" spans="11:12">
      <c r="K599" s="79"/>
      <c r="L599" s="31"/>
    </row>
    <row r="600" spans="11:12">
      <c r="K600" s="79"/>
      <c r="L600" s="31"/>
    </row>
    <row r="601" spans="11:12">
      <c r="K601" s="79"/>
      <c r="L601" s="31"/>
    </row>
    <row r="602" spans="11:12">
      <c r="K602" s="79"/>
      <c r="L602" s="31"/>
    </row>
    <row r="603" spans="11:12">
      <c r="K603" s="79"/>
      <c r="L603" s="31"/>
    </row>
    <row r="604" spans="11:12">
      <c r="K604" s="79"/>
      <c r="L604" s="31"/>
    </row>
    <row r="605" spans="11:12">
      <c r="K605" s="79"/>
      <c r="L605" s="31"/>
    </row>
    <row r="606" spans="11:12">
      <c r="K606" s="79"/>
      <c r="L606" s="31"/>
    </row>
    <row r="607" spans="11:12">
      <c r="K607" s="79"/>
      <c r="L607" s="31"/>
    </row>
    <row r="608" spans="11:12">
      <c r="K608" s="79"/>
      <c r="L608" s="31"/>
    </row>
    <row r="609" spans="11:12">
      <c r="K609" s="79"/>
      <c r="L609" s="31"/>
    </row>
    <row r="610" spans="11:12">
      <c r="K610" s="79"/>
      <c r="L610" s="31"/>
    </row>
    <row r="611" spans="11:12">
      <c r="K611" s="79"/>
      <c r="L611" s="31"/>
    </row>
    <row r="612" spans="11:12">
      <c r="K612" s="79"/>
      <c r="L612" s="31"/>
    </row>
    <row r="613" spans="11:12">
      <c r="K613" s="79"/>
      <c r="L613" s="31"/>
    </row>
    <row r="614" spans="11:12">
      <c r="K614" s="79"/>
      <c r="L614" s="31"/>
    </row>
    <row r="615" spans="11:12">
      <c r="K615" s="79"/>
      <c r="L615" s="31"/>
    </row>
    <row r="616" spans="11:12">
      <c r="K616" s="79"/>
      <c r="L616" s="31"/>
    </row>
    <row r="617" spans="11:12">
      <c r="K617" s="79"/>
      <c r="L617" s="31"/>
    </row>
    <row r="618" spans="11:12">
      <c r="K618" s="79"/>
      <c r="L618" s="31"/>
    </row>
    <row r="619" spans="11:12">
      <c r="K619" s="79"/>
      <c r="L619" s="31"/>
    </row>
    <row r="620" spans="11:12">
      <c r="K620" s="79"/>
      <c r="L620" s="31"/>
    </row>
    <row r="621" spans="11:12">
      <c r="K621" s="79"/>
      <c r="L621" s="31"/>
    </row>
    <row r="622" spans="11:12">
      <c r="K622" s="79"/>
      <c r="L622" s="31"/>
    </row>
    <row r="623" spans="11:12">
      <c r="K623" s="79"/>
      <c r="L623" s="31"/>
    </row>
    <row r="624" spans="11:12">
      <c r="K624" s="79"/>
      <c r="L624" s="31"/>
    </row>
    <row r="625" spans="11:12">
      <c r="K625" s="79"/>
      <c r="L625" s="31"/>
    </row>
    <row r="626" spans="11:12">
      <c r="K626" s="79"/>
      <c r="L626" s="31"/>
    </row>
    <row r="627" spans="11:12">
      <c r="K627" s="79"/>
      <c r="L627" s="31"/>
    </row>
    <row r="628" spans="11:12">
      <c r="K628" s="79"/>
      <c r="L628" s="31"/>
    </row>
    <row r="629" spans="11:12">
      <c r="K629" s="79"/>
      <c r="L629" s="31"/>
    </row>
    <row r="630" spans="11:12">
      <c r="K630" s="79"/>
      <c r="L630" s="31"/>
    </row>
    <row r="631" spans="11:12">
      <c r="K631" s="79"/>
      <c r="L631" s="31"/>
    </row>
    <row r="632" spans="11:12">
      <c r="K632" s="79"/>
      <c r="L632" s="31"/>
    </row>
    <row r="633" spans="11:12">
      <c r="K633" s="79"/>
      <c r="L633" s="31"/>
    </row>
    <row r="634" spans="11:12">
      <c r="K634" s="79"/>
      <c r="L634" s="31"/>
    </row>
    <row r="635" spans="11:12">
      <c r="K635" s="79"/>
      <c r="L635" s="31"/>
    </row>
    <row r="636" spans="11:12">
      <c r="K636" s="79"/>
      <c r="L636" s="31"/>
    </row>
    <row r="637" spans="11:12">
      <c r="K637" s="79"/>
      <c r="L637" s="31"/>
    </row>
    <row r="638" spans="11:12">
      <c r="K638" s="79"/>
      <c r="L638" s="31"/>
    </row>
    <row r="639" spans="11:12">
      <c r="K639" s="79"/>
      <c r="L639" s="31"/>
    </row>
    <row r="640" spans="11:12">
      <c r="K640" s="79"/>
      <c r="L640" s="31"/>
    </row>
    <row r="641" spans="11:12">
      <c r="K641" s="79"/>
      <c r="L641" s="31"/>
    </row>
    <row r="642" spans="11:12">
      <c r="K642" s="79"/>
      <c r="L642" s="31"/>
    </row>
    <row r="643" spans="11:12">
      <c r="K643" s="79"/>
      <c r="L643" s="31"/>
    </row>
    <row r="644" spans="11:12">
      <c r="K644" s="79"/>
      <c r="L644" s="31"/>
    </row>
    <row r="645" spans="11:12">
      <c r="K645" s="79"/>
      <c r="L645" s="31"/>
    </row>
    <row r="646" spans="11:12">
      <c r="K646" s="79"/>
      <c r="L646" s="31"/>
    </row>
    <row r="647" spans="11:12">
      <c r="K647" s="79"/>
      <c r="L647" s="31"/>
    </row>
    <row r="648" spans="11:12">
      <c r="K648" s="79"/>
      <c r="L648" s="31"/>
    </row>
    <row r="649" spans="11:12">
      <c r="K649" s="79"/>
      <c r="L649" s="31"/>
    </row>
    <row r="650" spans="11:12">
      <c r="K650" s="79"/>
      <c r="L650" s="31"/>
    </row>
    <row r="651" spans="11:12">
      <c r="K651" s="79"/>
      <c r="L651" s="31"/>
    </row>
    <row r="652" spans="11:12">
      <c r="K652" s="79"/>
      <c r="L652" s="31"/>
    </row>
    <row r="653" spans="11:12">
      <c r="K653" s="79"/>
      <c r="L653" s="31"/>
    </row>
    <row r="654" spans="11:12">
      <c r="K654" s="79"/>
      <c r="L654" s="31"/>
    </row>
    <row r="655" spans="11:12">
      <c r="K655" s="79"/>
      <c r="L655" s="31"/>
    </row>
    <row r="656" spans="11:12">
      <c r="K656" s="79"/>
      <c r="L656" s="31"/>
    </row>
    <row r="657" spans="11:12">
      <c r="K657" s="79"/>
      <c r="L657" s="31"/>
    </row>
    <row r="658" spans="11:12">
      <c r="K658" s="79"/>
      <c r="L658" s="31"/>
    </row>
    <row r="659" spans="11:12">
      <c r="K659" s="79"/>
      <c r="L659" s="31"/>
    </row>
    <row r="660" spans="11:12">
      <c r="K660" s="79"/>
      <c r="L660" s="31"/>
    </row>
    <row r="661" spans="11:12">
      <c r="K661" s="79"/>
      <c r="L661" s="31"/>
    </row>
    <row r="662" spans="11:12">
      <c r="K662" s="79"/>
      <c r="L662" s="31"/>
    </row>
    <row r="663" spans="11:12">
      <c r="K663" s="79"/>
      <c r="L663" s="31"/>
    </row>
    <row r="664" spans="11:12">
      <c r="K664" s="79"/>
      <c r="L664" s="31"/>
    </row>
    <row r="665" spans="11:12">
      <c r="K665" s="79"/>
      <c r="L665" s="31"/>
    </row>
    <row r="666" spans="11:12">
      <c r="K666" s="79"/>
      <c r="L666" s="31"/>
    </row>
    <row r="667" spans="11:12">
      <c r="K667" s="79"/>
      <c r="L667" s="31"/>
    </row>
    <row r="668" spans="11:12">
      <c r="K668" s="79"/>
      <c r="L668" s="31"/>
    </row>
    <row r="669" spans="11:12">
      <c r="K669" s="79"/>
      <c r="L669" s="31"/>
    </row>
    <row r="670" spans="11:12">
      <c r="K670" s="79"/>
      <c r="L670" s="31"/>
    </row>
    <row r="671" spans="11:12">
      <c r="K671" s="79"/>
      <c r="L671" s="31"/>
    </row>
    <row r="672" spans="11:12">
      <c r="K672" s="79"/>
      <c r="L672" s="31"/>
    </row>
    <row r="673" spans="11:12">
      <c r="K673" s="79"/>
      <c r="L673" s="31"/>
    </row>
    <row r="674" spans="11:12">
      <c r="K674" s="79"/>
      <c r="L674" s="31"/>
    </row>
    <row r="675" spans="11:12">
      <c r="K675" s="79"/>
      <c r="L675" s="31"/>
    </row>
    <row r="676" spans="11:12">
      <c r="K676" s="79"/>
      <c r="L676" s="31"/>
    </row>
    <row r="677" spans="11:12">
      <c r="K677" s="79"/>
      <c r="L677" s="31"/>
    </row>
    <row r="678" spans="11:12">
      <c r="K678" s="79"/>
      <c r="L678" s="31"/>
    </row>
    <row r="679" spans="11:12">
      <c r="K679" s="79"/>
      <c r="L679" s="31"/>
    </row>
    <row r="680" spans="11:12">
      <c r="K680" s="79"/>
      <c r="L680" s="31"/>
    </row>
    <row r="681" spans="11:12">
      <c r="K681" s="79"/>
      <c r="L681" s="31"/>
    </row>
    <row r="682" spans="11:12">
      <c r="K682" s="79"/>
      <c r="L682" s="31"/>
    </row>
    <row r="683" spans="11:12">
      <c r="K683" s="79"/>
      <c r="L683" s="31"/>
    </row>
    <row r="684" spans="11:12">
      <c r="K684" s="79"/>
      <c r="L684" s="31"/>
    </row>
    <row r="685" spans="11:12">
      <c r="K685" s="79"/>
      <c r="L685" s="31"/>
    </row>
    <row r="686" spans="11:12">
      <c r="K686" s="79"/>
      <c r="L686" s="31"/>
    </row>
    <row r="687" spans="11:12">
      <c r="K687" s="79"/>
      <c r="L687" s="31"/>
    </row>
    <row r="688" spans="11:12">
      <c r="K688" s="79"/>
      <c r="L688" s="31"/>
    </row>
    <row r="689" spans="11:12">
      <c r="K689" s="79"/>
      <c r="L689" s="31"/>
    </row>
    <row r="690" spans="11:12">
      <c r="K690" s="79"/>
      <c r="L690" s="31"/>
    </row>
    <row r="691" spans="11:12">
      <c r="K691" s="79"/>
      <c r="L691" s="31"/>
    </row>
    <row r="692" spans="11:12">
      <c r="K692" s="79"/>
      <c r="L692" s="31"/>
    </row>
    <row r="693" spans="11:12">
      <c r="K693" s="79"/>
      <c r="L693" s="31"/>
    </row>
    <row r="694" spans="11:12">
      <c r="K694" s="79"/>
      <c r="L694" s="31"/>
    </row>
    <row r="695" spans="11:12">
      <c r="K695" s="79"/>
      <c r="L695" s="31"/>
    </row>
    <row r="696" spans="11:12">
      <c r="K696" s="79"/>
      <c r="L696" s="31"/>
    </row>
    <row r="697" spans="11:12">
      <c r="K697" s="79"/>
      <c r="L697" s="31"/>
    </row>
    <row r="698" spans="11:12">
      <c r="K698" s="79"/>
      <c r="L698" s="31"/>
    </row>
    <row r="699" spans="11:12">
      <c r="K699" s="79"/>
      <c r="L699" s="31"/>
    </row>
    <row r="700" spans="11:12">
      <c r="K700" s="79"/>
      <c r="L700" s="31"/>
    </row>
    <row r="701" spans="11:12">
      <c r="K701" s="79"/>
      <c r="L701" s="31"/>
    </row>
    <row r="702" spans="11:12">
      <c r="K702" s="79"/>
      <c r="L702" s="31"/>
    </row>
    <row r="703" spans="11:12">
      <c r="K703" s="79"/>
      <c r="L703" s="31"/>
    </row>
    <row r="704" spans="11:12">
      <c r="K704" s="79"/>
      <c r="L704" s="31"/>
    </row>
    <row r="705" spans="11:12">
      <c r="K705" s="79"/>
      <c r="L705" s="31"/>
    </row>
    <row r="706" spans="11:12">
      <c r="K706" s="79"/>
      <c r="L706" s="31"/>
    </row>
    <row r="707" spans="11:12">
      <c r="K707" s="79"/>
      <c r="L707" s="31"/>
    </row>
    <row r="708" spans="11:12">
      <c r="K708" s="79"/>
      <c r="L708" s="31"/>
    </row>
    <row r="709" spans="11:12">
      <c r="K709" s="79"/>
      <c r="L709" s="31"/>
    </row>
    <row r="710" spans="11:12">
      <c r="K710" s="79"/>
      <c r="L710" s="31"/>
    </row>
    <row r="711" spans="11:12">
      <c r="K711" s="79"/>
      <c r="L711" s="31"/>
    </row>
    <row r="712" spans="11:12">
      <c r="K712" s="79"/>
      <c r="L712" s="31"/>
    </row>
    <row r="713" spans="11:12">
      <c r="K713" s="79"/>
      <c r="L713" s="31"/>
    </row>
    <row r="714" spans="11:12">
      <c r="K714" s="79"/>
      <c r="L714" s="31"/>
    </row>
    <row r="715" spans="11:12">
      <c r="K715" s="79"/>
      <c r="L715" s="31"/>
    </row>
    <row r="716" spans="11:12">
      <c r="K716" s="79"/>
      <c r="L716" s="31"/>
    </row>
    <row r="717" spans="11:12">
      <c r="K717" s="79"/>
      <c r="L717" s="31"/>
    </row>
    <row r="718" spans="11:12">
      <c r="K718" s="79"/>
      <c r="L718" s="31"/>
    </row>
    <row r="719" spans="11:12">
      <c r="K719" s="79"/>
      <c r="L719" s="31"/>
    </row>
    <row r="720" spans="11:12">
      <c r="K720" s="79"/>
      <c r="L720" s="31"/>
    </row>
    <row r="721" spans="11:12">
      <c r="K721" s="79"/>
      <c r="L721" s="31"/>
    </row>
    <row r="722" spans="11:12">
      <c r="K722" s="79"/>
      <c r="L722" s="31"/>
    </row>
    <row r="723" spans="11:12">
      <c r="K723" s="79"/>
      <c r="L723" s="31"/>
    </row>
    <row r="724" spans="11:12">
      <c r="K724" s="79"/>
      <c r="L724" s="31"/>
    </row>
    <row r="725" spans="11:12">
      <c r="K725" s="79"/>
      <c r="L725" s="31"/>
    </row>
    <row r="726" spans="11:12">
      <c r="K726" s="79"/>
      <c r="L726" s="31"/>
    </row>
    <row r="727" spans="11:12">
      <c r="K727" s="79"/>
      <c r="L727" s="31"/>
    </row>
    <row r="728" spans="11:12">
      <c r="K728" s="79"/>
      <c r="L728" s="31"/>
    </row>
    <row r="729" spans="11:12">
      <c r="K729" s="79"/>
      <c r="L729" s="31"/>
    </row>
    <row r="730" spans="11:12">
      <c r="K730" s="79"/>
      <c r="L730" s="31"/>
    </row>
    <row r="731" spans="11:12">
      <c r="K731" s="79"/>
      <c r="L731" s="31"/>
    </row>
    <row r="732" spans="11:12">
      <c r="K732" s="79"/>
      <c r="L732" s="31"/>
    </row>
    <row r="733" spans="11:12">
      <c r="K733" s="79"/>
      <c r="L733" s="31"/>
    </row>
    <row r="734" spans="11:12">
      <c r="K734" s="79"/>
      <c r="L734" s="31"/>
    </row>
    <row r="735" spans="11:12">
      <c r="K735" s="79"/>
      <c r="L735" s="31"/>
    </row>
    <row r="736" spans="11:12">
      <c r="K736" s="79"/>
      <c r="L736" s="31"/>
    </row>
    <row r="737" spans="11:12">
      <c r="K737" s="79"/>
      <c r="L737" s="31"/>
    </row>
    <row r="738" spans="11:12">
      <c r="K738" s="79"/>
      <c r="L738" s="31"/>
    </row>
    <row r="739" spans="11:12">
      <c r="K739" s="79"/>
      <c r="L739" s="31"/>
    </row>
    <row r="740" spans="11:12">
      <c r="K740" s="79"/>
      <c r="L740" s="31"/>
    </row>
    <row r="741" spans="11:12">
      <c r="K741" s="79"/>
      <c r="L741" s="31"/>
    </row>
    <row r="742" spans="11:12">
      <c r="K742" s="79"/>
      <c r="L742" s="31"/>
    </row>
    <row r="743" spans="11:12">
      <c r="K743" s="79"/>
      <c r="L743" s="31"/>
    </row>
    <row r="744" spans="11:12">
      <c r="K744" s="79"/>
      <c r="L744" s="31"/>
    </row>
    <row r="745" spans="11:12">
      <c r="K745" s="79"/>
      <c r="L745" s="31"/>
    </row>
    <row r="746" spans="11:12">
      <c r="K746" s="79"/>
      <c r="L746" s="31"/>
    </row>
    <row r="747" spans="11:12">
      <c r="K747" s="79"/>
      <c r="L747" s="31"/>
    </row>
    <row r="748" spans="11:12">
      <c r="K748" s="79"/>
      <c r="L748" s="31"/>
    </row>
    <row r="749" spans="11:12">
      <c r="K749" s="79"/>
      <c r="L749" s="31"/>
    </row>
    <row r="750" spans="11:12">
      <c r="K750" s="79"/>
      <c r="L750" s="31"/>
    </row>
    <row r="751" spans="11:12">
      <c r="K751" s="79"/>
      <c r="L751" s="31"/>
    </row>
    <row r="752" spans="11:12">
      <c r="K752" s="79"/>
      <c r="L752" s="31"/>
    </row>
    <row r="753" spans="11:12">
      <c r="K753" s="79"/>
      <c r="L753" s="31"/>
    </row>
    <row r="754" spans="11:12">
      <c r="K754" s="79"/>
      <c r="L754" s="31"/>
    </row>
    <row r="755" spans="11:12">
      <c r="K755" s="79"/>
      <c r="L755" s="31"/>
    </row>
    <row r="756" spans="11:12">
      <c r="K756" s="79"/>
      <c r="L756" s="31"/>
    </row>
    <row r="757" spans="11:12">
      <c r="K757" s="79"/>
      <c r="L757" s="31"/>
    </row>
    <row r="758" spans="11:12">
      <c r="K758" s="79"/>
      <c r="L758" s="31"/>
    </row>
    <row r="759" spans="11:12">
      <c r="K759" s="79"/>
      <c r="L759" s="31"/>
    </row>
    <row r="760" spans="11:12">
      <c r="K760" s="79"/>
      <c r="L760" s="31"/>
    </row>
    <row r="761" spans="11:12">
      <c r="K761" s="79"/>
      <c r="L761" s="31"/>
    </row>
    <row r="762" spans="11:12">
      <c r="K762" s="79"/>
      <c r="L762" s="31"/>
    </row>
    <row r="763" spans="11:12">
      <c r="K763" s="79"/>
      <c r="L763" s="31"/>
    </row>
    <row r="764" spans="11:12">
      <c r="K764" s="79"/>
      <c r="L764" s="31"/>
    </row>
    <row r="765" spans="11:12">
      <c r="K765" s="79"/>
      <c r="L765" s="31"/>
    </row>
    <row r="766" spans="11:12">
      <c r="K766" s="79"/>
      <c r="L766" s="31"/>
    </row>
    <row r="767" spans="11:12">
      <c r="K767" s="79"/>
      <c r="L767" s="31"/>
    </row>
    <row r="768" spans="11:12">
      <c r="K768" s="79"/>
      <c r="L768" s="31"/>
    </row>
    <row r="769" spans="11:12">
      <c r="K769" s="79"/>
      <c r="L769" s="31"/>
    </row>
    <row r="770" spans="11:12">
      <c r="K770" s="79"/>
      <c r="L770" s="31"/>
    </row>
    <row r="771" spans="11:12">
      <c r="K771" s="79"/>
      <c r="L771" s="31"/>
    </row>
    <row r="772" spans="11:12">
      <c r="K772" s="79"/>
      <c r="L772" s="31"/>
    </row>
    <row r="773" spans="11:12">
      <c r="K773" s="79"/>
      <c r="L773" s="31"/>
    </row>
    <row r="774" spans="11:12">
      <c r="K774" s="79"/>
      <c r="L774" s="31"/>
    </row>
    <row r="775" spans="11:12">
      <c r="K775" s="79"/>
      <c r="L775" s="31"/>
    </row>
    <row r="776" spans="11:12">
      <c r="K776" s="79"/>
      <c r="L776" s="31"/>
    </row>
    <row r="777" spans="11:12">
      <c r="K777" s="79"/>
      <c r="L777" s="31"/>
    </row>
    <row r="778" spans="11:12">
      <c r="K778" s="79"/>
      <c r="L778" s="31"/>
    </row>
    <row r="779" spans="11:12">
      <c r="K779" s="79"/>
      <c r="L779" s="31"/>
    </row>
    <row r="780" spans="11:12">
      <c r="K780" s="79"/>
      <c r="L780" s="31"/>
    </row>
    <row r="781" spans="11:12">
      <c r="K781" s="79"/>
      <c r="L781" s="31"/>
    </row>
    <row r="782" spans="11:12">
      <c r="K782" s="79"/>
      <c r="L782" s="31"/>
    </row>
    <row r="783" spans="11:12">
      <c r="K783" s="79"/>
      <c r="L783" s="31"/>
    </row>
    <row r="784" spans="11:12">
      <c r="K784" s="79"/>
      <c r="L784" s="31"/>
    </row>
    <row r="785" spans="11:12">
      <c r="K785" s="79"/>
      <c r="L785" s="31"/>
    </row>
    <row r="786" spans="11:12">
      <c r="K786" s="79"/>
      <c r="L786" s="31"/>
    </row>
    <row r="787" spans="11:12">
      <c r="K787" s="79"/>
      <c r="L787" s="31"/>
    </row>
    <row r="788" spans="11:12">
      <c r="K788" s="79"/>
      <c r="L788" s="31"/>
    </row>
    <row r="789" spans="11:12">
      <c r="K789" s="79"/>
      <c r="L789" s="31"/>
    </row>
    <row r="790" spans="11:12">
      <c r="K790" s="79"/>
      <c r="L790" s="31"/>
    </row>
    <row r="791" spans="11:12">
      <c r="K791" s="79"/>
      <c r="L791" s="31"/>
    </row>
    <row r="792" spans="11:12">
      <c r="K792" s="79"/>
      <c r="L792" s="31"/>
    </row>
    <row r="793" spans="11:12">
      <c r="K793" s="79"/>
      <c r="L793" s="31"/>
    </row>
    <row r="794" spans="11:12">
      <c r="K794" s="79"/>
      <c r="L794" s="31"/>
    </row>
    <row r="795" spans="11:12">
      <c r="K795" s="79"/>
      <c r="L795" s="31"/>
    </row>
    <row r="796" spans="11:12">
      <c r="K796" s="79"/>
      <c r="L796" s="31"/>
    </row>
    <row r="797" spans="11:12">
      <c r="K797" s="79"/>
      <c r="L797" s="31"/>
    </row>
    <row r="798" spans="11:12">
      <c r="K798" s="79"/>
      <c r="L798" s="31"/>
    </row>
    <row r="799" spans="11:12">
      <c r="K799" s="79"/>
      <c r="L799" s="31"/>
    </row>
    <row r="800" spans="11:12">
      <c r="K800" s="79"/>
      <c r="L800" s="31"/>
    </row>
    <row r="801" spans="11:12">
      <c r="K801" s="79"/>
      <c r="L801" s="31"/>
    </row>
    <row r="802" spans="11:12">
      <c r="K802" s="79"/>
      <c r="L802" s="31"/>
    </row>
    <row r="803" spans="11:12">
      <c r="K803" s="79"/>
      <c r="L803" s="31"/>
    </row>
    <row r="804" spans="11:12">
      <c r="K804" s="79"/>
      <c r="L804" s="31"/>
    </row>
    <row r="805" spans="11:12">
      <c r="K805" s="79"/>
      <c r="L805" s="31"/>
    </row>
    <row r="806" spans="11:12">
      <c r="K806" s="79"/>
      <c r="L806" s="31"/>
    </row>
    <row r="807" spans="11:12">
      <c r="K807" s="79"/>
      <c r="L807" s="31"/>
    </row>
    <row r="808" spans="11:12">
      <c r="K808" s="79"/>
      <c r="L808" s="31"/>
    </row>
    <row r="809" spans="11:12">
      <c r="K809" s="79"/>
      <c r="L809" s="31"/>
    </row>
    <row r="810" spans="11:12">
      <c r="K810" s="79"/>
      <c r="L810" s="31"/>
    </row>
    <row r="811" spans="11:12">
      <c r="K811" s="79"/>
      <c r="L811" s="31"/>
    </row>
    <row r="812" spans="11:12">
      <c r="K812" s="79"/>
      <c r="L812" s="31"/>
    </row>
    <row r="813" spans="11:12">
      <c r="K813" s="79"/>
      <c r="L813" s="31"/>
    </row>
    <row r="814" spans="11:12">
      <c r="K814" s="79"/>
      <c r="L814" s="31"/>
    </row>
    <row r="815" spans="11:12">
      <c r="K815" s="79"/>
      <c r="L815" s="31"/>
    </row>
    <row r="816" spans="11:12">
      <c r="K816" s="79"/>
      <c r="L816" s="31"/>
    </row>
    <row r="817" spans="11:12">
      <c r="K817" s="79"/>
      <c r="L817" s="31"/>
    </row>
    <row r="818" spans="11:12">
      <c r="K818" s="79"/>
      <c r="L818" s="31"/>
    </row>
    <row r="819" spans="11:12">
      <c r="K819" s="79"/>
      <c r="L819" s="31"/>
    </row>
    <row r="820" spans="11:12">
      <c r="K820" s="79"/>
      <c r="L820" s="31"/>
    </row>
    <row r="821" spans="11:12">
      <c r="K821" s="79"/>
      <c r="L821" s="31"/>
    </row>
    <row r="822" spans="11:12">
      <c r="K822" s="79"/>
      <c r="L822" s="31"/>
    </row>
    <row r="823" spans="11:12">
      <c r="K823" s="79"/>
      <c r="L823" s="31"/>
    </row>
    <row r="824" spans="11:12">
      <c r="K824" s="79"/>
      <c r="L824" s="31"/>
    </row>
    <row r="825" spans="11:12">
      <c r="K825" s="79"/>
      <c r="L825" s="31"/>
    </row>
    <row r="826" spans="11:12">
      <c r="K826" s="79"/>
      <c r="L826" s="31"/>
    </row>
    <row r="827" spans="11:12">
      <c r="K827" s="79"/>
      <c r="L827" s="31"/>
    </row>
    <row r="828" spans="11:12">
      <c r="K828" s="79"/>
      <c r="L828" s="31"/>
    </row>
    <row r="829" spans="11:12">
      <c r="K829" s="79"/>
      <c r="L829" s="31"/>
    </row>
    <row r="830" spans="11:12">
      <c r="K830" s="79"/>
      <c r="L830" s="31"/>
    </row>
    <row r="831" spans="11:12">
      <c r="K831" s="79"/>
      <c r="L831" s="31"/>
    </row>
    <row r="832" spans="11:12">
      <c r="K832" s="79"/>
      <c r="L832" s="31"/>
    </row>
    <row r="833" spans="11:12">
      <c r="K833" s="79"/>
      <c r="L833" s="31"/>
    </row>
    <row r="834" spans="11:12">
      <c r="K834" s="79"/>
      <c r="L834" s="31"/>
    </row>
    <row r="835" spans="11:12">
      <c r="K835" s="79"/>
      <c r="L835" s="31"/>
    </row>
    <row r="836" spans="11:12">
      <c r="K836" s="79"/>
      <c r="L836" s="31"/>
    </row>
    <row r="837" spans="11:12">
      <c r="K837" s="79"/>
      <c r="L837" s="31"/>
    </row>
    <row r="838" spans="11:12">
      <c r="K838" s="79"/>
      <c r="L838" s="31"/>
    </row>
    <row r="839" spans="11:12">
      <c r="K839" s="79"/>
      <c r="L839" s="31"/>
    </row>
    <row r="840" spans="11:12">
      <c r="K840" s="79"/>
      <c r="L840" s="31"/>
    </row>
    <row r="841" spans="11:12">
      <c r="K841" s="79"/>
      <c r="L841" s="31"/>
    </row>
    <row r="842" spans="11:12">
      <c r="K842" s="79"/>
      <c r="L842" s="31"/>
    </row>
    <row r="843" spans="11:12">
      <c r="K843" s="79"/>
      <c r="L843" s="31"/>
    </row>
    <row r="844" spans="11:12">
      <c r="K844" s="79"/>
      <c r="L844" s="31"/>
    </row>
    <row r="845" spans="11:12">
      <c r="K845" s="79"/>
      <c r="L845" s="31"/>
    </row>
    <row r="846" spans="11:12">
      <c r="K846" s="79"/>
      <c r="L846" s="31"/>
    </row>
    <row r="847" spans="11:12">
      <c r="K847" s="79"/>
      <c r="L847" s="31"/>
    </row>
    <row r="848" spans="11:12">
      <c r="K848" s="79"/>
      <c r="L848" s="31"/>
    </row>
    <row r="849" spans="11:12">
      <c r="K849" s="79"/>
      <c r="L849" s="31"/>
    </row>
    <row r="850" spans="11:12">
      <c r="K850" s="79"/>
      <c r="L850" s="31"/>
    </row>
    <row r="851" spans="11:12">
      <c r="K851" s="79"/>
      <c r="L851" s="31"/>
    </row>
    <row r="852" spans="11:12">
      <c r="K852" s="79"/>
      <c r="L852" s="31"/>
    </row>
    <row r="853" spans="11:12">
      <c r="K853" s="79"/>
      <c r="L853" s="31"/>
    </row>
    <row r="854" spans="11:12">
      <c r="K854" s="79"/>
      <c r="L854" s="31"/>
    </row>
    <row r="855" spans="11:12">
      <c r="K855" s="79"/>
      <c r="L855" s="31"/>
    </row>
    <row r="856" spans="11:12">
      <c r="K856" s="79"/>
      <c r="L856" s="31"/>
    </row>
    <row r="857" spans="11:12">
      <c r="K857" s="79"/>
      <c r="L857" s="31"/>
    </row>
    <row r="858" spans="11:12">
      <c r="K858" s="79"/>
      <c r="L858" s="31"/>
    </row>
    <row r="859" spans="11:12">
      <c r="K859" s="79"/>
      <c r="L859" s="31"/>
    </row>
    <row r="860" spans="11:12">
      <c r="K860" s="79"/>
      <c r="L860" s="31"/>
    </row>
    <row r="861" spans="11:12">
      <c r="K861" s="79"/>
      <c r="L861" s="31"/>
    </row>
    <row r="862" spans="11:12">
      <c r="K862" s="79"/>
      <c r="L862" s="31"/>
    </row>
    <row r="863" spans="11:12">
      <c r="K863" s="79"/>
      <c r="L863" s="31"/>
    </row>
    <row r="864" spans="11:12">
      <c r="K864" s="79"/>
      <c r="L864" s="31"/>
    </row>
    <row r="865" spans="11:12">
      <c r="K865" s="79"/>
      <c r="L865" s="31"/>
    </row>
    <row r="866" spans="11:12">
      <c r="K866" s="79"/>
      <c r="L866" s="31"/>
    </row>
    <row r="867" spans="11:12">
      <c r="K867" s="79"/>
      <c r="L867" s="31"/>
    </row>
    <row r="868" spans="11:12">
      <c r="K868" s="79"/>
      <c r="L868" s="31"/>
    </row>
    <row r="869" spans="11:12">
      <c r="K869" s="79"/>
      <c r="L869" s="31"/>
    </row>
    <row r="870" spans="11:12">
      <c r="K870" s="79"/>
      <c r="L870" s="31"/>
    </row>
    <row r="871" spans="11:12">
      <c r="K871" s="79"/>
      <c r="L871" s="31"/>
    </row>
    <row r="872" spans="11:12">
      <c r="K872" s="79"/>
      <c r="L872" s="31"/>
    </row>
    <row r="873" spans="11:12">
      <c r="K873" s="79"/>
      <c r="L873" s="31"/>
    </row>
    <row r="874" spans="11:12">
      <c r="K874" s="79"/>
      <c r="L874" s="31"/>
    </row>
    <row r="875" spans="11:12">
      <c r="K875" s="79"/>
      <c r="L875" s="31"/>
    </row>
    <row r="876" spans="11:12">
      <c r="K876" s="79"/>
      <c r="L876" s="31"/>
    </row>
    <row r="877" spans="11:12">
      <c r="K877" s="79"/>
      <c r="L877" s="31"/>
    </row>
    <row r="878" spans="11:12">
      <c r="K878" s="79"/>
      <c r="L878" s="31"/>
    </row>
    <row r="879" spans="11:12">
      <c r="K879" s="79"/>
      <c r="L879" s="31"/>
    </row>
    <row r="880" spans="11:12">
      <c r="K880" s="79"/>
      <c r="L880" s="31"/>
    </row>
    <row r="881" spans="11:12">
      <c r="K881" s="79"/>
      <c r="L881" s="31"/>
    </row>
    <row r="882" spans="11:12">
      <c r="K882" s="79"/>
      <c r="L882" s="31"/>
    </row>
    <row r="883" spans="11:12">
      <c r="K883" s="79"/>
      <c r="L883" s="31"/>
    </row>
    <row r="884" spans="11:12">
      <c r="K884" s="79"/>
      <c r="L884" s="31"/>
    </row>
    <row r="885" spans="11:12">
      <c r="K885" s="79"/>
      <c r="L885" s="31"/>
    </row>
    <row r="886" spans="11:12">
      <c r="K886" s="79"/>
      <c r="L886" s="31"/>
    </row>
    <row r="887" spans="11:12">
      <c r="K887" s="79"/>
      <c r="L887" s="31"/>
    </row>
    <row r="888" spans="11:12">
      <c r="K888" s="79"/>
      <c r="L888" s="31"/>
    </row>
    <row r="889" spans="11:12">
      <c r="K889" s="79"/>
      <c r="L889" s="31"/>
    </row>
    <row r="890" spans="11:12">
      <c r="K890" s="79"/>
      <c r="L890" s="31"/>
    </row>
    <row r="891" spans="11:12">
      <c r="K891" s="79"/>
      <c r="L891" s="31"/>
    </row>
    <row r="892" spans="11:12">
      <c r="K892" s="79"/>
      <c r="L892" s="31"/>
    </row>
    <row r="893" spans="11:12">
      <c r="K893" s="79"/>
      <c r="L893" s="31"/>
    </row>
    <row r="894" spans="11:12">
      <c r="K894" s="79"/>
      <c r="L894" s="31"/>
    </row>
    <row r="895" spans="11:12">
      <c r="K895" s="79"/>
      <c r="L895" s="31"/>
    </row>
    <row r="896" spans="11:12">
      <c r="K896" s="79"/>
      <c r="L896" s="31"/>
    </row>
    <row r="897" spans="11:12">
      <c r="K897" s="79"/>
      <c r="L897" s="31"/>
    </row>
    <row r="898" spans="11:12">
      <c r="K898" s="79"/>
      <c r="L898" s="31"/>
    </row>
    <row r="899" spans="11:12">
      <c r="K899" s="79"/>
      <c r="L899" s="31"/>
    </row>
    <row r="900" spans="11:12">
      <c r="K900" s="79"/>
      <c r="L900" s="31"/>
    </row>
    <row r="901" spans="11:12">
      <c r="K901" s="79"/>
      <c r="L901" s="31"/>
    </row>
    <row r="902" spans="11:12">
      <c r="K902" s="79"/>
      <c r="L902" s="31"/>
    </row>
    <row r="903" spans="11:12">
      <c r="K903" s="79"/>
      <c r="L903" s="31"/>
    </row>
    <row r="904" spans="11:12">
      <c r="K904" s="79"/>
      <c r="L904" s="31"/>
    </row>
    <row r="905" spans="11:12">
      <c r="K905" s="79"/>
      <c r="L905" s="31"/>
    </row>
    <row r="906" spans="11:12">
      <c r="K906" s="79"/>
      <c r="L906" s="31"/>
    </row>
    <row r="907" spans="11:12">
      <c r="K907" s="79"/>
      <c r="L907" s="31"/>
    </row>
    <row r="908" spans="11:12">
      <c r="K908" s="79"/>
      <c r="L908" s="31"/>
    </row>
    <row r="909" spans="11:12">
      <c r="K909" s="79"/>
      <c r="L909" s="31"/>
    </row>
    <row r="910" spans="11:12">
      <c r="K910" s="79"/>
      <c r="L910" s="31"/>
    </row>
    <row r="911" spans="11:12">
      <c r="K911" s="79"/>
      <c r="L911" s="31"/>
    </row>
    <row r="912" spans="11:12">
      <c r="K912" s="79"/>
      <c r="L912" s="31"/>
    </row>
    <row r="913" spans="11:12">
      <c r="K913" s="79"/>
      <c r="L913" s="31"/>
    </row>
    <row r="914" spans="11:12">
      <c r="K914" s="79"/>
      <c r="L914" s="31"/>
    </row>
    <row r="915" spans="11:12">
      <c r="K915" s="79"/>
      <c r="L915" s="31"/>
    </row>
    <row r="916" spans="11:12">
      <c r="K916" s="79"/>
      <c r="L916" s="31"/>
    </row>
    <row r="917" spans="11:12">
      <c r="K917" s="79"/>
      <c r="L917" s="31"/>
    </row>
    <row r="918" spans="11:12">
      <c r="K918" s="79"/>
      <c r="L918" s="31"/>
    </row>
    <row r="919" spans="11:12">
      <c r="K919" s="79"/>
      <c r="L919" s="31"/>
    </row>
    <row r="920" spans="11:12">
      <c r="K920" s="79"/>
      <c r="L920" s="31"/>
    </row>
    <row r="921" spans="11:12">
      <c r="K921" s="79"/>
      <c r="L921" s="31"/>
    </row>
    <row r="922" spans="11:12">
      <c r="K922" s="79"/>
      <c r="L922" s="31"/>
    </row>
    <row r="923" spans="11:12">
      <c r="K923" s="79"/>
      <c r="L923" s="31"/>
    </row>
    <row r="924" spans="11:12">
      <c r="K924" s="79"/>
      <c r="L924" s="31"/>
    </row>
    <row r="925" spans="11:12">
      <c r="K925" s="79"/>
      <c r="L925" s="31"/>
    </row>
    <row r="926" spans="11:12">
      <c r="K926" s="79"/>
      <c r="L926" s="31"/>
    </row>
    <row r="927" spans="11:12">
      <c r="K927" s="79"/>
      <c r="L927" s="31"/>
    </row>
    <row r="928" spans="11:12">
      <c r="K928" s="79"/>
      <c r="L928" s="31"/>
    </row>
    <row r="929" spans="11:12">
      <c r="K929" s="79"/>
      <c r="L929" s="31"/>
    </row>
    <row r="930" spans="11:12">
      <c r="K930" s="79"/>
      <c r="L930" s="31"/>
    </row>
    <row r="931" spans="11:12">
      <c r="K931" s="79"/>
      <c r="L931" s="31"/>
    </row>
    <row r="932" spans="11:12">
      <c r="K932" s="79"/>
      <c r="L932" s="31"/>
    </row>
    <row r="933" spans="11:12">
      <c r="K933" s="79"/>
      <c r="L933" s="31"/>
    </row>
    <row r="934" spans="11:12">
      <c r="K934" s="79"/>
      <c r="L934" s="31"/>
    </row>
    <row r="935" spans="11:12">
      <c r="K935" s="79"/>
      <c r="L935" s="31"/>
    </row>
    <row r="936" spans="11:12">
      <c r="K936" s="79"/>
      <c r="L936" s="31"/>
    </row>
    <row r="937" spans="11:12">
      <c r="K937" s="79"/>
      <c r="L937" s="31"/>
    </row>
    <row r="938" spans="11:12">
      <c r="K938" s="79"/>
      <c r="L938" s="31"/>
    </row>
    <row r="939" spans="11:12">
      <c r="K939" s="79"/>
      <c r="L939" s="31"/>
    </row>
    <row r="940" spans="11:12">
      <c r="K940" s="79"/>
      <c r="L940" s="31"/>
    </row>
    <row r="941" spans="11:12">
      <c r="K941" s="79"/>
      <c r="L941" s="31"/>
    </row>
    <row r="942" spans="11:12">
      <c r="K942" s="79"/>
      <c r="L942" s="31"/>
    </row>
    <row r="943" spans="11:12">
      <c r="K943" s="79"/>
      <c r="L943" s="31"/>
    </row>
    <row r="944" spans="11:12">
      <c r="K944" s="79"/>
      <c r="L944" s="31"/>
    </row>
    <row r="945" spans="11:12">
      <c r="K945" s="79"/>
      <c r="L945" s="31"/>
    </row>
    <row r="946" spans="11:12">
      <c r="K946" s="79"/>
      <c r="L946" s="31"/>
    </row>
    <row r="947" spans="11:12">
      <c r="K947" s="79"/>
      <c r="L947" s="31"/>
    </row>
    <row r="948" spans="11:12">
      <c r="K948" s="79"/>
      <c r="L948" s="31"/>
    </row>
    <row r="949" spans="11:12">
      <c r="K949" s="79"/>
      <c r="L949" s="31"/>
    </row>
    <row r="950" spans="11:12">
      <c r="K950" s="79"/>
      <c r="L950" s="31"/>
    </row>
    <row r="951" spans="11:12">
      <c r="K951" s="79"/>
      <c r="L951" s="31"/>
    </row>
    <row r="952" spans="11:12">
      <c r="K952" s="79"/>
      <c r="L952" s="31"/>
    </row>
    <row r="953" spans="11:12">
      <c r="K953" s="79"/>
      <c r="L953" s="31"/>
    </row>
    <row r="954" spans="11:12">
      <c r="K954" s="79"/>
      <c r="L954" s="31"/>
    </row>
    <row r="955" spans="11:12">
      <c r="K955" s="79"/>
      <c r="L955" s="31"/>
    </row>
    <row r="956" spans="11:12">
      <c r="K956" s="79"/>
      <c r="L956" s="31"/>
    </row>
    <row r="957" spans="11:12">
      <c r="K957" s="79"/>
      <c r="L957" s="31"/>
    </row>
    <row r="958" spans="11:12">
      <c r="K958" s="79"/>
      <c r="L958" s="31"/>
    </row>
    <row r="959" spans="11:12">
      <c r="K959" s="79"/>
      <c r="L959" s="31"/>
    </row>
    <row r="960" spans="11:12">
      <c r="K960" s="79"/>
      <c r="L960" s="31"/>
    </row>
    <row r="961" spans="11:12">
      <c r="K961" s="79"/>
      <c r="L961" s="31"/>
    </row>
    <row r="962" spans="11:12">
      <c r="K962" s="79"/>
      <c r="L962" s="31"/>
    </row>
    <row r="963" spans="11:12">
      <c r="K963" s="79"/>
      <c r="L963" s="31"/>
    </row>
    <row r="964" spans="11:12">
      <c r="K964" s="79"/>
      <c r="L964" s="31"/>
    </row>
    <row r="965" spans="11:12">
      <c r="K965" s="79"/>
      <c r="L965" s="31"/>
    </row>
    <row r="966" spans="11:12">
      <c r="K966" s="79"/>
      <c r="L966" s="31"/>
    </row>
    <row r="967" spans="11:12">
      <c r="K967" s="79"/>
      <c r="L967" s="31"/>
    </row>
    <row r="968" spans="11:12">
      <c r="K968" s="79"/>
      <c r="L968" s="31"/>
    </row>
    <row r="969" spans="11:12">
      <c r="K969" s="79"/>
      <c r="L969" s="31"/>
    </row>
    <row r="970" spans="11:12">
      <c r="K970" s="79"/>
      <c r="L970" s="31"/>
    </row>
    <row r="971" spans="11:12">
      <c r="K971" s="79"/>
      <c r="L971" s="31"/>
    </row>
    <row r="972" spans="11:12">
      <c r="K972" s="79"/>
      <c r="L972" s="31"/>
    </row>
    <row r="973" spans="11:12">
      <c r="K973" s="79"/>
      <c r="L973" s="31"/>
    </row>
    <row r="974" spans="11:12">
      <c r="K974" s="79"/>
      <c r="L974" s="31"/>
    </row>
    <row r="975" spans="11:12">
      <c r="K975" s="79"/>
      <c r="L975" s="31"/>
    </row>
    <row r="976" spans="11:12">
      <c r="K976" s="79"/>
      <c r="L976" s="31"/>
    </row>
    <row r="977" spans="11:12">
      <c r="K977" s="79"/>
      <c r="L977" s="31"/>
    </row>
    <row r="978" spans="11:12">
      <c r="K978" s="79"/>
      <c r="L978" s="31"/>
    </row>
    <row r="979" spans="11:12">
      <c r="K979" s="79"/>
      <c r="L979" s="31"/>
    </row>
    <row r="980" spans="11:12">
      <c r="K980" s="79"/>
      <c r="L980" s="31"/>
    </row>
    <row r="981" spans="11:12">
      <c r="K981" s="79"/>
      <c r="L981" s="31"/>
    </row>
    <row r="982" spans="11:12">
      <c r="K982" s="79"/>
      <c r="L982" s="31"/>
    </row>
    <row r="983" spans="11:12">
      <c r="K983" s="79"/>
      <c r="L983" s="31"/>
    </row>
    <row r="984" spans="11:12">
      <c r="K984" s="79"/>
      <c r="L984" s="31"/>
    </row>
    <row r="985" spans="11:12">
      <c r="K985" s="79"/>
      <c r="L985" s="31"/>
    </row>
    <row r="986" spans="11:12">
      <c r="K986" s="79"/>
      <c r="L986" s="31"/>
    </row>
    <row r="987" spans="11:12">
      <c r="K987" s="79"/>
      <c r="L987" s="31"/>
    </row>
    <row r="988" spans="11:12">
      <c r="K988" s="79"/>
      <c r="L988" s="31"/>
    </row>
    <row r="989" spans="11:12">
      <c r="K989" s="79"/>
      <c r="L989" s="31"/>
    </row>
    <row r="990" spans="11:12">
      <c r="K990" s="79"/>
      <c r="L990" s="31"/>
    </row>
    <row r="991" spans="11:12">
      <c r="K991" s="79"/>
      <c r="L991" s="31"/>
    </row>
    <row r="992" spans="11:12">
      <c r="K992" s="79"/>
      <c r="L992" s="31"/>
    </row>
    <row r="993" spans="11:12">
      <c r="K993" s="79"/>
      <c r="L993" s="31"/>
    </row>
    <row r="994" spans="11:12">
      <c r="K994" s="79"/>
      <c r="L994" s="31"/>
    </row>
    <row r="995" spans="11:12">
      <c r="K995" s="79"/>
      <c r="L995" s="31"/>
    </row>
    <row r="996" spans="11:12">
      <c r="K996" s="79"/>
      <c r="L996" s="31"/>
    </row>
    <row r="997" spans="11:12">
      <c r="K997" s="79"/>
      <c r="L997" s="31"/>
    </row>
    <row r="998" spans="11:12">
      <c r="K998" s="79"/>
      <c r="L998" s="31"/>
    </row>
    <row r="999" spans="11:12">
      <c r="K999" s="79"/>
      <c r="L999" s="31"/>
    </row>
    <row r="1000" spans="11:12">
      <c r="K1000" s="79"/>
      <c r="L1000" s="31"/>
    </row>
    <row r="1001" spans="11:12">
      <c r="K1001" s="79"/>
      <c r="L1001" s="31"/>
    </row>
    <row r="1002" spans="11:12">
      <c r="K1002" s="79"/>
      <c r="L1002" s="31"/>
    </row>
    <row r="1003" spans="11:12">
      <c r="K1003" s="79"/>
      <c r="L1003" s="31"/>
    </row>
    <row r="1004" spans="11:12">
      <c r="K1004" s="79"/>
      <c r="L1004" s="31"/>
    </row>
    <row r="1005" spans="11:12">
      <c r="K1005" s="79"/>
      <c r="L1005" s="31"/>
    </row>
    <row r="1006" spans="11:12">
      <c r="K1006" s="79"/>
      <c r="L1006" s="31"/>
    </row>
    <row r="1007" spans="11:12">
      <c r="K1007" s="79"/>
      <c r="L1007" s="31"/>
    </row>
    <row r="1008" spans="11:12">
      <c r="K1008" s="79"/>
      <c r="L1008" s="31"/>
    </row>
    <row r="1009" spans="11:12">
      <c r="K1009" s="79"/>
      <c r="L1009" s="31"/>
    </row>
    <row r="1010" spans="11:12">
      <c r="K1010" s="79"/>
      <c r="L1010" s="31"/>
    </row>
    <row r="1011" spans="11:12">
      <c r="K1011" s="79"/>
      <c r="L1011" s="31"/>
    </row>
    <row r="1012" spans="11:12">
      <c r="K1012" s="79"/>
      <c r="L1012" s="31"/>
    </row>
    <row r="1013" spans="11:12">
      <c r="K1013" s="79"/>
      <c r="L1013" s="31"/>
    </row>
    <row r="1014" spans="11:12">
      <c r="K1014" s="79"/>
      <c r="L1014" s="31"/>
    </row>
    <row r="1015" spans="11:12">
      <c r="K1015" s="79"/>
      <c r="L1015" s="31"/>
    </row>
    <row r="1016" spans="11:12">
      <c r="K1016" s="79"/>
      <c r="L1016" s="31"/>
    </row>
    <row r="1017" spans="11:12">
      <c r="K1017" s="79"/>
      <c r="L1017" s="31"/>
    </row>
    <row r="1018" spans="11:12">
      <c r="K1018" s="79"/>
      <c r="L1018" s="31"/>
    </row>
    <row r="1019" spans="11:12">
      <c r="K1019" s="79"/>
      <c r="L1019" s="31"/>
    </row>
    <row r="1020" spans="11:12">
      <c r="K1020" s="79"/>
      <c r="L1020" s="31"/>
    </row>
    <row r="1021" spans="11:12">
      <c r="K1021" s="79"/>
      <c r="L1021" s="31"/>
    </row>
    <row r="1022" spans="11:12">
      <c r="K1022" s="79"/>
      <c r="L1022" s="31"/>
    </row>
    <row r="1023" spans="11:12">
      <c r="K1023" s="79"/>
      <c r="L1023" s="31"/>
    </row>
    <row r="1024" spans="11:12">
      <c r="K1024" s="79"/>
      <c r="L1024" s="31"/>
    </row>
    <row r="1025" spans="11:12">
      <c r="K1025" s="79"/>
      <c r="L1025" s="31"/>
    </row>
    <row r="1026" spans="11:12">
      <c r="K1026" s="79"/>
      <c r="L1026" s="31"/>
    </row>
    <row r="1027" spans="11:12">
      <c r="K1027" s="79"/>
      <c r="L1027" s="31"/>
    </row>
    <row r="1028" spans="11:12">
      <c r="K1028" s="79"/>
      <c r="L1028" s="31"/>
    </row>
    <row r="1029" spans="11:12">
      <c r="K1029" s="79"/>
      <c r="L1029" s="31"/>
    </row>
    <row r="1030" spans="11:12">
      <c r="K1030" s="79"/>
      <c r="L1030" s="31"/>
    </row>
    <row r="1031" spans="11:12">
      <c r="K1031" s="79"/>
      <c r="L1031" s="31"/>
    </row>
    <row r="1032" spans="11:12">
      <c r="K1032" s="79"/>
      <c r="L1032" s="31"/>
    </row>
    <row r="1033" spans="11:12">
      <c r="K1033" s="79"/>
      <c r="L1033" s="31"/>
    </row>
    <row r="1034" spans="11:12">
      <c r="K1034" s="79"/>
      <c r="L1034" s="31"/>
    </row>
    <row r="1035" spans="11:12">
      <c r="K1035" s="79"/>
      <c r="L1035" s="31"/>
    </row>
    <row r="1036" spans="11:12">
      <c r="K1036" s="79"/>
      <c r="L1036" s="31"/>
    </row>
    <row r="1037" spans="11:12">
      <c r="K1037" s="79"/>
      <c r="L1037" s="31"/>
    </row>
    <row r="1038" spans="11:12">
      <c r="K1038" s="79"/>
      <c r="L1038" s="31"/>
    </row>
    <row r="1039" spans="11:12">
      <c r="K1039" s="79"/>
      <c r="L1039" s="31"/>
    </row>
    <row r="1040" spans="11:12">
      <c r="K1040" s="79"/>
      <c r="L1040" s="31"/>
    </row>
    <row r="1041" spans="11:12">
      <c r="K1041" s="79"/>
      <c r="L1041" s="31"/>
    </row>
    <row r="1042" spans="11:12">
      <c r="K1042" s="79"/>
      <c r="L1042" s="31"/>
    </row>
    <row r="1043" spans="11:12">
      <c r="K1043" s="79"/>
      <c r="L1043" s="31"/>
    </row>
    <row r="1044" spans="11:12">
      <c r="K1044" s="79"/>
      <c r="L1044" s="31"/>
    </row>
    <row r="1045" spans="11:12">
      <c r="K1045" s="79"/>
      <c r="L1045" s="31"/>
    </row>
    <row r="1046" spans="11:12">
      <c r="K1046" s="79"/>
      <c r="L1046" s="31"/>
    </row>
    <row r="1047" spans="11:12">
      <c r="K1047" s="79"/>
      <c r="L1047" s="31"/>
    </row>
    <row r="1048" spans="11:12">
      <c r="K1048" s="79"/>
      <c r="L1048" s="31"/>
    </row>
    <row r="1049" spans="11:12">
      <c r="K1049" s="79"/>
      <c r="L1049" s="31"/>
    </row>
    <row r="1050" spans="11:12">
      <c r="K1050" s="79"/>
      <c r="L1050" s="31"/>
    </row>
    <row r="1051" spans="11:12">
      <c r="K1051" s="79"/>
      <c r="L1051" s="31"/>
    </row>
    <row r="1052" spans="11:12">
      <c r="K1052" s="79"/>
      <c r="L1052" s="31"/>
    </row>
    <row r="1053" spans="11:12">
      <c r="K1053" s="79"/>
      <c r="L1053" s="31"/>
    </row>
    <row r="1054" spans="11:12">
      <c r="K1054" s="79"/>
      <c r="L1054" s="31"/>
    </row>
    <row r="1055" spans="11:12">
      <c r="K1055" s="79"/>
      <c r="L1055" s="31"/>
    </row>
    <row r="1056" spans="11:12">
      <c r="K1056" s="79"/>
      <c r="L1056" s="31"/>
    </row>
    <row r="1057" spans="11:12">
      <c r="K1057" s="79"/>
      <c r="L1057" s="31"/>
    </row>
    <row r="1058" spans="11:12">
      <c r="K1058" s="79"/>
      <c r="L1058" s="31"/>
    </row>
    <row r="1059" spans="11:12">
      <c r="K1059" s="79"/>
      <c r="L1059" s="31"/>
    </row>
    <row r="1060" spans="11:12">
      <c r="K1060" s="79"/>
      <c r="L1060" s="31"/>
    </row>
    <row r="1061" spans="11:12">
      <c r="K1061" s="79"/>
      <c r="L1061" s="31"/>
    </row>
    <row r="1062" spans="11:12">
      <c r="K1062" s="79"/>
      <c r="L1062" s="31"/>
    </row>
    <row r="1063" spans="11:12">
      <c r="K1063" s="79"/>
      <c r="L1063" s="31"/>
    </row>
    <row r="1064" spans="11:12">
      <c r="K1064" s="79"/>
      <c r="L1064" s="31"/>
    </row>
    <row r="1065" spans="11:12">
      <c r="K1065" s="79"/>
      <c r="L1065" s="31"/>
    </row>
    <row r="1066" spans="11:12">
      <c r="K1066" s="79"/>
      <c r="L1066" s="31"/>
    </row>
    <row r="1067" spans="11:12">
      <c r="K1067" s="79"/>
      <c r="L1067" s="31"/>
    </row>
    <row r="1068" spans="11:12">
      <c r="K1068" s="79"/>
      <c r="L1068" s="31"/>
    </row>
    <row r="1069" spans="11:12">
      <c r="K1069" s="79"/>
      <c r="L1069" s="31"/>
    </row>
    <row r="1070" spans="11:12">
      <c r="K1070" s="79"/>
      <c r="L1070" s="31"/>
    </row>
    <row r="1071" spans="11:12">
      <c r="K1071" s="79"/>
      <c r="L1071" s="31"/>
    </row>
    <row r="1072" spans="11:12">
      <c r="K1072" s="79"/>
      <c r="L1072" s="31"/>
    </row>
    <row r="1073" spans="11:12">
      <c r="K1073" s="79"/>
      <c r="L1073" s="31"/>
    </row>
    <row r="1074" spans="11:12">
      <c r="K1074" s="79"/>
      <c r="L1074" s="31"/>
    </row>
    <row r="1075" spans="11:12">
      <c r="K1075" s="79"/>
      <c r="L1075" s="31"/>
    </row>
    <row r="1076" spans="11:12">
      <c r="K1076" s="79"/>
      <c r="L1076" s="31"/>
    </row>
    <row r="1077" spans="11:12">
      <c r="K1077" s="79"/>
      <c r="L1077" s="31"/>
    </row>
    <row r="1078" spans="11:12">
      <c r="K1078" s="79"/>
      <c r="L1078" s="31"/>
    </row>
    <row r="1079" spans="11:12">
      <c r="K1079" s="79"/>
      <c r="L1079" s="31"/>
    </row>
    <row r="1080" spans="11:12">
      <c r="K1080" s="79"/>
      <c r="L1080" s="31"/>
    </row>
    <row r="1081" spans="11:12">
      <c r="K1081" s="79"/>
      <c r="L1081" s="31"/>
    </row>
    <row r="1082" spans="11:12">
      <c r="K1082" s="79"/>
      <c r="L1082" s="31"/>
    </row>
    <row r="1083" spans="11:12">
      <c r="K1083" s="79"/>
      <c r="L1083" s="31"/>
    </row>
    <row r="1084" spans="11:12">
      <c r="K1084" s="79"/>
      <c r="L1084" s="31"/>
    </row>
    <row r="1085" spans="11:12">
      <c r="K1085" s="79"/>
      <c r="L1085" s="31"/>
    </row>
    <row r="1086" spans="11:12">
      <c r="K1086" s="79"/>
      <c r="L1086" s="31"/>
    </row>
    <row r="1087" spans="11:12">
      <c r="K1087" s="79"/>
      <c r="L1087" s="31"/>
    </row>
    <row r="1088" spans="11:12">
      <c r="K1088" s="79"/>
      <c r="L1088" s="31"/>
    </row>
    <row r="1089" spans="11:12">
      <c r="K1089" s="79"/>
      <c r="L1089" s="31"/>
    </row>
    <row r="1090" spans="11:12">
      <c r="K1090" s="79"/>
      <c r="L1090" s="31"/>
    </row>
    <row r="1091" spans="11:12">
      <c r="K1091" s="79"/>
      <c r="L1091" s="31"/>
    </row>
    <row r="1092" spans="11:12">
      <c r="K1092" s="79"/>
      <c r="L1092" s="31"/>
    </row>
    <row r="1093" spans="11:12">
      <c r="K1093" s="79"/>
      <c r="L1093" s="31"/>
    </row>
    <row r="1094" spans="11:12">
      <c r="K1094" s="79"/>
      <c r="L1094" s="31"/>
    </row>
    <row r="1095" spans="11:12">
      <c r="K1095" s="79"/>
      <c r="L1095" s="31"/>
    </row>
    <row r="1096" spans="11:12">
      <c r="K1096" s="79"/>
      <c r="L1096" s="31"/>
    </row>
    <row r="1097" spans="11:12">
      <c r="K1097" s="79"/>
      <c r="L1097" s="31"/>
    </row>
    <row r="1098" spans="11:12">
      <c r="K1098" s="79"/>
      <c r="L1098" s="31"/>
    </row>
    <row r="1099" spans="11:12">
      <c r="K1099" s="79"/>
      <c r="L1099" s="31"/>
    </row>
    <row r="1100" spans="11:12">
      <c r="K1100" s="79"/>
      <c r="L1100" s="31"/>
    </row>
    <row r="1101" spans="11:12">
      <c r="K1101" s="79"/>
      <c r="L1101" s="31"/>
    </row>
    <row r="1102" spans="11:12">
      <c r="K1102" s="79"/>
      <c r="L1102" s="31"/>
    </row>
    <row r="1103" spans="11:12">
      <c r="K1103" s="79"/>
      <c r="L1103" s="31"/>
    </row>
    <row r="1104" spans="11:12">
      <c r="K1104" s="79"/>
      <c r="L1104" s="31"/>
    </row>
    <row r="1105" spans="11:12">
      <c r="K1105" s="79"/>
      <c r="L1105" s="31"/>
    </row>
    <row r="1106" spans="11:12">
      <c r="K1106" s="79"/>
      <c r="L1106" s="31"/>
    </row>
    <row r="1107" spans="11:12">
      <c r="K1107" s="79"/>
      <c r="L1107" s="31"/>
    </row>
    <row r="1108" spans="11:12">
      <c r="K1108" s="79"/>
      <c r="L1108" s="31"/>
    </row>
    <row r="1109" spans="11:12">
      <c r="K1109" s="79"/>
      <c r="L1109" s="31"/>
    </row>
    <row r="1110" spans="11:12">
      <c r="K1110" s="79"/>
      <c r="L1110" s="31"/>
    </row>
    <row r="1111" spans="11:12">
      <c r="K1111" s="79"/>
      <c r="L1111" s="31"/>
    </row>
    <row r="1112" spans="11:12">
      <c r="K1112" s="79"/>
      <c r="L1112" s="31"/>
    </row>
    <row r="1113" spans="11:12">
      <c r="K1113" s="79"/>
      <c r="L1113" s="31"/>
    </row>
    <row r="1114" spans="11:12">
      <c r="K1114" s="79"/>
      <c r="L1114" s="31"/>
    </row>
    <row r="1115" spans="11:12">
      <c r="K1115" s="79"/>
      <c r="L1115" s="31"/>
    </row>
    <row r="1116" spans="11:12">
      <c r="K1116" s="79"/>
      <c r="L1116" s="31"/>
    </row>
    <row r="1117" spans="11:12">
      <c r="K1117" s="79"/>
      <c r="L1117" s="31"/>
    </row>
    <row r="1118" spans="11:12">
      <c r="K1118" s="79"/>
      <c r="L1118" s="31"/>
    </row>
    <row r="1119" spans="11:12">
      <c r="K1119" s="79"/>
      <c r="L1119" s="31"/>
    </row>
    <row r="1120" spans="11:12">
      <c r="K1120" s="79"/>
      <c r="L1120" s="31"/>
    </row>
    <row r="1121" spans="11:12">
      <c r="K1121" s="79"/>
      <c r="L1121" s="31"/>
    </row>
    <row r="1122" spans="11:12">
      <c r="K1122" s="79"/>
      <c r="L1122" s="31"/>
    </row>
    <row r="1123" spans="11:12">
      <c r="K1123" s="79"/>
      <c r="L1123" s="31"/>
    </row>
    <row r="1124" spans="11:12">
      <c r="K1124" s="79"/>
      <c r="L1124" s="31"/>
    </row>
    <row r="1125" spans="11:12">
      <c r="K1125" s="79"/>
      <c r="L1125" s="31"/>
    </row>
    <row r="1126" spans="11:12">
      <c r="K1126" s="79"/>
      <c r="L1126" s="31"/>
    </row>
    <row r="1127" spans="11:12">
      <c r="K1127" s="79"/>
      <c r="L1127" s="31"/>
    </row>
    <row r="1128" spans="11:12">
      <c r="K1128" s="79"/>
      <c r="L1128" s="31"/>
    </row>
    <row r="1129" spans="11:12">
      <c r="K1129" s="79"/>
      <c r="L1129" s="31"/>
    </row>
    <row r="1130" spans="11:12">
      <c r="K1130" s="79"/>
      <c r="L1130" s="31"/>
    </row>
    <row r="1131" spans="11:12">
      <c r="K1131" s="79"/>
      <c r="L1131" s="31"/>
    </row>
    <row r="1132" spans="11:12">
      <c r="K1132" s="79"/>
      <c r="L1132" s="31"/>
    </row>
    <row r="1133" spans="11:12">
      <c r="K1133" s="79"/>
      <c r="L1133" s="31"/>
    </row>
    <row r="1134" spans="11:12">
      <c r="K1134" s="79"/>
      <c r="L1134" s="31"/>
    </row>
    <row r="1135" spans="11:12">
      <c r="K1135" s="79"/>
      <c r="L1135" s="31"/>
    </row>
    <row r="1136" spans="11:12">
      <c r="K1136" s="79"/>
      <c r="L1136" s="31"/>
    </row>
    <row r="1137" spans="11:12">
      <c r="K1137" s="79"/>
      <c r="L1137" s="31"/>
    </row>
    <row r="1138" spans="11:12">
      <c r="K1138" s="79"/>
      <c r="L1138" s="31"/>
    </row>
    <row r="1139" spans="11:12">
      <c r="K1139" s="79"/>
      <c r="L1139" s="31"/>
    </row>
    <row r="1140" spans="11:12">
      <c r="K1140" s="79"/>
      <c r="L1140" s="31"/>
    </row>
    <row r="1141" spans="11:12">
      <c r="K1141" s="79"/>
      <c r="L1141" s="31"/>
    </row>
    <row r="1142" spans="11:12">
      <c r="K1142" s="79"/>
      <c r="L1142" s="31"/>
    </row>
    <row r="1143" spans="11:12">
      <c r="K1143" s="79"/>
      <c r="L1143" s="31"/>
    </row>
    <row r="1144" spans="11:12">
      <c r="K1144" s="79"/>
      <c r="L1144" s="31"/>
    </row>
    <row r="1145" spans="11:12">
      <c r="K1145" s="79"/>
      <c r="L1145" s="31"/>
    </row>
    <row r="1146" spans="11:12">
      <c r="K1146" s="79"/>
      <c r="L1146" s="31"/>
    </row>
    <row r="1147" spans="11:12">
      <c r="K1147" s="79"/>
      <c r="L1147" s="31"/>
    </row>
    <row r="1148" spans="11:12">
      <c r="K1148" s="79"/>
      <c r="L1148" s="31"/>
    </row>
    <row r="1149" spans="11:12">
      <c r="K1149" s="79"/>
      <c r="L1149" s="31"/>
    </row>
    <row r="1150" spans="11:12">
      <c r="K1150" s="79"/>
      <c r="L1150" s="31"/>
    </row>
    <row r="1151" spans="11:12">
      <c r="K1151" s="79"/>
      <c r="L1151" s="31"/>
    </row>
    <row r="1152" spans="11:12">
      <c r="K1152" s="79"/>
      <c r="L1152" s="31"/>
    </row>
    <row r="1153" spans="11:12">
      <c r="K1153" s="79"/>
      <c r="L1153" s="31"/>
    </row>
    <row r="1154" spans="11:12">
      <c r="K1154" s="79"/>
      <c r="L1154" s="31"/>
    </row>
    <row r="1155" spans="11:12">
      <c r="K1155" s="79"/>
      <c r="L1155" s="31"/>
    </row>
    <row r="1156" spans="11:12">
      <c r="K1156" s="79"/>
      <c r="L1156" s="31"/>
    </row>
    <row r="1157" spans="11:12">
      <c r="K1157" s="79"/>
      <c r="L1157" s="31"/>
    </row>
    <row r="1158" spans="11:12">
      <c r="K1158" s="79"/>
      <c r="L1158" s="31"/>
    </row>
    <row r="1159" spans="11:12">
      <c r="K1159" s="79"/>
      <c r="L1159" s="31"/>
    </row>
    <row r="1160" spans="11:12">
      <c r="K1160" s="79"/>
      <c r="L1160" s="31"/>
    </row>
    <row r="1161" spans="11:12">
      <c r="K1161" s="79"/>
      <c r="L1161" s="31"/>
    </row>
    <row r="1162" spans="11:12">
      <c r="K1162" s="79"/>
      <c r="L1162" s="31"/>
    </row>
    <row r="1163" spans="11:12">
      <c r="K1163" s="79"/>
      <c r="L1163" s="31"/>
    </row>
    <row r="1164" spans="11:12">
      <c r="K1164" s="79"/>
      <c r="L1164" s="31"/>
    </row>
    <row r="1165" spans="11:12">
      <c r="K1165" s="79"/>
      <c r="L1165" s="31"/>
    </row>
    <row r="1166" spans="11:12">
      <c r="K1166" s="79"/>
      <c r="L1166" s="31"/>
    </row>
    <row r="1167" spans="11:12">
      <c r="K1167" s="79"/>
      <c r="L1167" s="31"/>
    </row>
    <row r="1168" spans="11:12">
      <c r="K1168" s="79"/>
      <c r="L1168" s="31"/>
    </row>
    <row r="1169" spans="11:12">
      <c r="K1169" s="79"/>
      <c r="L1169" s="31"/>
    </row>
    <row r="1170" spans="11:12">
      <c r="K1170" s="79"/>
      <c r="L1170" s="31"/>
    </row>
    <row r="1171" spans="11:12">
      <c r="K1171" s="79"/>
      <c r="L1171" s="31"/>
    </row>
    <row r="1172" spans="11:12">
      <c r="K1172" s="79"/>
      <c r="L1172" s="31"/>
    </row>
    <row r="1173" spans="11:12">
      <c r="K1173" s="79"/>
      <c r="L1173" s="31"/>
    </row>
    <row r="1174" spans="11:12">
      <c r="K1174" s="79"/>
      <c r="L1174" s="31"/>
    </row>
    <row r="1175" spans="11:12">
      <c r="K1175" s="79"/>
      <c r="L1175" s="31"/>
    </row>
    <row r="1176" spans="11:12">
      <c r="K1176" s="79"/>
      <c r="L1176" s="31"/>
    </row>
    <row r="1177" spans="11:12">
      <c r="K1177" s="79"/>
      <c r="L1177" s="31"/>
    </row>
    <row r="1178" spans="11:12">
      <c r="K1178" s="79"/>
      <c r="L1178" s="31"/>
    </row>
    <row r="1179" spans="11:12">
      <c r="K1179" s="79"/>
      <c r="L1179" s="31"/>
    </row>
    <row r="1180" spans="11:12">
      <c r="K1180" s="79"/>
      <c r="L1180" s="31"/>
    </row>
    <row r="1181" spans="11:12">
      <c r="K1181" s="79"/>
      <c r="L1181" s="31"/>
    </row>
    <row r="1182" spans="11:12">
      <c r="K1182" s="79"/>
      <c r="L1182" s="31"/>
    </row>
    <row r="1183" spans="11:12">
      <c r="K1183" s="79"/>
      <c r="L1183" s="31"/>
    </row>
    <row r="1184" spans="11:12">
      <c r="K1184" s="79"/>
      <c r="L1184" s="31"/>
    </row>
    <row r="1185" spans="11:12">
      <c r="K1185" s="79"/>
      <c r="L1185" s="31"/>
    </row>
    <row r="1186" spans="11:12">
      <c r="K1186" s="79"/>
      <c r="L1186" s="31"/>
    </row>
    <row r="1187" spans="11:12">
      <c r="K1187" s="79"/>
      <c r="L1187" s="31"/>
    </row>
    <row r="1188" spans="11:12">
      <c r="K1188" s="79"/>
      <c r="L1188" s="31"/>
    </row>
    <row r="1189" spans="11:12">
      <c r="K1189" s="79"/>
      <c r="L1189" s="31"/>
    </row>
    <row r="1190" spans="11:12">
      <c r="K1190" s="79"/>
      <c r="L1190" s="31"/>
    </row>
    <row r="1191" spans="11:12">
      <c r="K1191" s="79"/>
      <c r="L1191" s="31"/>
    </row>
    <row r="1192" spans="11:12">
      <c r="K1192" s="79"/>
      <c r="L1192" s="31"/>
    </row>
    <row r="1193" spans="11:12">
      <c r="K1193" s="79"/>
      <c r="L1193" s="31"/>
    </row>
    <row r="1194" spans="11:12">
      <c r="K1194" s="79"/>
      <c r="L1194" s="31"/>
    </row>
    <row r="1195" spans="11:12">
      <c r="K1195" s="79"/>
      <c r="L1195" s="31"/>
    </row>
    <row r="1196" spans="11:12">
      <c r="K1196" s="79"/>
      <c r="L1196" s="31"/>
    </row>
    <row r="1197" spans="11:12">
      <c r="K1197" s="79"/>
      <c r="L1197" s="31"/>
    </row>
    <row r="1198" spans="11:12">
      <c r="K1198" s="79"/>
      <c r="L1198" s="31"/>
    </row>
    <row r="1199" spans="11:12">
      <c r="K1199" s="79"/>
      <c r="L1199" s="31"/>
    </row>
    <row r="1200" spans="11:12">
      <c r="K1200" s="79"/>
      <c r="L1200" s="31"/>
    </row>
    <row r="1201" spans="11:12">
      <c r="K1201" s="79"/>
      <c r="L1201" s="31"/>
    </row>
    <row r="1202" spans="11:12">
      <c r="K1202" s="79"/>
      <c r="L1202" s="31"/>
    </row>
    <row r="1203" spans="11:12">
      <c r="K1203" s="79"/>
      <c r="L1203" s="31"/>
    </row>
    <row r="1204" spans="11:12">
      <c r="K1204" s="79"/>
      <c r="L1204" s="31"/>
    </row>
    <row r="1205" spans="11:12">
      <c r="K1205" s="79"/>
      <c r="L1205" s="31"/>
    </row>
    <row r="1206" spans="11:12">
      <c r="K1206" s="79"/>
      <c r="L1206" s="31"/>
    </row>
    <row r="1207" spans="11:12">
      <c r="K1207" s="79"/>
      <c r="L1207" s="31"/>
    </row>
    <row r="1208" spans="11:12">
      <c r="K1208" s="79"/>
      <c r="L1208" s="31"/>
    </row>
    <row r="1209" spans="11:12">
      <c r="K1209" s="79"/>
      <c r="L1209" s="31"/>
    </row>
    <row r="1210" spans="11:12">
      <c r="K1210" s="79"/>
      <c r="L1210" s="31"/>
    </row>
    <row r="1211" spans="11:12">
      <c r="K1211" s="79"/>
      <c r="L1211" s="31"/>
    </row>
    <row r="1212" spans="11:12">
      <c r="K1212" s="79"/>
      <c r="L1212" s="31"/>
    </row>
    <row r="1213" spans="11:12">
      <c r="K1213" s="79"/>
      <c r="L1213" s="31"/>
    </row>
    <row r="1214" spans="11:12">
      <c r="K1214" s="79"/>
      <c r="L1214" s="31"/>
    </row>
    <row r="1215" spans="11:12">
      <c r="K1215" s="79"/>
      <c r="L1215" s="31"/>
    </row>
    <row r="1216" spans="11:12">
      <c r="K1216" s="79"/>
      <c r="L1216" s="31"/>
    </row>
    <row r="1217" spans="11:12">
      <c r="K1217" s="79"/>
      <c r="L1217" s="31"/>
    </row>
    <row r="1218" spans="11:12">
      <c r="K1218" s="79"/>
      <c r="L1218" s="31"/>
    </row>
    <row r="1219" spans="11:12">
      <c r="K1219" s="79"/>
      <c r="L1219" s="31"/>
    </row>
    <row r="1220" spans="11:12">
      <c r="K1220" s="79"/>
      <c r="L1220" s="31"/>
    </row>
    <row r="1221" spans="11:12">
      <c r="K1221" s="79"/>
      <c r="L1221" s="31"/>
    </row>
    <row r="1222" spans="11:12">
      <c r="K1222" s="79"/>
      <c r="L1222" s="31"/>
    </row>
    <row r="1223" spans="11:12">
      <c r="K1223" s="79"/>
      <c r="L1223" s="31"/>
    </row>
    <row r="1224" spans="11:12">
      <c r="K1224" s="79"/>
      <c r="L1224" s="31"/>
    </row>
    <row r="1225" spans="11:12">
      <c r="K1225" s="79"/>
      <c r="L1225" s="31"/>
    </row>
    <row r="1226" spans="11:12">
      <c r="K1226" s="79"/>
      <c r="L1226" s="31"/>
    </row>
    <row r="1227" spans="11:12">
      <c r="K1227" s="79"/>
      <c r="L1227" s="31"/>
    </row>
    <row r="1228" spans="11:12">
      <c r="K1228" s="79"/>
      <c r="L1228" s="31"/>
    </row>
    <row r="1229" spans="11:12">
      <c r="K1229" s="79"/>
      <c r="L1229" s="31"/>
    </row>
    <row r="1230" spans="11:12">
      <c r="K1230" s="79"/>
      <c r="L1230" s="31"/>
    </row>
    <row r="1231" spans="11:12">
      <c r="K1231" s="79"/>
      <c r="L1231" s="31"/>
    </row>
    <row r="1232" spans="11:12">
      <c r="K1232" s="79"/>
      <c r="L1232" s="31"/>
    </row>
    <row r="1233" spans="11:12">
      <c r="K1233" s="79"/>
      <c r="L1233" s="31"/>
    </row>
    <row r="1234" spans="11:12">
      <c r="K1234" s="79"/>
      <c r="L1234" s="31"/>
    </row>
    <row r="1235" spans="11:12">
      <c r="K1235" s="79"/>
      <c r="L1235" s="31"/>
    </row>
    <row r="1236" spans="11:12">
      <c r="K1236" s="79"/>
      <c r="L1236" s="31"/>
    </row>
    <row r="1237" spans="11:12">
      <c r="K1237" s="79"/>
      <c r="L1237" s="31"/>
    </row>
    <row r="1238" spans="11:12">
      <c r="K1238" s="79"/>
      <c r="L1238" s="31"/>
    </row>
    <row r="1239" spans="11:12">
      <c r="K1239" s="79"/>
      <c r="L1239" s="31"/>
    </row>
    <row r="1240" spans="11:12">
      <c r="K1240" s="79"/>
      <c r="L1240" s="31"/>
    </row>
    <row r="1241" spans="11:12">
      <c r="K1241" s="79"/>
      <c r="L1241" s="31"/>
    </row>
    <row r="1242" spans="11:12">
      <c r="K1242" s="79"/>
      <c r="L1242" s="31"/>
    </row>
    <row r="1243" spans="11:12">
      <c r="K1243" s="79"/>
      <c r="L1243" s="31"/>
    </row>
    <row r="1244" spans="11:12">
      <c r="K1244" s="79"/>
      <c r="L1244" s="31"/>
    </row>
    <row r="1245" spans="11:12">
      <c r="K1245" s="79"/>
      <c r="L1245" s="31"/>
    </row>
    <row r="1246" spans="11:12">
      <c r="K1246" s="79"/>
      <c r="L1246" s="31"/>
    </row>
    <row r="1247" spans="11:12">
      <c r="K1247" s="79"/>
      <c r="L1247" s="31"/>
    </row>
    <row r="1248" spans="11:12">
      <c r="K1248" s="79"/>
      <c r="L1248" s="31"/>
    </row>
    <row r="1249" spans="11:12">
      <c r="K1249" s="79"/>
      <c r="L1249" s="31"/>
    </row>
    <row r="1250" spans="11:12">
      <c r="K1250" s="79"/>
      <c r="L1250" s="31"/>
    </row>
    <row r="1251" spans="11:12">
      <c r="K1251" s="79"/>
      <c r="L1251" s="31"/>
    </row>
    <row r="1252" spans="11:12">
      <c r="K1252" s="79"/>
      <c r="L1252" s="31"/>
    </row>
    <row r="1253" spans="11:12">
      <c r="K1253" s="79"/>
      <c r="L1253" s="31"/>
    </row>
    <row r="1254" spans="11:12">
      <c r="K1254" s="79"/>
      <c r="L1254" s="31"/>
    </row>
    <row r="1255" spans="11:12">
      <c r="K1255" s="79"/>
      <c r="L1255" s="31"/>
    </row>
    <row r="1256" spans="11:12">
      <c r="K1256" s="79"/>
      <c r="L1256" s="31"/>
    </row>
    <row r="1257" spans="11:12">
      <c r="K1257" s="79"/>
      <c r="L1257" s="31"/>
    </row>
    <row r="1258" spans="11:12">
      <c r="K1258" s="79"/>
      <c r="L1258" s="31"/>
    </row>
    <row r="1259" spans="11:12">
      <c r="K1259" s="79"/>
      <c r="L1259" s="31"/>
    </row>
    <row r="1260" spans="11:12">
      <c r="K1260" s="79"/>
      <c r="L1260" s="31"/>
    </row>
    <row r="1261" spans="11:12">
      <c r="K1261" s="79"/>
      <c r="L1261" s="31"/>
    </row>
    <row r="1262" spans="11:12">
      <c r="K1262" s="79"/>
      <c r="L1262" s="31"/>
    </row>
    <row r="1263" spans="11:12">
      <c r="K1263" s="79"/>
      <c r="L1263" s="31"/>
    </row>
    <row r="1264" spans="11:12">
      <c r="K1264" s="79"/>
      <c r="L1264" s="31"/>
    </row>
    <row r="1265" spans="11:12">
      <c r="K1265" s="79"/>
      <c r="L1265" s="31"/>
    </row>
    <row r="1266" spans="11:12">
      <c r="K1266" s="79"/>
      <c r="L1266" s="31"/>
    </row>
    <row r="1267" spans="11:12">
      <c r="K1267" s="79"/>
      <c r="L1267" s="31"/>
    </row>
    <row r="1268" spans="11:12">
      <c r="K1268" s="79"/>
      <c r="L1268" s="31"/>
    </row>
    <row r="1269" spans="11:12">
      <c r="K1269" s="79"/>
      <c r="L1269" s="31"/>
    </row>
    <row r="1270" spans="11:12">
      <c r="K1270" s="79"/>
      <c r="L1270" s="31"/>
    </row>
    <row r="1271" spans="11:12">
      <c r="K1271" s="79"/>
      <c r="L1271" s="31"/>
    </row>
    <row r="1272" spans="11:12">
      <c r="K1272" s="79"/>
      <c r="L1272" s="31"/>
    </row>
    <row r="1273" spans="11:12">
      <c r="K1273" s="79"/>
      <c r="L1273" s="31"/>
    </row>
    <row r="1274" spans="11:12">
      <c r="K1274" s="79"/>
      <c r="L1274" s="31"/>
    </row>
    <row r="1275" spans="11:12">
      <c r="K1275" s="79"/>
      <c r="L1275" s="31"/>
    </row>
    <row r="1276" spans="11:12">
      <c r="K1276" s="79"/>
      <c r="L1276" s="31"/>
    </row>
    <row r="1277" spans="11:12">
      <c r="K1277" s="79"/>
      <c r="L1277" s="31"/>
    </row>
    <row r="1278" spans="11:12">
      <c r="K1278" s="79"/>
      <c r="L1278" s="31"/>
    </row>
    <row r="1279" spans="11:12">
      <c r="K1279" s="79"/>
      <c r="L1279" s="31"/>
    </row>
    <row r="1280" spans="11:12">
      <c r="K1280" s="79"/>
      <c r="L1280" s="31"/>
    </row>
    <row r="1281" spans="11:12">
      <c r="K1281" s="79"/>
      <c r="L1281" s="31"/>
    </row>
    <row r="1282" spans="11:12">
      <c r="K1282" s="79"/>
      <c r="L1282" s="31"/>
    </row>
    <row r="1283" spans="11:12">
      <c r="K1283" s="79"/>
      <c r="L1283" s="31"/>
    </row>
    <row r="1284" spans="11:12">
      <c r="K1284" s="79"/>
      <c r="L1284" s="31"/>
    </row>
    <row r="1285" spans="11:12">
      <c r="K1285" s="79"/>
      <c r="L1285" s="31"/>
    </row>
    <row r="1286" spans="11:12">
      <c r="K1286" s="79"/>
      <c r="L1286" s="31"/>
    </row>
    <row r="1287" spans="11:12">
      <c r="K1287" s="79"/>
      <c r="L1287" s="31"/>
    </row>
    <row r="1288" spans="11:12">
      <c r="K1288" s="79"/>
      <c r="L1288" s="31"/>
    </row>
    <row r="1289" spans="11:12">
      <c r="K1289" s="79"/>
      <c r="L1289" s="31"/>
    </row>
    <row r="1290" spans="11:12">
      <c r="K1290" s="79"/>
      <c r="L1290" s="31"/>
    </row>
    <row r="1291" spans="11:12">
      <c r="K1291" s="79"/>
      <c r="L1291" s="31"/>
    </row>
    <row r="1292" spans="11:12">
      <c r="K1292" s="79"/>
      <c r="L1292" s="31"/>
    </row>
    <row r="1293" spans="11:12">
      <c r="K1293" s="79"/>
      <c r="L1293" s="31"/>
    </row>
    <row r="1294" spans="11:12">
      <c r="K1294" s="79"/>
      <c r="L1294" s="31"/>
    </row>
    <row r="1295" spans="11:12">
      <c r="K1295" s="79"/>
      <c r="L1295" s="31"/>
    </row>
    <row r="1296" spans="11:12">
      <c r="K1296" s="79"/>
      <c r="L1296" s="31"/>
    </row>
    <row r="1297" spans="11:12">
      <c r="K1297" s="79"/>
      <c r="L1297" s="31"/>
    </row>
    <row r="1298" spans="11:12">
      <c r="K1298" s="79"/>
      <c r="L1298" s="31"/>
    </row>
    <row r="1299" spans="11:12">
      <c r="K1299" s="79"/>
      <c r="L1299" s="31"/>
    </row>
    <row r="1300" spans="11:12">
      <c r="K1300" s="79"/>
      <c r="L1300" s="31"/>
    </row>
    <row r="1301" spans="11:12">
      <c r="K1301" s="79"/>
      <c r="L1301" s="31"/>
    </row>
    <row r="1302" spans="11:12">
      <c r="K1302" s="79"/>
      <c r="L1302" s="31"/>
    </row>
    <row r="1303" spans="11:12">
      <c r="K1303" s="79"/>
      <c r="L1303" s="31"/>
    </row>
    <row r="1304" spans="11:12">
      <c r="K1304" s="79"/>
      <c r="L1304" s="31"/>
    </row>
    <row r="1305" spans="11:12">
      <c r="K1305" s="79"/>
      <c r="L1305" s="31"/>
    </row>
    <row r="1306" spans="11:12">
      <c r="K1306" s="79"/>
      <c r="L1306" s="31"/>
    </row>
    <row r="1307" spans="11:12">
      <c r="K1307" s="79"/>
      <c r="L1307" s="31"/>
    </row>
    <row r="1308" spans="11:12">
      <c r="K1308" s="79"/>
      <c r="L1308" s="31"/>
    </row>
    <row r="1309" spans="11:12">
      <c r="K1309" s="79"/>
      <c r="L1309" s="31"/>
    </row>
    <row r="1310" spans="11:12">
      <c r="K1310" s="79"/>
      <c r="L1310" s="31"/>
    </row>
    <row r="1311" spans="11:12">
      <c r="K1311" s="79"/>
      <c r="L1311" s="31"/>
    </row>
    <row r="1312" spans="11:12">
      <c r="K1312" s="79"/>
      <c r="L1312" s="31"/>
    </row>
    <row r="1313" spans="11:12">
      <c r="K1313" s="79"/>
      <c r="L1313" s="31"/>
    </row>
    <row r="1314" spans="11:12">
      <c r="K1314" s="79"/>
      <c r="L1314" s="31"/>
    </row>
    <row r="1315" spans="11:12">
      <c r="K1315" s="79"/>
      <c r="L1315" s="31"/>
    </row>
    <row r="1316" spans="11:12">
      <c r="K1316" s="79"/>
      <c r="L1316" s="31"/>
    </row>
    <row r="1317" spans="11:12">
      <c r="K1317" s="79"/>
      <c r="L1317" s="31"/>
    </row>
    <row r="1318" spans="11:12">
      <c r="K1318" s="79"/>
      <c r="L1318" s="31"/>
    </row>
    <row r="1319" spans="11:12">
      <c r="K1319" s="79"/>
      <c r="L1319" s="31"/>
    </row>
    <row r="1320" spans="11:12">
      <c r="K1320" s="79"/>
      <c r="L1320" s="31"/>
    </row>
    <row r="1321" spans="11:12">
      <c r="K1321" s="79"/>
      <c r="L1321" s="31"/>
    </row>
    <row r="1322" spans="11:12">
      <c r="K1322" s="79"/>
      <c r="L1322" s="31"/>
    </row>
    <row r="1323" spans="11:12">
      <c r="K1323" s="79"/>
      <c r="L1323" s="31"/>
    </row>
    <row r="1324" spans="11:12">
      <c r="K1324" s="79"/>
      <c r="L1324" s="31"/>
    </row>
    <row r="1325" spans="11:12">
      <c r="K1325" s="79"/>
      <c r="L1325" s="31"/>
    </row>
    <row r="1326" spans="11:12">
      <c r="K1326" s="79"/>
      <c r="L1326" s="31"/>
    </row>
    <row r="1327" spans="11:12">
      <c r="K1327" s="79"/>
      <c r="L1327" s="31"/>
    </row>
    <row r="1328" spans="11:12">
      <c r="K1328" s="79"/>
      <c r="L1328" s="31"/>
    </row>
    <row r="1329" spans="11:12">
      <c r="K1329" s="79"/>
      <c r="L1329" s="31"/>
    </row>
    <row r="1330" spans="11:12">
      <c r="K1330" s="79"/>
      <c r="L1330" s="31"/>
    </row>
    <row r="1331" spans="11:12">
      <c r="K1331" s="79"/>
      <c r="L1331" s="31"/>
    </row>
    <row r="1332" spans="11:12">
      <c r="K1332" s="79"/>
      <c r="L1332" s="31"/>
    </row>
    <row r="1333" spans="11:12">
      <c r="K1333" s="79"/>
      <c r="L1333" s="31"/>
    </row>
    <row r="1334" spans="11:12">
      <c r="K1334" s="79"/>
      <c r="L1334" s="31"/>
    </row>
    <row r="1335" spans="11:12">
      <c r="K1335" s="79"/>
      <c r="L1335" s="31"/>
    </row>
    <row r="1336" spans="11:12">
      <c r="K1336" s="79"/>
      <c r="L1336" s="31"/>
    </row>
    <row r="1337" spans="11:12">
      <c r="K1337" s="79"/>
      <c r="L1337" s="31"/>
    </row>
    <row r="1338" spans="11:12">
      <c r="K1338" s="79"/>
      <c r="L1338" s="31"/>
    </row>
    <row r="1339" spans="11:12">
      <c r="K1339" s="79"/>
      <c r="L1339" s="31"/>
    </row>
    <row r="1340" spans="11:12">
      <c r="K1340" s="79"/>
      <c r="L1340" s="31"/>
    </row>
    <row r="1341" spans="11:12">
      <c r="K1341" s="79"/>
      <c r="L1341" s="31"/>
    </row>
    <row r="1342" spans="11:12">
      <c r="K1342" s="79"/>
      <c r="L1342" s="31"/>
    </row>
    <row r="1343" spans="11:12">
      <c r="K1343" s="79"/>
      <c r="L1343" s="31"/>
    </row>
    <row r="1344" spans="11:12">
      <c r="K1344" s="79"/>
      <c r="L1344" s="31"/>
    </row>
    <row r="1345" spans="11:12">
      <c r="K1345" s="79"/>
      <c r="L1345" s="31"/>
    </row>
    <row r="1346" spans="11:12">
      <c r="K1346" s="79"/>
      <c r="L1346" s="31"/>
    </row>
    <row r="1347" spans="11:12">
      <c r="K1347" s="79"/>
      <c r="L1347" s="31"/>
    </row>
    <row r="1348" spans="11:12">
      <c r="K1348" s="79"/>
      <c r="L1348" s="31"/>
    </row>
    <row r="1349" spans="11:12">
      <c r="K1349" s="79"/>
      <c r="L1349" s="31"/>
    </row>
    <row r="1350" spans="11:12">
      <c r="K1350" s="79"/>
      <c r="L1350" s="31"/>
    </row>
    <row r="1351" spans="11:12">
      <c r="K1351" s="79"/>
      <c r="L1351" s="31"/>
    </row>
    <row r="1352" spans="11:12">
      <c r="K1352" s="79"/>
      <c r="L1352" s="31"/>
    </row>
    <row r="1353" spans="11:12">
      <c r="K1353" s="79"/>
      <c r="L1353" s="31"/>
    </row>
    <row r="1354" spans="11:12">
      <c r="K1354" s="79"/>
      <c r="L1354" s="31"/>
    </row>
    <row r="1355" spans="11:12">
      <c r="K1355" s="79"/>
      <c r="L1355" s="31"/>
    </row>
    <row r="1356" spans="11:12">
      <c r="K1356" s="79"/>
      <c r="L1356" s="31"/>
    </row>
    <row r="1357" spans="11:12">
      <c r="K1357" s="79"/>
      <c r="L1357" s="31"/>
    </row>
    <row r="1358" spans="11:12">
      <c r="K1358" s="79"/>
      <c r="L1358" s="31"/>
    </row>
    <row r="1359" spans="11:12">
      <c r="K1359" s="79"/>
      <c r="L1359" s="31"/>
    </row>
    <row r="1360" spans="11:12">
      <c r="K1360" s="79"/>
      <c r="L1360" s="31"/>
    </row>
    <row r="1361" spans="11:12">
      <c r="K1361" s="79"/>
      <c r="L1361" s="31"/>
    </row>
    <row r="1362" spans="11:12">
      <c r="K1362" s="79"/>
      <c r="L1362" s="31"/>
    </row>
    <row r="1363" spans="11:12">
      <c r="K1363" s="79"/>
      <c r="L1363" s="31"/>
    </row>
    <row r="1364" spans="11:12">
      <c r="K1364" s="79"/>
      <c r="L1364" s="31"/>
    </row>
    <row r="1365" spans="11:12">
      <c r="K1365" s="79"/>
      <c r="L1365" s="31"/>
    </row>
    <row r="1366" spans="11:12">
      <c r="K1366" s="79"/>
      <c r="L1366" s="31"/>
    </row>
    <row r="1367" spans="11:12">
      <c r="K1367" s="79"/>
      <c r="L1367" s="31"/>
    </row>
    <row r="1368" spans="11:12">
      <c r="K1368" s="79"/>
      <c r="L1368" s="31"/>
    </row>
    <row r="1369" spans="11:12">
      <c r="K1369" s="79"/>
      <c r="L1369" s="31"/>
    </row>
    <row r="1370" spans="11:12">
      <c r="K1370" s="79"/>
      <c r="L1370" s="31"/>
    </row>
    <row r="1371" spans="11:12">
      <c r="K1371" s="79"/>
      <c r="L1371" s="31"/>
    </row>
    <row r="1372" spans="11:12">
      <c r="K1372" s="79"/>
      <c r="L1372" s="31"/>
    </row>
    <row r="1373" spans="11:12">
      <c r="K1373" s="79"/>
      <c r="L1373" s="31"/>
    </row>
    <row r="1374" spans="11:12">
      <c r="K1374" s="79"/>
      <c r="L1374" s="31"/>
    </row>
    <row r="1375" spans="11:12">
      <c r="K1375" s="79"/>
      <c r="L1375" s="31"/>
    </row>
    <row r="1376" spans="11:12">
      <c r="K1376" s="79"/>
      <c r="L1376" s="31"/>
    </row>
    <row r="1377" spans="11:12">
      <c r="K1377" s="79"/>
      <c r="L1377" s="31"/>
    </row>
    <row r="1378" spans="11:12">
      <c r="K1378" s="79"/>
      <c r="L1378" s="31"/>
    </row>
    <row r="1379" spans="11:12">
      <c r="K1379" s="79"/>
      <c r="L1379" s="31"/>
    </row>
    <row r="1380" spans="11:12">
      <c r="K1380" s="79"/>
      <c r="L1380" s="31"/>
    </row>
    <row r="1381" spans="11:12">
      <c r="K1381" s="79"/>
      <c r="L1381" s="31"/>
    </row>
    <row r="1382" spans="11:12">
      <c r="K1382" s="79"/>
      <c r="L1382" s="31"/>
    </row>
    <row r="1383" spans="11:12">
      <c r="K1383" s="79"/>
      <c r="L1383" s="31"/>
    </row>
    <row r="1384" spans="11:12">
      <c r="K1384" s="79"/>
      <c r="L1384" s="31"/>
    </row>
    <row r="1385" spans="11:12">
      <c r="K1385" s="79"/>
      <c r="L1385" s="31"/>
    </row>
    <row r="1386" spans="11:12">
      <c r="K1386" s="79"/>
      <c r="L1386" s="31"/>
    </row>
    <row r="1387" spans="11:12">
      <c r="K1387" s="79"/>
      <c r="L1387" s="31"/>
    </row>
    <row r="1388" spans="11:12">
      <c r="K1388" s="79"/>
      <c r="L1388" s="31"/>
    </row>
    <row r="1389" spans="11:12">
      <c r="K1389" s="79"/>
      <c r="L1389" s="31"/>
    </row>
    <row r="1390" spans="11:12">
      <c r="K1390" s="79"/>
      <c r="L1390" s="31"/>
    </row>
    <row r="1391" spans="11:12">
      <c r="K1391" s="79"/>
      <c r="L1391" s="31"/>
    </row>
    <row r="1392" spans="11:12">
      <c r="K1392" s="79"/>
      <c r="L1392" s="31"/>
    </row>
    <row r="1393" spans="11:12">
      <c r="K1393" s="79"/>
      <c r="L1393" s="31"/>
    </row>
    <row r="1394" spans="11:12">
      <c r="K1394" s="79"/>
      <c r="L1394" s="31"/>
    </row>
    <row r="1395" spans="11:12">
      <c r="K1395" s="79"/>
      <c r="L1395" s="31"/>
    </row>
    <row r="1396" spans="11:12">
      <c r="K1396" s="79"/>
      <c r="L1396" s="31"/>
    </row>
    <row r="1397" spans="11:12">
      <c r="K1397" s="79"/>
      <c r="L1397" s="31"/>
    </row>
    <row r="1398" spans="11:12">
      <c r="K1398" s="79"/>
      <c r="L1398" s="31"/>
    </row>
    <row r="1399" spans="11:12">
      <c r="K1399" s="79"/>
      <c r="L1399" s="31"/>
    </row>
    <row r="1400" spans="11:12">
      <c r="K1400" s="79"/>
      <c r="L1400" s="31"/>
    </row>
    <row r="1401" spans="11:12">
      <c r="K1401" s="79"/>
      <c r="L1401" s="31"/>
    </row>
    <row r="1402" spans="11:12">
      <c r="K1402" s="79"/>
      <c r="L1402" s="31"/>
    </row>
    <row r="1403" spans="11:12">
      <c r="K1403" s="79"/>
      <c r="L1403" s="31"/>
    </row>
    <row r="1404" spans="11:12">
      <c r="K1404" s="79"/>
      <c r="L1404" s="31"/>
    </row>
    <row r="1405" spans="11:12">
      <c r="K1405" s="79"/>
      <c r="L1405" s="31"/>
    </row>
    <row r="1406" spans="11:12">
      <c r="K1406" s="79"/>
      <c r="L1406" s="31"/>
    </row>
    <row r="1407" spans="11:12">
      <c r="K1407" s="79"/>
      <c r="L1407" s="31"/>
    </row>
    <row r="1408" spans="11:12">
      <c r="K1408" s="79"/>
      <c r="L1408" s="31"/>
    </row>
    <row r="1409" spans="11:12">
      <c r="K1409" s="79"/>
      <c r="L1409" s="31"/>
    </row>
    <row r="1410" spans="11:12">
      <c r="K1410" s="79"/>
      <c r="L1410" s="31"/>
    </row>
    <row r="1411" spans="11:12">
      <c r="K1411" s="79"/>
      <c r="L1411" s="31"/>
    </row>
    <row r="1412" spans="11:12">
      <c r="K1412" s="79"/>
      <c r="L1412" s="31"/>
    </row>
    <row r="1413" spans="11:12">
      <c r="K1413" s="79"/>
      <c r="L1413" s="31"/>
    </row>
    <row r="1414" spans="11:12">
      <c r="K1414" s="79"/>
      <c r="L1414" s="31"/>
    </row>
    <row r="1415" spans="11:12">
      <c r="K1415" s="79"/>
      <c r="L1415" s="31"/>
    </row>
    <row r="1416" spans="11:12">
      <c r="K1416" s="79"/>
      <c r="L1416" s="31"/>
    </row>
    <row r="1417" spans="11:12">
      <c r="K1417" s="79"/>
      <c r="L1417" s="31"/>
    </row>
    <row r="1418" spans="11:12">
      <c r="K1418" s="79"/>
      <c r="L1418" s="31"/>
    </row>
    <row r="1419" spans="11:12">
      <c r="K1419" s="79"/>
      <c r="L1419" s="31"/>
    </row>
    <row r="1420" spans="11:12">
      <c r="K1420" s="79"/>
      <c r="L1420" s="31"/>
    </row>
    <row r="1421" spans="11:12">
      <c r="K1421" s="79"/>
      <c r="L1421" s="31"/>
    </row>
    <row r="1422" spans="11:12">
      <c r="K1422" s="79"/>
      <c r="L1422" s="31"/>
    </row>
    <row r="1423" spans="11:12">
      <c r="K1423" s="79"/>
      <c r="L1423" s="31"/>
    </row>
    <row r="1424" spans="11:12">
      <c r="K1424" s="79"/>
      <c r="L1424" s="31"/>
    </row>
    <row r="1425" spans="11:12">
      <c r="K1425" s="79"/>
      <c r="L1425" s="31"/>
    </row>
    <row r="1426" spans="11:12">
      <c r="K1426" s="79"/>
      <c r="L1426" s="31"/>
    </row>
    <row r="1427" spans="11:12">
      <c r="K1427" s="79"/>
      <c r="L1427" s="31"/>
    </row>
    <row r="1428" spans="11:12">
      <c r="K1428" s="79"/>
      <c r="L1428" s="31"/>
    </row>
    <row r="1429" spans="11:12">
      <c r="K1429" s="79"/>
      <c r="L1429" s="31"/>
    </row>
    <row r="1430" spans="11:12">
      <c r="K1430" s="79"/>
      <c r="L1430" s="31"/>
    </row>
    <row r="1431" spans="11:12">
      <c r="K1431" s="79"/>
      <c r="L1431" s="31"/>
    </row>
    <row r="1432" spans="11:12">
      <c r="K1432" s="79"/>
      <c r="L1432" s="31"/>
    </row>
    <row r="1433" spans="11:12">
      <c r="K1433" s="79"/>
      <c r="L1433" s="31"/>
    </row>
    <row r="1434" spans="11:12">
      <c r="K1434" s="79"/>
      <c r="L1434" s="31"/>
    </row>
    <row r="1435" spans="11:12">
      <c r="K1435" s="79"/>
      <c r="L1435" s="31"/>
    </row>
    <row r="1436" spans="11:12">
      <c r="K1436" s="79"/>
      <c r="L1436" s="31"/>
    </row>
    <row r="1437" spans="11:12">
      <c r="K1437" s="79"/>
      <c r="L1437" s="31"/>
    </row>
    <row r="1438" spans="11:12">
      <c r="K1438" s="79"/>
      <c r="L1438" s="31"/>
    </row>
    <row r="1439" spans="11:12">
      <c r="K1439" s="79"/>
      <c r="L1439" s="31"/>
    </row>
    <row r="1440" spans="11:12">
      <c r="K1440" s="79"/>
      <c r="L1440" s="31"/>
    </row>
    <row r="1441" spans="11:12">
      <c r="K1441" s="79"/>
      <c r="L1441" s="31"/>
    </row>
    <row r="1442" spans="11:12">
      <c r="K1442" s="79"/>
      <c r="L1442" s="31"/>
    </row>
    <row r="1443" spans="11:12">
      <c r="K1443" s="79"/>
      <c r="L1443" s="31"/>
    </row>
    <row r="1444" spans="11:12">
      <c r="K1444" s="79"/>
      <c r="L1444" s="31"/>
    </row>
    <row r="1445" spans="11:12">
      <c r="K1445" s="79"/>
      <c r="L1445" s="31"/>
    </row>
    <row r="1446" spans="11:12">
      <c r="K1446" s="79"/>
      <c r="L1446" s="31"/>
    </row>
    <row r="1447" spans="11:12">
      <c r="K1447" s="79"/>
      <c r="L1447" s="31"/>
    </row>
    <row r="1448" spans="11:12">
      <c r="K1448" s="79"/>
      <c r="L1448" s="31"/>
    </row>
    <row r="1449" spans="11:12">
      <c r="K1449" s="79"/>
      <c r="L1449" s="31"/>
    </row>
    <row r="1450" spans="11:12">
      <c r="K1450" s="79"/>
      <c r="L1450" s="31"/>
    </row>
    <row r="1451" spans="11:12">
      <c r="K1451" s="79"/>
      <c r="L1451" s="31"/>
    </row>
    <row r="1452" spans="11:12">
      <c r="K1452" s="79"/>
      <c r="L1452" s="31"/>
    </row>
    <row r="1453" spans="11:12">
      <c r="K1453" s="79"/>
      <c r="L1453" s="31"/>
    </row>
    <row r="1454" spans="11:12">
      <c r="K1454" s="79"/>
      <c r="L1454" s="31"/>
    </row>
    <row r="1455" spans="11:12">
      <c r="K1455" s="79"/>
      <c r="L1455" s="31"/>
    </row>
    <row r="1456" spans="11:12">
      <c r="K1456" s="79"/>
      <c r="L1456" s="31"/>
    </row>
    <row r="1457" spans="11:12">
      <c r="K1457" s="79"/>
      <c r="L1457" s="31"/>
    </row>
    <row r="1458" spans="11:12">
      <c r="K1458" s="79"/>
      <c r="L1458" s="31"/>
    </row>
    <row r="1459" spans="11:12">
      <c r="K1459" s="79"/>
      <c r="L1459" s="31"/>
    </row>
    <row r="1460" spans="11:12">
      <c r="K1460" s="79"/>
      <c r="L1460" s="31"/>
    </row>
    <row r="1461" spans="11:12">
      <c r="K1461" s="79"/>
      <c r="L1461" s="31"/>
    </row>
    <row r="1462" spans="11:12">
      <c r="K1462" s="79"/>
      <c r="L1462" s="31"/>
    </row>
    <row r="1463" spans="11:12">
      <c r="K1463" s="79"/>
      <c r="L1463" s="31"/>
    </row>
    <row r="1464" spans="11:12">
      <c r="K1464" s="79"/>
      <c r="L1464" s="31"/>
    </row>
    <row r="1465" spans="11:12">
      <c r="K1465" s="79"/>
      <c r="L1465" s="31"/>
    </row>
    <row r="1466" spans="11:12">
      <c r="K1466" s="79"/>
      <c r="L1466" s="31"/>
    </row>
    <row r="1467" spans="11:12">
      <c r="K1467" s="79"/>
      <c r="L1467" s="31"/>
    </row>
    <row r="1468" spans="11:12">
      <c r="K1468" s="79"/>
      <c r="L1468" s="31"/>
    </row>
    <row r="1469" spans="11:12">
      <c r="K1469" s="79"/>
      <c r="L1469" s="31"/>
    </row>
    <row r="1470" spans="11:12">
      <c r="K1470" s="79"/>
      <c r="L1470" s="31"/>
    </row>
    <row r="1471" spans="11:12">
      <c r="K1471" s="79"/>
      <c r="L1471" s="31"/>
    </row>
    <row r="1472" spans="11:12">
      <c r="K1472" s="79"/>
      <c r="L1472" s="31"/>
    </row>
    <row r="1473" spans="11:12">
      <c r="K1473" s="79"/>
      <c r="L1473" s="31"/>
    </row>
    <row r="1474" spans="11:12">
      <c r="K1474" s="79"/>
      <c r="L1474" s="31"/>
    </row>
    <row r="1475" spans="11:12">
      <c r="K1475" s="79"/>
      <c r="L1475" s="31"/>
    </row>
    <row r="1476" spans="11:12">
      <c r="K1476" s="79"/>
      <c r="L1476" s="31"/>
    </row>
    <row r="1477" spans="11:12">
      <c r="K1477" s="79"/>
      <c r="L1477" s="31"/>
    </row>
    <row r="1478" spans="11:12">
      <c r="K1478" s="79"/>
      <c r="L1478" s="31"/>
    </row>
    <row r="1479" spans="11:12">
      <c r="K1479" s="79"/>
      <c r="L1479" s="31"/>
    </row>
    <row r="1480" spans="11:12">
      <c r="K1480" s="79"/>
      <c r="L1480" s="31"/>
    </row>
    <row r="1481" spans="11:12">
      <c r="K1481" s="79"/>
      <c r="L1481" s="31"/>
    </row>
    <row r="1482" spans="11:12">
      <c r="K1482" s="79"/>
      <c r="L1482" s="31"/>
    </row>
    <row r="1483" spans="11:12">
      <c r="K1483" s="79"/>
      <c r="L1483" s="31"/>
    </row>
    <row r="1484" spans="11:12">
      <c r="K1484" s="79"/>
      <c r="L1484" s="31"/>
    </row>
    <row r="1485" spans="11:12">
      <c r="K1485" s="79"/>
      <c r="L1485" s="31"/>
    </row>
    <row r="1486" spans="11:12">
      <c r="K1486" s="79"/>
      <c r="L1486" s="31"/>
    </row>
    <row r="1487" spans="11:12">
      <c r="K1487" s="79"/>
      <c r="L1487" s="31"/>
    </row>
    <row r="1488" spans="11:12">
      <c r="K1488" s="79"/>
      <c r="L1488" s="31"/>
    </row>
    <row r="1489" spans="11:12">
      <c r="K1489" s="79"/>
      <c r="L1489" s="31"/>
    </row>
    <row r="1490" spans="11:12">
      <c r="K1490" s="79"/>
      <c r="L1490" s="31"/>
    </row>
    <row r="1491" spans="11:12">
      <c r="K1491" s="79"/>
      <c r="L1491" s="31"/>
    </row>
    <row r="1492" spans="11:12">
      <c r="K1492" s="79"/>
      <c r="L1492" s="31"/>
    </row>
    <row r="1493" spans="11:12">
      <c r="K1493" s="79"/>
      <c r="L1493" s="31"/>
    </row>
    <row r="1494" spans="11:12">
      <c r="K1494" s="79"/>
      <c r="L1494" s="31"/>
    </row>
    <row r="1495" spans="11:12">
      <c r="K1495" s="79"/>
      <c r="L1495" s="31"/>
    </row>
    <row r="1496" spans="11:12">
      <c r="K1496" s="79"/>
      <c r="L1496" s="31"/>
    </row>
    <row r="1497" spans="11:12">
      <c r="K1497" s="79"/>
      <c r="L1497" s="31"/>
    </row>
    <row r="1498" spans="11:12">
      <c r="K1498" s="79"/>
      <c r="L1498" s="31"/>
    </row>
    <row r="1499" spans="11:12">
      <c r="K1499" s="79"/>
      <c r="L1499" s="31"/>
    </row>
    <row r="1500" spans="11:12">
      <c r="K1500" s="79"/>
      <c r="L1500" s="31"/>
    </row>
    <row r="1501" spans="11:12">
      <c r="K1501" s="79"/>
      <c r="L1501" s="31"/>
    </row>
    <row r="1502" spans="11:12">
      <c r="K1502" s="79"/>
      <c r="L1502" s="31"/>
    </row>
    <row r="1503" spans="11:12">
      <c r="K1503" s="79"/>
      <c r="L1503" s="31"/>
    </row>
    <row r="1504" spans="11:12">
      <c r="K1504" s="79"/>
      <c r="L1504" s="31"/>
    </row>
    <row r="1505" spans="11:12">
      <c r="K1505" s="79"/>
      <c r="L1505" s="31"/>
    </row>
    <row r="1506" spans="11:12">
      <c r="K1506" s="79"/>
      <c r="L1506" s="31"/>
    </row>
    <row r="1507" spans="11:12">
      <c r="K1507" s="79"/>
      <c r="L1507" s="31"/>
    </row>
    <row r="1508" spans="11:12">
      <c r="K1508" s="79"/>
      <c r="L1508" s="31"/>
    </row>
    <row r="1509" spans="11:12">
      <c r="K1509" s="79"/>
      <c r="L1509" s="31"/>
    </row>
    <row r="1510" spans="11:12">
      <c r="K1510" s="79"/>
      <c r="L1510" s="31"/>
    </row>
    <row r="1511" spans="11:12">
      <c r="K1511" s="79"/>
      <c r="L1511" s="31"/>
    </row>
    <row r="1512" spans="11:12">
      <c r="K1512" s="79"/>
      <c r="L1512" s="31"/>
    </row>
    <row r="1513" spans="11:12">
      <c r="K1513" s="79"/>
      <c r="L1513" s="31"/>
    </row>
    <row r="1514" spans="11:12">
      <c r="K1514" s="79"/>
      <c r="L1514" s="31"/>
    </row>
    <row r="1515" spans="11:12">
      <c r="K1515" s="79"/>
      <c r="L1515" s="31"/>
    </row>
    <row r="1516" spans="11:12">
      <c r="K1516" s="79"/>
      <c r="L1516" s="31"/>
    </row>
    <row r="1517" spans="11:12">
      <c r="K1517" s="79"/>
      <c r="L1517" s="31"/>
    </row>
    <row r="1518" spans="11:12">
      <c r="K1518" s="79"/>
      <c r="L1518" s="31"/>
    </row>
    <row r="1519" spans="11:12">
      <c r="K1519" s="79"/>
      <c r="L1519" s="31"/>
    </row>
    <row r="1520" spans="11:12">
      <c r="K1520" s="79"/>
      <c r="L1520" s="31"/>
    </row>
    <row r="1521" spans="11:12">
      <c r="K1521" s="79"/>
      <c r="L1521" s="31"/>
    </row>
    <row r="1522" spans="11:12">
      <c r="K1522" s="79"/>
      <c r="L1522" s="31"/>
    </row>
    <row r="1523" spans="11:12">
      <c r="K1523" s="79"/>
      <c r="L1523" s="31"/>
    </row>
    <row r="1524" spans="11:12">
      <c r="K1524" s="79"/>
      <c r="L1524" s="31"/>
    </row>
    <row r="1525" spans="11:12">
      <c r="K1525" s="79"/>
      <c r="L1525" s="31"/>
    </row>
    <row r="1526" spans="11:12">
      <c r="K1526" s="79"/>
      <c r="L1526" s="31"/>
    </row>
    <row r="1527" spans="11:12">
      <c r="K1527" s="79"/>
      <c r="L1527" s="31"/>
    </row>
    <row r="1528" spans="11:12">
      <c r="K1528" s="79"/>
      <c r="L1528" s="31"/>
    </row>
    <row r="1529" spans="11:12">
      <c r="K1529" s="79"/>
      <c r="L1529" s="31"/>
    </row>
    <row r="1530" spans="11:12">
      <c r="K1530" s="79"/>
      <c r="L1530" s="31"/>
    </row>
    <row r="1531" spans="11:12">
      <c r="K1531" s="79"/>
      <c r="L1531" s="31"/>
    </row>
    <row r="1532" spans="11:12">
      <c r="K1532" s="79"/>
      <c r="L1532" s="31"/>
    </row>
    <row r="1533" spans="11:12">
      <c r="K1533" s="79"/>
      <c r="L1533" s="31"/>
    </row>
    <row r="1534" spans="11:12">
      <c r="K1534" s="79"/>
      <c r="L1534" s="31"/>
    </row>
    <row r="1535" spans="11:12">
      <c r="K1535" s="79"/>
      <c r="L1535" s="31"/>
    </row>
    <row r="1536" spans="11:12">
      <c r="K1536" s="79"/>
      <c r="L1536" s="31"/>
    </row>
    <row r="1537" spans="11:12">
      <c r="K1537" s="79"/>
      <c r="L1537" s="31"/>
    </row>
    <row r="1538" spans="11:12">
      <c r="K1538" s="79"/>
      <c r="L1538" s="31"/>
    </row>
    <row r="1539" spans="11:12">
      <c r="K1539" s="79"/>
      <c r="L1539" s="31"/>
    </row>
    <row r="1540" spans="11:12">
      <c r="K1540" s="79"/>
      <c r="L1540" s="31"/>
    </row>
    <row r="1541" spans="11:12">
      <c r="K1541" s="79"/>
      <c r="L1541" s="31"/>
    </row>
    <row r="1542" spans="11:12">
      <c r="K1542" s="79"/>
      <c r="L1542" s="31"/>
    </row>
    <row r="1543" spans="11:12">
      <c r="K1543" s="79"/>
      <c r="L1543" s="31"/>
    </row>
    <row r="1544" spans="11:12">
      <c r="K1544" s="79"/>
      <c r="L1544" s="31"/>
    </row>
    <row r="1545" spans="11:12">
      <c r="K1545" s="79"/>
      <c r="L1545" s="31"/>
    </row>
    <row r="1546" spans="11:12">
      <c r="K1546" s="79"/>
      <c r="L1546" s="31"/>
    </row>
    <row r="1547" spans="11:12">
      <c r="K1547" s="79"/>
      <c r="L1547" s="31"/>
    </row>
    <row r="1548" spans="11:12">
      <c r="K1548" s="79"/>
      <c r="L1548" s="31"/>
    </row>
    <row r="1549" spans="11:12">
      <c r="K1549" s="79"/>
      <c r="L1549" s="31"/>
    </row>
    <row r="1550" spans="11:12">
      <c r="K1550" s="79"/>
      <c r="L1550" s="31"/>
    </row>
    <row r="1551" spans="11:12">
      <c r="K1551" s="79"/>
      <c r="L1551" s="31"/>
    </row>
    <row r="1552" spans="11:12">
      <c r="K1552" s="79"/>
      <c r="L1552" s="31"/>
    </row>
    <row r="1553" spans="11:12">
      <c r="K1553" s="79"/>
      <c r="L1553" s="31"/>
    </row>
    <row r="1554" spans="11:12">
      <c r="K1554" s="79"/>
      <c r="L1554" s="31"/>
    </row>
    <row r="1555" spans="11:12">
      <c r="K1555" s="79"/>
      <c r="L1555" s="31"/>
    </row>
    <row r="1556" spans="11:12">
      <c r="K1556" s="79"/>
      <c r="L1556" s="31"/>
    </row>
    <row r="1557" spans="11:12">
      <c r="K1557" s="79"/>
      <c r="L1557" s="31"/>
    </row>
    <row r="1558" spans="11:12">
      <c r="K1558" s="79"/>
      <c r="L1558" s="31"/>
    </row>
    <row r="1559" spans="11:12">
      <c r="K1559" s="79"/>
      <c r="L1559" s="31"/>
    </row>
    <row r="1560" spans="11:12">
      <c r="K1560" s="79"/>
      <c r="L1560" s="31"/>
    </row>
    <row r="1561" spans="11:12">
      <c r="K1561" s="79"/>
      <c r="L1561" s="31"/>
    </row>
    <row r="1562" spans="11:12">
      <c r="K1562" s="79"/>
      <c r="L1562" s="31"/>
    </row>
    <row r="1563" spans="11:12">
      <c r="K1563" s="79"/>
      <c r="L1563" s="31"/>
    </row>
    <row r="1564" spans="11:12">
      <c r="K1564" s="79"/>
      <c r="L1564" s="31"/>
    </row>
    <row r="1565" spans="11:12">
      <c r="K1565" s="79"/>
      <c r="L1565" s="31"/>
    </row>
    <row r="1566" spans="11:12">
      <c r="K1566" s="79"/>
      <c r="L1566" s="31"/>
    </row>
    <row r="1567" spans="11:12">
      <c r="K1567" s="79"/>
      <c r="L1567" s="31"/>
    </row>
    <row r="1568" spans="11:12">
      <c r="K1568" s="79"/>
      <c r="L1568" s="31"/>
    </row>
    <row r="1569" spans="11:12">
      <c r="K1569" s="79"/>
      <c r="L1569" s="31"/>
    </row>
    <row r="1570" spans="11:12">
      <c r="K1570" s="79"/>
      <c r="L1570" s="31"/>
    </row>
    <row r="1571" spans="11:12">
      <c r="K1571" s="79"/>
      <c r="L1571" s="31"/>
    </row>
    <row r="1572" spans="11:12">
      <c r="K1572" s="79"/>
      <c r="L1572" s="31"/>
    </row>
    <row r="1573" spans="11:12">
      <c r="K1573" s="79"/>
      <c r="L1573" s="31"/>
    </row>
    <row r="1574" spans="11:12">
      <c r="K1574" s="79"/>
      <c r="L1574" s="31"/>
    </row>
    <row r="1575" spans="11:12">
      <c r="K1575" s="79"/>
      <c r="L1575" s="31"/>
    </row>
    <row r="1576" spans="11:12">
      <c r="K1576" s="79"/>
      <c r="L1576" s="31"/>
    </row>
    <row r="1577" spans="11:12">
      <c r="K1577" s="79"/>
      <c r="L1577" s="31"/>
    </row>
    <row r="1578" spans="11:12">
      <c r="K1578" s="79"/>
      <c r="L1578" s="31"/>
    </row>
    <row r="1579" spans="11:12">
      <c r="K1579" s="79"/>
      <c r="L1579" s="31"/>
    </row>
    <row r="1580" spans="11:12">
      <c r="K1580" s="79"/>
      <c r="L1580" s="31"/>
    </row>
    <row r="1581" spans="11:12">
      <c r="K1581" s="79"/>
      <c r="L1581" s="31"/>
    </row>
    <row r="1582" spans="11:12">
      <c r="K1582" s="79"/>
      <c r="L1582" s="31"/>
    </row>
    <row r="1583" spans="11:12">
      <c r="K1583" s="79"/>
      <c r="L1583" s="31"/>
    </row>
    <row r="1584" spans="11:12">
      <c r="K1584" s="79"/>
      <c r="L1584" s="31"/>
    </row>
    <row r="1585" spans="11:12">
      <c r="K1585" s="79"/>
      <c r="L1585" s="31"/>
    </row>
    <row r="1586" spans="11:12">
      <c r="K1586" s="79"/>
      <c r="L1586" s="31"/>
    </row>
    <row r="1587" spans="11:12">
      <c r="K1587" s="79"/>
      <c r="L1587" s="31"/>
    </row>
    <row r="1588" spans="11:12">
      <c r="K1588" s="79"/>
      <c r="L1588" s="31"/>
    </row>
    <row r="1589" spans="11:12">
      <c r="K1589" s="79"/>
      <c r="L1589" s="31"/>
    </row>
    <row r="1590" spans="11:12">
      <c r="K1590" s="79"/>
      <c r="L1590" s="31"/>
    </row>
    <row r="1591" spans="11:12">
      <c r="K1591" s="79"/>
      <c r="L1591" s="31"/>
    </row>
    <row r="1592" spans="11:12">
      <c r="K1592" s="79"/>
      <c r="L1592" s="31"/>
    </row>
    <row r="1593" spans="11:12">
      <c r="K1593" s="79"/>
      <c r="L1593" s="31"/>
    </row>
    <row r="1594" spans="11:12">
      <c r="K1594" s="79"/>
      <c r="L1594" s="31"/>
    </row>
    <row r="1595" spans="11:12">
      <c r="K1595" s="79"/>
      <c r="L1595" s="31"/>
    </row>
    <row r="1596" spans="11:12">
      <c r="K1596" s="79"/>
      <c r="L1596" s="31"/>
    </row>
    <row r="1597" spans="11:12">
      <c r="K1597" s="79"/>
      <c r="L1597" s="31"/>
    </row>
    <row r="1598" spans="11:12">
      <c r="K1598" s="79"/>
      <c r="L1598" s="31"/>
    </row>
    <row r="1599" spans="11:12">
      <c r="K1599" s="79"/>
      <c r="L1599" s="31"/>
    </row>
    <row r="1600" spans="11:12">
      <c r="K1600" s="79"/>
      <c r="L1600" s="31"/>
    </row>
    <row r="1601" spans="11:12">
      <c r="K1601" s="79"/>
      <c r="L1601" s="31"/>
    </row>
    <row r="1602" spans="11:12">
      <c r="K1602" s="79"/>
      <c r="L1602" s="31"/>
    </row>
    <row r="1603" spans="11:12">
      <c r="K1603" s="79"/>
      <c r="L1603" s="31"/>
    </row>
    <row r="1604" spans="11:12">
      <c r="K1604" s="79"/>
      <c r="L1604" s="31"/>
    </row>
    <row r="1605" spans="11:12">
      <c r="K1605" s="79"/>
      <c r="L1605" s="31"/>
    </row>
    <row r="1606" spans="11:12">
      <c r="K1606" s="79"/>
      <c r="L1606" s="31"/>
    </row>
    <row r="1607" spans="11:12">
      <c r="K1607" s="79"/>
      <c r="L1607" s="31"/>
    </row>
    <row r="1608" spans="11:12">
      <c r="K1608" s="79"/>
      <c r="L1608" s="31"/>
    </row>
    <row r="1609" spans="11:12">
      <c r="K1609" s="79"/>
      <c r="L1609" s="31"/>
    </row>
    <row r="1610" spans="11:12">
      <c r="K1610" s="79"/>
      <c r="L1610" s="31"/>
    </row>
    <row r="1611" spans="11:12">
      <c r="K1611" s="79"/>
      <c r="L1611" s="31"/>
    </row>
    <row r="1612" spans="11:12">
      <c r="K1612" s="79"/>
      <c r="L1612" s="31"/>
    </row>
    <row r="1613" spans="11:12">
      <c r="K1613" s="79"/>
      <c r="L1613" s="31"/>
    </row>
    <row r="1614" spans="11:12">
      <c r="K1614" s="79"/>
      <c r="L1614" s="31"/>
    </row>
    <row r="1615" spans="11:12">
      <c r="K1615" s="79"/>
      <c r="L1615" s="31"/>
    </row>
    <row r="1616" spans="11:12">
      <c r="K1616" s="79"/>
      <c r="L1616" s="31"/>
    </row>
    <row r="1617" spans="11:12">
      <c r="K1617" s="79"/>
      <c r="L1617" s="31"/>
    </row>
    <row r="1618" spans="11:12">
      <c r="K1618" s="79"/>
      <c r="L1618" s="31"/>
    </row>
    <row r="1619" spans="11:12">
      <c r="K1619" s="79"/>
      <c r="L1619" s="31"/>
    </row>
    <row r="1620" spans="11:12">
      <c r="K1620" s="79"/>
      <c r="L1620" s="31"/>
    </row>
    <row r="1621" spans="11:12">
      <c r="K1621" s="79"/>
      <c r="L1621" s="31"/>
    </row>
    <row r="1622" spans="11:12">
      <c r="K1622" s="79"/>
      <c r="L1622" s="31"/>
    </row>
    <row r="1623" spans="11:12">
      <c r="K1623" s="79"/>
      <c r="L1623" s="31"/>
    </row>
    <row r="1624" spans="11:12">
      <c r="K1624" s="79"/>
      <c r="L1624" s="31"/>
    </row>
    <row r="1625" spans="11:12">
      <c r="K1625" s="79"/>
      <c r="L1625" s="31"/>
    </row>
    <row r="1626" spans="11:12">
      <c r="K1626" s="79"/>
      <c r="L1626" s="31"/>
    </row>
    <row r="1627" spans="11:12">
      <c r="K1627" s="79"/>
      <c r="L1627" s="31"/>
    </row>
    <row r="1628" spans="11:12">
      <c r="K1628" s="79"/>
      <c r="L1628" s="31"/>
    </row>
    <row r="1629" spans="11:12">
      <c r="K1629" s="79"/>
      <c r="L1629" s="31"/>
    </row>
    <row r="1630" spans="11:12">
      <c r="K1630" s="79"/>
      <c r="L1630" s="31"/>
    </row>
    <row r="1631" spans="11:12">
      <c r="K1631" s="79"/>
      <c r="L1631" s="31"/>
    </row>
    <row r="1632" spans="11:12">
      <c r="K1632" s="79"/>
      <c r="L1632" s="31"/>
    </row>
    <row r="1633" spans="11:12">
      <c r="K1633" s="79"/>
      <c r="L1633" s="31"/>
    </row>
    <row r="1634" spans="11:12">
      <c r="K1634" s="79"/>
      <c r="L1634" s="31"/>
    </row>
    <row r="1635" spans="11:12">
      <c r="K1635" s="79"/>
      <c r="L1635" s="31"/>
    </row>
    <row r="1636" spans="11:12">
      <c r="K1636" s="79"/>
      <c r="L1636" s="31"/>
    </row>
    <row r="1637" spans="11:12">
      <c r="K1637" s="79"/>
      <c r="L1637" s="31"/>
    </row>
    <row r="1638" spans="11:12">
      <c r="K1638" s="79"/>
      <c r="L1638" s="31"/>
    </row>
    <row r="1639" spans="11:12">
      <c r="K1639" s="79"/>
      <c r="L1639" s="31"/>
    </row>
    <row r="1640" spans="11:12">
      <c r="K1640" s="79"/>
      <c r="L1640" s="31"/>
    </row>
    <row r="1641" spans="11:12">
      <c r="K1641" s="79"/>
      <c r="L1641" s="31"/>
    </row>
    <row r="1642" spans="11:12">
      <c r="K1642" s="79"/>
      <c r="L1642" s="31"/>
    </row>
    <row r="1643" spans="11:12">
      <c r="K1643" s="79"/>
      <c r="L1643" s="31"/>
    </row>
    <row r="1644" spans="11:12">
      <c r="K1644" s="79"/>
      <c r="L1644" s="31"/>
    </row>
    <row r="1645" spans="11:12">
      <c r="K1645" s="79"/>
      <c r="L1645" s="31"/>
    </row>
    <row r="1646" spans="11:12">
      <c r="K1646" s="79"/>
      <c r="L1646" s="31"/>
    </row>
    <row r="1647" spans="11:12">
      <c r="K1647" s="79"/>
      <c r="L1647" s="31"/>
    </row>
    <row r="1648" spans="11:12">
      <c r="K1648" s="79"/>
      <c r="L1648" s="31"/>
    </row>
    <row r="1649" spans="11:12">
      <c r="K1649" s="79"/>
      <c r="L1649" s="31"/>
    </row>
    <row r="1650" spans="11:12">
      <c r="K1650" s="79"/>
      <c r="L1650" s="31"/>
    </row>
    <row r="1651" spans="11:12">
      <c r="K1651" s="79"/>
      <c r="L1651" s="31"/>
    </row>
    <row r="1652" spans="11:12">
      <c r="K1652" s="79"/>
      <c r="L1652" s="31"/>
    </row>
    <row r="1653" spans="11:12">
      <c r="K1653" s="79"/>
      <c r="L1653" s="31"/>
    </row>
    <row r="1654" spans="11:12">
      <c r="K1654" s="79"/>
      <c r="L1654" s="31"/>
    </row>
    <row r="1655" spans="11:12">
      <c r="K1655" s="79"/>
      <c r="L1655" s="31"/>
    </row>
    <row r="1656" spans="11:12">
      <c r="K1656" s="79"/>
      <c r="L1656" s="31"/>
    </row>
    <row r="1657" spans="11:12">
      <c r="K1657" s="79"/>
      <c r="L1657" s="31"/>
    </row>
    <row r="1658" spans="11:12">
      <c r="K1658" s="79"/>
      <c r="L1658" s="31"/>
    </row>
    <row r="1659" spans="11:12">
      <c r="K1659" s="79"/>
      <c r="L1659" s="31"/>
    </row>
    <row r="1660" spans="11:12">
      <c r="K1660" s="79"/>
      <c r="L1660" s="31"/>
    </row>
    <row r="1661" spans="11:12">
      <c r="K1661" s="79"/>
      <c r="L1661" s="31"/>
    </row>
    <row r="1662" spans="11:12">
      <c r="K1662" s="79"/>
      <c r="L1662" s="31"/>
    </row>
    <row r="1663" spans="11:12">
      <c r="K1663" s="79"/>
      <c r="L1663" s="31"/>
    </row>
    <row r="1664" spans="11:12">
      <c r="K1664" s="79"/>
      <c r="L1664" s="31"/>
    </row>
    <row r="1665" spans="11:12">
      <c r="K1665" s="79"/>
      <c r="L1665" s="31"/>
    </row>
    <row r="1666" spans="11:12">
      <c r="K1666" s="79"/>
      <c r="L1666" s="31"/>
    </row>
    <row r="1667" spans="11:12">
      <c r="K1667" s="79"/>
      <c r="L1667" s="31"/>
    </row>
    <row r="1668" spans="11:12">
      <c r="K1668" s="79"/>
      <c r="L1668" s="31"/>
    </row>
    <row r="1669" spans="11:12">
      <c r="K1669" s="79"/>
      <c r="L1669" s="31"/>
    </row>
    <row r="1670" spans="11:12">
      <c r="K1670" s="79"/>
      <c r="L1670" s="31"/>
    </row>
    <row r="1671" spans="11:12">
      <c r="K1671" s="79"/>
      <c r="L1671" s="31"/>
    </row>
    <row r="1672" spans="11:12">
      <c r="K1672" s="79"/>
      <c r="L1672" s="31"/>
    </row>
    <row r="1673" spans="11:12">
      <c r="K1673" s="79"/>
      <c r="L1673" s="31"/>
    </row>
    <row r="1674" spans="11:12">
      <c r="K1674" s="79"/>
      <c r="L1674" s="31"/>
    </row>
    <row r="1675" spans="11:12">
      <c r="K1675" s="79"/>
      <c r="L1675" s="31"/>
    </row>
    <row r="1676" spans="11:12">
      <c r="K1676" s="79"/>
      <c r="L1676" s="31"/>
    </row>
    <row r="1677" spans="11:12">
      <c r="K1677" s="79"/>
      <c r="L1677" s="31"/>
    </row>
    <row r="1678" spans="11:12">
      <c r="K1678" s="79"/>
      <c r="L1678" s="31"/>
    </row>
    <row r="1679" spans="11:12">
      <c r="K1679" s="79"/>
      <c r="L1679" s="31"/>
    </row>
    <row r="1680" spans="11:12">
      <c r="K1680" s="79"/>
      <c r="L1680" s="31"/>
    </row>
    <row r="1681" spans="11:12">
      <c r="K1681" s="79"/>
      <c r="L1681" s="31"/>
    </row>
    <row r="1682" spans="11:12">
      <c r="K1682" s="79"/>
      <c r="L1682" s="31"/>
    </row>
    <row r="1683" spans="11:12">
      <c r="K1683" s="79"/>
      <c r="L1683" s="31"/>
    </row>
    <row r="1684" spans="11:12">
      <c r="K1684" s="79"/>
      <c r="L1684" s="31"/>
    </row>
    <row r="1685" spans="11:12">
      <c r="K1685" s="79"/>
      <c r="L1685" s="31"/>
    </row>
    <row r="1686" spans="11:12">
      <c r="K1686" s="79"/>
      <c r="L1686" s="31"/>
    </row>
    <row r="1687" spans="11:12">
      <c r="K1687" s="79"/>
      <c r="L1687" s="31"/>
    </row>
    <row r="1688" spans="11:12">
      <c r="K1688" s="79"/>
      <c r="L1688" s="31"/>
    </row>
    <row r="1689" spans="11:12">
      <c r="K1689" s="79"/>
      <c r="L1689" s="31"/>
    </row>
    <row r="1690" spans="11:12">
      <c r="K1690" s="79"/>
      <c r="L1690" s="31"/>
    </row>
    <row r="1691" spans="11:12">
      <c r="K1691" s="79"/>
      <c r="L1691" s="31"/>
    </row>
    <row r="1692" spans="11:12">
      <c r="K1692" s="79"/>
      <c r="L1692" s="31"/>
    </row>
    <row r="1693" spans="11:12">
      <c r="K1693" s="79"/>
      <c r="L1693" s="31"/>
    </row>
    <row r="1694" spans="11:12">
      <c r="K1694" s="79"/>
      <c r="L1694" s="31"/>
    </row>
    <row r="1695" spans="11:12">
      <c r="K1695" s="79"/>
      <c r="L1695" s="31"/>
    </row>
    <row r="1696" spans="11:12">
      <c r="K1696" s="79"/>
      <c r="L1696" s="31"/>
    </row>
    <row r="1697" spans="11:12">
      <c r="K1697" s="79"/>
      <c r="L1697" s="31"/>
    </row>
    <row r="1698" spans="11:12">
      <c r="K1698" s="79"/>
      <c r="L1698" s="31"/>
    </row>
    <row r="1699" spans="11:12">
      <c r="K1699" s="79"/>
      <c r="L1699" s="31"/>
    </row>
    <row r="1700" spans="11:12">
      <c r="K1700" s="79"/>
      <c r="L1700" s="31"/>
    </row>
    <row r="1701" spans="11:12">
      <c r="K1701" s="79"/>
      <c r="L1701" s="31"/>
    </row>
    <row r="1702" spans="11:12">
      <c r="K1702" s="79"/>
      <c r="L1702" s="31"/>
    </row>
    <row r="1703" spans="11:12">
      <c r="K1703" s="79"/>
      <c r="L1703" s="31"/>
    </row>
    <row r="1704" spans="11:12">
      <c r="K1704" s="79"/>
      <c r="L1704" s="31"/>
    </row>
    <row r="1705" spans="11:12">
      <c r="K1705" s="79"/>
      <c r="L1705" s="31"/>
    </row>
    <row r="1706" spans="11:12">
      <c r="K1706" s="79"/>
      <c r="L1706" s="31"/>
    </row>
    <row r="1707" spans="11:12">
      <c r="K1707" s="79"/>
      <c r="L1707" s="31"/>
    </row>
    <row r="1708" spans="11:12">
      <c r="K1708" s="79"/>
      <c r="L1708" s="31"/>
    </row>
    <row r="1709" spans="11:12">
      <c r="K1709" s="79"/>
      <c r="L1709" s="31"/>
    </row>
    <row r="1710" spans="11:12">
      <c r="K1710" s="79"/>
      <c r="L1710" s="31"/>
    </row>
    <row r="1711" spans="11:12">
      <c r="K1711" s="79"/>
      <c r="L1711" s="31"/>
    </row>
    <row r="1712" spans="11:12">
      <c r="K1712" s="79"/>
      <c r="L1712" s="31"/>
    </row>
    <row r="1713" spans="11:12">
      <c r="K1713" s="79"/>
      <c r="L1713" s="31"/>
    </row>
    <row r="1714" spans="11:12">
      <c r="K1714" s="79"/>
      <c r="L1714" s="31"/>
    </row>
    <row r="1715" spans="11:12">
      <c r="K1715" s="79"/>
      <c r="L1715" s="31"/>
    </row>
    <row r="1716" spans="11:12">
      <c r="K1716" s="79"/>
      <c r="L1716" s="31"/>
    </row>
    <row r="1717" spans="11:12">
      <c r="K1717" s="79"/>
      <c r="L1717" s="31"/>
    </row>
    <row r="1718" spans="11:12">
      <c r="K1718" s="79"/>
      <c r="L1718" s="31"/>
    </row>
    <row r="1719" spans="11:12">
      <c r="K1719" s="79"/>
      <c r="L1719" s="31"/>
    </row>
    <row r="1720" spans="11:12">
      <c r="K1720" s="79"/>
      <c r="L1720" s="31"/>
    </row>
    <row r="1721" spans="11:12">
      <c r="K1721" s="79"/>
      <c r="L1721" s="31"/>
    </row>
    <row r="1722" spans="11:12">
      <c r="K1722" s="79"/>
      <c r="L1722" s="31"/>
    </row>
    <row r="1723" spans="11:12">
      <c r="K1723" s="79"/>
      <c r="L1723" s="31"/>
    </row>
    <row r="1724" spans="11:12">
      <c r="K1724" s="79"/>
      <c r="L1724" s="31"/>
    </row>
    <row r="1725" spans="11:12">
      <c r="K1725" s="79"/>
      <c r="L1725" s="31"/>
    </row>
    <row r="1726" spans="11:12">
      <c r="K1726" s="79"/>
      <c r="L1726" s="31"/>
    </row>
    <row r="1727" spans="11:12">
      <c r="K1727" s="79"/>
      <c r="L1727" s="31"/>
    </row>
    <row r="1728" spans="11:12">
      <c r="K1728" s="79"/>
      <c r="L1728" s="31"/>
    </row>
    <row r="1729" spans="11:12">
      <c r="K1729" s="79"/>
      <c r="L1729" s="31"/>
    </row>
    <row r="1730" spans="11:12">
      <c r="K1730" s="79"/>
      <c r="L1730" s="31"/>
    </row>
    <row r="1731" spans="11:12">
      <c r="K1731" s="79"/>
      <c r="L1731" s="31"/>
    </row>
    <row r="1732" spans="11:12">
      <c r="K1732" s="79"/>
      <c r="L1732" s="31"/>
    </row>
    <row r="1733" spans="11:12">
      <c r="K1733" s="79"/>
      <c r="L1733" s="31"/>
    </row>
    <row r="1734" spans="11:12">
      <c r="K1734" s="79"/>
      <c r="L1734" s="31"/>
    </row>
    <row r="1735" spans="11:12">
      <c r="K1735" s="79"/>
      <c r="L1735" s="31"/>
    </row>
    <row r="1736" spans="11:12">
      <c r="K1736" s="79"/>
      <c r="L1736" s="31"/>
    </row>
    <row r="1737" spans="11:12">
      <c r="K1737" s="79"/>
      <c r="L1737" s="31"/>
    </row>
    <row r="1738" spans="11:12">
      <c r="K1738" s="79"/>
      <c r="L1738" s="31"/>
    </row>
    <row r="1739" spans="11:12">
      <c r="K1739" s="79"/>
      <c r="L1739" s="31"/>
    </row>
    <row r="1740" spans="11:12">
      <c r="K1740" s="79"/>
      <c r="L1740" s="31"/>
    </row>
    <row r="1741" spans="11:12">
      <c r="K1741" s="79"/>
      <c r="L1741" s="31"/>
    </row>
    <row r="1742" spans="11:12">
      <c r="K1742" s="79"/>
      <c r="L1742" s="31"/>
    </row>
    <row r="1743" spans="11:12">
      <c r="K1743" s="79"/>
      <c r="L1743" s="31"/>
    </row>
    <row r="1744" spans="11:12">
      <c r="K1744" s="79"/>
      <c r="L1744" s="31"/>
    </row>
    <row r="1745" spans="11:12">
      <c r="K1745" s="79"/>
      <c r="L1745" s="31"/>
    </row>
    <row r="1746" spans="11:12">
      <c r="K1746" s="79"/>
      <c r="L1746" s="31"/>
    </row>
    <row r="1747" spans="11:12">
      <c r="K1747" s="79"/>
      <c r="L1747" s="31"/>
    </row>
    <row r="1748" spans="11:12">
      <c r="K1748" s="79"/>
      <c r="L1748" s="31"/>
    </row>
    <row r="1749" spans="11:12">
      <c r="K1749" s="79"/>
      <c r="L1749" s="31"/>
    </row>
    <row r="1750" spans="11:12">
      <c r="K1750" s="79"/>
      <c r="L1750" s="31"/>
    </row>
    <row r="1751" spans="11:12">
      <c r="K1751" s="79"/>
      <c r="L1751" s="31"/>
    </row>
    <row r="1752" spans="11:12">
      <c r="K1752" s="79"/>
      <c r="L1752" s="31"/>
    </row>
    <row r="1753" spans="11:12">
      <c r="K1753" s="79"/>
      <c r="L1753" s="31"/>
    </row>
    <row r="1754" spans="11:12">
      <c r="K1754" s="79"/>
      <c r="L1754" s="31"/>
    </row>
    <row r="1755" spans="11:12">
      <c r="K1755" s="79"/>
      <c r="L1755" s="31"/>
    </row>
    <row r="1756" spans="11:12">
      <c r="K1756" s="79"/>
      <c r="L1756" s="31"/>
    </row>
    <row r="1757" spans="11:12">
      <c r="K1757" s="79"/>
      <c r="L1757" s="31"/>
    </row>
    <row r="1758" spans="11:12">
      <c r="K1758" s="79"/>
      <c r="L1758" s="31"/>
    </row>
    <row r="1759" spans="11:12">
      <c r="K1759" s="79"/>
      <c r="L1759" s="31"/>
    </row>
    <row r="1760" spans="11:12">
      <c r="K1760" s="79"/>
      <c r="L1760" s="31"/>
    </row>
    <row r="1761" spans="11:12">
      <c r="K1761" s="79"/>
      <c r="L1761" s="31"/>
    </row>
    <row r="1762" spans="11:12">
      <c r="K1762" s="79"/>
      <c r="L1762" s="31"/>
    </row>
    <row r="1763" spans="11:12">
      <c r="K1763" s="79"/>
      <c r="L1763" s="31"/>
    </row>
    <row r="1764" spans="11:12">
      <c r="K1764" s="79"/>
      <c r="L1764" s="31"/>
    </row>
    <row r="1765" spans="11:12">
      <c r="K1765" s="79"/>
      <c r="L1765" s="31"/>
    </row>
    <row r="1766" spans="11:12">
      <c r="K1766" s="79"/>
      <c r="L1766" s="31"/>
    </row>
    <row r="1767" spans="11:12">
      <c r="K1767" s="79"/>
      <c r="L1767" s="31"/>
    </row>
    <row r="1768" spans="11:12">
      <c r="K1768" s="79"/>
      <c r="L1768" s="31"/>
    </row>
    <row r="1769" spans="11:12">
      <c r="K1769" s="79"/>
      <c r="L1769" s="31"/>
    </row>
    <row r="1770" spans="11:12">
      <c r="K1770" s="79"/>
      <c r="L1770" s="31"/>
    </row>
    <row r="1771" spans="11:12">
      <c r="K1771" s="79"/>
      <c r="L1771" s="31"/>
    </row>
    <row r="1772" spans="11:12">
      <c r="K1772" s="79"/>
      <c r="L1772" s="31"/>
    </row>
    <row r="1773" spans="11:12">
      <c r="K1773" s="79"/>
      <c r="L1773" s="31"/>
    </row>
    <row r="1774" spans="11:12">
      <c r="K1774" s="79"/>
      <c r="L1774" s="31"/>
    </row>
    <row r="1775" spans="11:12">
      <c r="K1775" s="79"/>
      <c r="L1775" s="31"/>
    </row>
    <row r="1776" spans="11:12">
      <c r="K1776" s="79"/>
      <c r="L1776" s="31"/>
    </row>
    <row r="1777" spans="11:12">
      <c r="K1777" s="79"/>
      <c r="L1777" s="31"/>
    </row>
    <row r="1778" spans="11:12">
      <c r="K1778" s="79"/>
      <c r="L1778" s="31"/>
    </row>
    <row r="1779" spans="11:12">
      <c r="K1779" s="79"/>
      <c r="L1779" s="31"/>
    </row>
    <row r="1780" spans="11:12">
      <c r="K1780" s="79"/>
      <c r="L1780" s="31"/>
    </row>
    <row r="1781" spans="11:12">
      <c r="K1781" s="79"/>
      <c r="L1781" s="31"/>
    </row>
    <row r="1782" spans="11:12">
      <c r="K1782" s="79"/>
      <c r="L1782" s="31"/>
    </row>
    <row r="1783" spans="11:12">
      <c r="K1783" s="79"/>
      <c r="L1783" s="31"/>
    </row>
    <row r="1784" spans="11:12">
      <c r="K1784" s="79"/>
      <c r="L1784" s="31"/>
    </row>
    <row r="1785" spans="11:12">
      <c r="K1785" s="79"/>
      <c r="L1785" s="31"/>
    </row>
    <row r="1786" spans="11:12">
      <c r="K1786" s="79"/>
      <c r="L1786" s="31"/>
    </row>
    <row r="1787" spans="11:12">
      <c r="K1787" s="79"/>
      <c r="L1787" s="31"/>
    </row>
    <row r="1788" spans="11:12">
      <c r="K1788" s="79"/>
      <c r="L1788" s="31"/>
    </row>
    <row r="1789" spans="11:12">
      <c r="K1789" s="79"/>
      <c r="L1789" s="31"/>
    </row>
    <row r="1790" spans="11:12">
      <c r="K1790" s="79"/>
      <c r="L1790" s="31"/>
    </row>
    <row r="1791" spans="11:12">
      <c r="K1791" s="79"/>
      <c r="L1791" s="31"/>
    </row>
    <row r="1792" spans="11:12">
      <c r="K1792" s="79"/>
      <c r="L1792" s="31"/>
    </row>
    <row r="1793" spans="11:12">
      <c r="K1793" s="79"/>
      <c r="L1793" s="31"/>
    </row>
    <row r="1794" spans="11:12">
      <c r="K1794" s="79"/>
      <c r="L1794" s="31"/>
    </row>
    <row r="1795" spans="11:12">
      <c r="K1795" s="79"/>
      <c r="L1795" s="31"/>
    </row>
    <row r="1796" spans="11:12">
      <c r="K1796" s="79"/>
      <c r="L1796" s="31"/>
    </row>
    <row r="1797" spans="11:12">
      <c r="K1797" s="79"/>
      <c r="L1797" s="31"/>
    </row>
    <row r="1798" spans="11:12">
      <c r="K1798" s="79"/>
      <c r="L1798" s="31"/>
    </row>
    <row r="1799" spans="11:12">
      <c r="K1799" s="79"/>
      <c r="L1799" s="31"/>
    </row>
    <row r="1800" spans="11:12">
      <c r="K1800" s="79"/>
      <c r="L1800" s="31"/>
    </row>
    <row r="1801" spans="11:12">
      <c r="K1801" s="79"/>
      <c r="L1801" s="31"/>
    </row>
    <row r="1802" spans="11:12">
      <c r="K1802" s="79"/>
      <c r="L1802" s="31"/>
    </row>
    <row r="1803" spans="11:12">
      <c r="K1803" s="79"/>
      <c r="L1803" s="31"/>
    </row>
    <row r="1804" spans="11:12">
      <c r="K1804" s="79"/>
      <c r="L1804" s="31"/>
    </row>
    <row r="1805" spans="11:12">
      <c r="K1805" s="79"/>
      <c r="L1805" s="31"/>
    </row>
    <row r="1806" spans="11:12">
      <c r="K1806" s="79"/>
      <c r="L1806" s="31"/>
    </row>
    <row r="1807" spans="11:12">
      <c r="K1807" s="79"/>
      <c r="L1807" s="31"/>
    </row>
    <row r="1808" spans="11:12">
      <c r="K1808" s="79"/>
      <c r="L1808" s="31"/>
    </row>
    <row r="1809" spans="11:12">
      <c r="K1809" s="79"/>
      <c r="L1809" s="31"/>
    </row>
    <row r="1810" spans="11:12">
      <c r="K1810" s="79"/>
      <c r="L1810" s="31"/>
    </row>
    <row r="1811" spans="11:12">
      <c r="K1811" s="79"/>
      <c r="L1811" s="31"/>
    </row>
    <row r="1812" spans="11:12">
      <c r="K1812" s="79"/>
      <c r="L1812" s="31"/>
    </row>
    <row r="1813" spans="11:12">
      <c r="K1813" s="79"/>
      <c r="L1813" s="31"/>
    </row>
    <row r="1814" spans="11:12">
      <c r="K1814" s="79"/>
      <c r="L1814" s="31"/>
    </row>
    <row r="1815" spans="11:12">
      <c r="K1815" s="79"/>
      <c r="L1815" s="31"/>
    </row>
    <row r="1816" spans="11:12">
      <c r="K1816" s="79"/>
      <c r="L1816" s="31"/>
    </row>
    <row r="1817" spans="11:12">
      <c r="K1817" s="79"/>
      <c r="L1817" s="31"/>
    </row>
    <row r="1818" spans="11:12">
      <c r="K1818" s="79"/>
      <c r="L1818" s="31"/>
    </row>
    <row r="1819" spans="11:12">
      <c r="K1819" s="79"/>
      <c r="L1819" s="31"/>
    </row>
    <row r="1820" spans="11:12">
      <c r="K1820" s="79"/>
      <c r="L1820" s="31"/>
    </row>
    <row r="1821" spans="11:12">
      <c r="K1821" s="79"/>
      <c r="L1821" s="31"/>
    </row>
    <row r="1822" spans="11:12">
      <c r="K1822" s="79"/>
      <c r="L1822" s="31"/>
    </row>
    <row r="1823" spans="11:12">
      <c r="K1823" s="79"/>
      <c r="L1823" s="31"/>
    </row>
    <row r="1824" spans="11:12">
      <c r="K1824" s="79"/>
      <c r="L1824" s="31"/>
    </row>
    <row r="1825" spans="11:12">
      <c r="K1825" s="79"/>
      <c r="L1825" s="31"/>
    </row>
    <row r="1826" spans="11:12">
      <c r="K1826" s="79"/>
      <c r="L1826" s="31"/>
    </row>
    <row r="1827" spans="11:12">
      <c r="K1827" s="79"/>
      <c r="L1827" s="31"/>
    </row>
    <row r="1828" spans="11:12">
      <c r="K1828" s="79"/>
      <c r="L1828" s="31"/>
    </row>
    <row r="1829" spans="11:12">
      <c r="K1829" s="79"/>
      <c r="L1829" s="31"/>
    </row>
    <row r="1830" spans="11:12">
      <c r="K1830" s="79"/>
      <c r="L1830" s="31"/>
    </row>
    <row r="1831" spans="11:12">
      <c r="K1831" s="79"/>
      <c r="L1831" s="31"/>
    </row>
    <row r="1832" spans="11:12">
      <c r="K1832" s="79"/>
      <c r="L1832" s="31"/>
    </row>
    <row r="1833" spans="11:12">
      <c r="K1833" s="79"/>
      <c r="L1833" s="31"/>
    </row>
    <row r="1834" spans="11:12">
      <c r="K1834" s="79"/>
      <c r="L1834" s="31"/>
    </row>
    <row r="1835" spans="11:12">
      <c r="K1835" s="79"/>
      <c r="L1835" s="31"/>
    </row>
    <row r="1836" spans="11:12">
      <c r="K1836" s="79"/>
      <c r="L1836" s="31"/>
    </row>
    <row r="1837" spans="11:12">
      <c r="K1837" s="79"/>
      <c r="L1837" s="31"/>
    </row>
    <row r="1838" spans="11:12">
      <c r="K1838" s="79"/>
      <c r="L1838" s="31"/>
    </row>
    <row r="1839" spans="11:12">
      <c r="K1839" s="79"/>
      <c r="L1839" s="31"/>
    </row>
    <row r="1840" spans="11:12">
      <c r="K1840" s="79"/>
      <c r="L1840" s="31"/>
    </row>
    <row r="1841" spans="11:12">
      <c r="K1841" s="79"/>
      <c r="L1841" s="31"/>
    </row>
    <row r="1842" spans="11:12">
      <c r="K1842" s="79"/>
      <c r="L1842" s="31"/>
    </row>
    <row r="1843" spans="11:12">
      <c r="K1843" s="79"/>
      <c r="L1843" s="31"/>
    </row>
    <row r="1844" spans="11:12">
      <c r="K1844" s="79"/>
      <c r="L1844" s="31"/>
    </row>
    <row r="1845" spans="11:12">
      <c r="K1845" s="79"/>
      <c r="L1845" s="31"/>
    </row>
    <row r="1846" spans="11:12">
      <c r="K1846" s="79"/>
      <c r="L1846" s="31"/>
    </row>
    <row r="1847" spans="11:12">
      <c r="K1847" s="79"/>
      <c r="L1847" s="31"/>
    </row>
    <row r="1848" spans="11:12">
      <c r="K1848" s="79"/>
      <c r="L1848" s="31"/>
    </row>
    <row r="1849" spans="11:12">
      <c r="K1849" s="79"/>
      <c r="L1849" s="31"/>
    </row>
    <row r="1850" spans="11:12">
      <c r="K1850" s="79"/>
      <c r="L1850" s="31"/>
    </row>
    <row r="1851" spans="11:12">
      <c r="K1851" s="79"/>
      <c r="L1851" s="31"/>
    </row>
    <row r="1852" spans="11:12">
      <c r="K1852" s="79"/>
      <c r="L1852" s="31"/>
    </row>
    <row r="1853" spans="11:12">
      <c r="K1853" s="79"/>
      <c r="L1853" s="31"/>
    </row>
    <row r="1854" spans="11:12">
      <c r="K1854" s="79"/>
      <c r="L1854" s="31"/>
    </row>
    <row r="1855" spans="11:12">
      <c r="K1855" s="79"/>
      <c r="L1855" s="31"/>
    </row>
    <row r="1856" spans="11:12">
      <c r="K1856" s="79"/>
      <c r="L1856" s="31"/>
    </row>
    <row r="1857" spans="11:12">
      <c r="K1857" s="79"/>
      <c r="L1857" s="31"/>
    </row>
    <row r="1858" spans="11:12">
      <c r="K1858" s="79"/>
      <c r="L1858" s="31"/>
    </row>
    <row r="1859" spans="11:12">
      <c r="K1859" s="79"/>
      <c r="L1859" s="31"/>
    </row>
    <row r="1860" spans="11:12">
      <c r="K1860" s="79"/>
      <c r="L1860" s="31"/>
    </row>
    <row r="1861" spans="11:12">
      <c r="K1861" s="79"/>
      <c r="L1861" s="31"/>
    </row>
    <row r="1862" spans="11:12">
      <c r="K1862" s="79"/>
      <c r="L1862" s="31"/>
    </row>
    <row r="1863" spans="11:12">
      <c r="K1863" s="79"/>
      <c r="L1863" s="31"/>
    </row>
    <row r="1864" spans="11:12">
      <c r="K1864" s="79"/>
      <c r="L1864" s="31"/>
    </row>
    <row r="1865" spans="11:12">
      <c r="K1865" s="79"/>
      <c r="L1865" s="31"/>
    </row>
    <row r="1866" spans="11:12">
      <c r="K1866" s="79"/>
      <c r="L1866" s="31"/>
    </row>
    <row r="1867" spans="11:12">
      <c r="K1867" s="79"/>
      <c r="L1867" s="31"/>
    </row>
    <row r="1868" spans="11:12">
      <c r="K1868" s="79"/>
      <c r="L1868" s="31"/>
    </row>
    <row r="1869" spans="11:12">
      <c r="K1869" s="79"/>
      <c r="L1869" s="31"/>
    </row>
    <row r="1870" spans="11:12">
      <c r="K1870" s="79"/>
      <c r="L1870" s="31"/>
    </row>
    <row r="1871" spans="11:12">
      <c r="K1871" s="79"/>
      <c r="L1871" s="31"/>
    </row>
    <row r="1872" spans="11:12">
      <c r="K1872" s="79"/>
      <c r="L1872" s="31"/>
    </row>
    <row r="1873" spans="11:12">
      <c r="K1873" s="79"/>
      <c r="L1873" s="31"/>
    </row>
    <row r="1874" spans="11:12">
      <c r="K1874" s="79"/>
      <c r="L1874" s="31"/>
    </row>
    <row r="1875" spans="11:12">
      <c r="K1875" s="79"/>
      <c r="L1875" s="31"/>
    </row>
    <row r="1876" spans="11:12">
      <c r="K1876" s="79"/>
      <c r="L1876" s="31"/>
    </row>
    <row r="1877" spans="11:12">
      <c r="K1877" s="79"/>
      <c r="L1877" s="31"/>
    </row>
    <row r="1878" spans="11:12">
      <c r="K1878" s="79"/>
      <c r="L1878" s="31"/>
    </row>
    <row r="1879" spans="11:12">
      <c r="K1879" s="79"/>
      <c r="L1879" s="31"/>
    </row>
    <row r="1880" spans="11:12">
      <c r="K1880" s="79"/>
      <c r="L1880" s="31"/>
    </row>
    <row r="1881" spans="11:12">
      <c r="K1881" s="79"/>
      <c r="L1881" s="31"/>
    </row>
    <row r="1882" spans="11:12">
      <c r="K1882" s="79"/>
      <c r="L1882" s="31"/>
    </row>
    <row r="1883" spans="11:12">
      <c r="K1883" s="79"/>
      <c r="L1883" s="31"/>
    </row>
    <row r="1884" spans="11:12">
      <c r="K1884" s="79"/>
      <c r="L1884" s="31"/>
    </row>
    <row r="1885" spans="11:12">
      <c r="K1885" s="79"/>
      <c r="L1885" s="31"/>
    </row>
    <row r="1886" spans="11:12">
      <c r="K1886" s="79"/>
      <c r="L1886" s="31"/>
    </row>
    <row r="1887" spans="11:12">
      <c r="K1887" s="79"/>
      <c r="L1887" s="31"/>
    </row>
    <row r="1888" spans="11:12">
      <c r="K1888" s="79"/>
      <c r="L1888" s="31"/>
    </row>
    <row r="1889" spans="11:12">
      <c r="K1889" s="79"/>
      <c r="L1889" s="31"/>
    </row>
    <row r="1890" spans="11:12">
      <c r="K1890" s="79"/>
      <c r="L1890" s="31"/>
    </row>
    <row r="1891" spans="11:12">
      <c r="K1891" s="79"/>
      <c r="L1891" s="31"/>
    </row>
    <row r="1892" spans="11:12">
      <c r="K1892" s="79"/>
      <c r="L1892" s="31"/>
    </row>
    <row r="1893" spans="11:12">
      <c r="K1893" s="79"/>
      <c r="L1893" s="31"/>
    </row>
    <row r="1894" spans="11:12">
      <c r="K1894" s="79"/>
      <c r="L1894" s="31"/>
    </row>
    <row r="1895" spans="11:12">
      <c r="K1895" s="79"/>
      <c r="L1895" s="31"/>
    </row>
    <row r="1896" spans="11:12">
      <c r="K1896" s="79"/>
      <c r="L1896" s="31"/>
    </row>
    <row r="1897" spans="11:12">
      <c r="K1897" s="79"/>
      <c r="L1897" s="31"/>
    </row>
    <row r="1898" spans="11:12">
      <c r="K1898" s="79"/>
      <c r="L1898" s="31"/>
    </row>
    <row r="1899" spans="11:12">
      <c r="K1899" s="79"/>
      <c r="L1899" s="31"/>
    </row>
    <row r="1900" spans="11:12">
      <c r="K1900" s="79"/>
      <c r="L1900" s="31"/>
    </row>
    <row r="1901" spans="11:12">
      <c r="K1901" s="79"/>
      <c r="L1901" s="31"/>
    </row>
    <row r="1902" spans="11:12">
      <c r="K1902" s="79"/>
      <c r="L1902" s="31"/>
    </row>
    <row r="1903" spans="11:12">
      <c r="K1903" s="79"/>
      <c r="L1903" s="31"/>
    </row>
    <row r="1904" spans="11:12">
      <c r="K1904" s="79"/>
      <c r="L1904" s="31"/>
    </row>
    <row r="1905" spans="11:12">
      <c r="K1905" s="79"/>
      <c r="L1905" s="31"/>
    </row>
    <row r="1906" spans="11:12">
      <c r="K1906" s="79"/>
      <c r="L1906" s="31"/>
    </row>
    <row r="1907" spans="11:12">
      <c r="K1907" s="79"/>
      <c r="L1907" s="31"/>
    </row>
    <row r="1908" spans="11:12">
      <c r="K1908" s="79"/>
      <c r="L1908" s="31"/>
    </row>
    <row r="1909" spans="11:12">
      <c r="K1909" s="79"/>
      <c r="L1909" s="31"/>
    </row>
    <row r="1910" spans="11:12">
      <c r="K1910" s="79"/>
      <c r="L1910" s="31"/>
    </row>
    <row r="1911" spans="11:12">
      <c r="K1911" s="79"/>
      <c r="L1911" s="31"/>
    </row>
    <row r="1912" spans="11:12">
      <c r="K1912" s="79"/>
      <c r="L1912" s="31"/>
    </row>
    <row r="1913" spans="11:12">
      <c r="K1913" s="79"/>
      <c r="L1913" s="31"/>
    </row>
    <row r="1914" spans="11:12">
      <c r="K1914" s="79"/>
      <c r="L1914" s="31"/>
    </row>
    <row r="1915" spans="11:12">
      <c r="K1915" s="79"/>
      <c r="L1915" s="31"/>
    </row>
    <row r="1916" spans="11:12">
      <c r="K1916" s="79"/>
      <c r="L1916" s="31"/>
    </row>
    <row r="1917" spans="11:12">
      <c r="K1917" s="79"/>
      <c r="L1917" s="31"/>
    </row>
    <row r="1918" spans="11:12">
      <c r="K1918" s="79"/>
      <c r="L1918" s="31"/>
    </row>
    <row r="1919" spans="11:12">
      <c r="K1919" s="79"/>
      <c r="L1919" s="31"/>
    </row>
    <row r="1920" spans="11:12">
      <c r="K1920" s="79"/>
      <c r="L1920" s="31"/>
    </row>
    <row r="1921" spans="11:12">
      <c r="K1921" s="79"/>
      <c r="L1921" s="31"/>
    </row>
    <row r="1922" spans="11:12">
      <c r="K1922" s="79"/>
      <c r="L1922" s="31"/>
    </row>
    <row r="1923" spans="11:12">
      <c r="K1923" s="79"/>
      <c r="L1923" s="31"/>
    </row>
    <row r="1924" spans="11:12">
      <c r="K1924" s="79"/>
      <c r="L1924" s="31"/>
    </row>
    <row r="1925" spans="11:12">
      <c r="K1925" s="79"/>
      <c r="L1925" s="31"/>
    </row>
    <row r="1926" spans="11:12">
      <c r="K1926" s="79"/>
      <c r="L1926" s="31"/>
    </row>
    <row r="1927" spans="11:12">
      <c r="K1927" s="79"/>
      <c r="L1927" s="31"/>
    </row>
    <row r="1928" spans="11:12">
      <c r="K1928" s="79"/>
      <c r="L1928" s="31"/>
    </row>
    <row r="1929" spans="11:12">
      <c r="K1929" s="79"/>
      <c r="L1929" s="31"/>
    </row>
    <row r="1930" spans="11:12">
      <c r="K1930" s="79"/>
      <c r="L1930" s="31"/>
    </row>
    <row r="1931" spans="11:12">
      <c r="K1931" s="79"/>
      <c r="L1931" s="31"/>
    </row>
    <row r="1932" spans="11:12">
      <c r="K1932" s="79"/>
      <c r="L1932" s="31"/>
    </row>
    <row r="1933" spans="11:12">
      <c r="K1933" s="79"/>
      <c r="L1933" s="31"/>
    </row>
    <row r="1934" spans="11:12">
      <c r="K1934" s="79"/>
      <c r="L1934" s="31"/>
    </row>
    <row r="1935" spans="11:12">
      <c r="K1935" s="79"/>
      <c r="L1935" s="31"/>
    </row>
    <row r="1936" spans="11:12">
      <c r="K1936" s="79"/>
      <c r="L1936" s="31"/>
    </row>
    <row r="1937" spans="11:12">
      <c r="K1937" s="79"/>
      <c r="L1937" s="31"/>
    </row>
    <row r="1938" spans="11:12">
      <c r="K1938" s="79"/>
      <c r="L1938" s="31"/>
    </row>
    <row r="1939" spans="11:12">
      <c r="K1939" s="79"/>
      <c r="L1939" s="31"/>
    </row>
    <row r="1940" spans="11:12">
      <c r="K1940" s="79"/>
      <c r="L1940" s="31"/>
    </row>
    <row r="1941" spans="11:12">
      <c r="K1941" s="79"/>
      <c r="L1941" s="31"/>
    </row>
    <row r="1942" spans="11:12">
      <c r="K1942" s="79"/>
      <c r="L1942" s="31"/>
    </row>
    <row r="1943" spans="11:12">
      <c r="K1943" s="79"/>
      <c r="L1943" s="31"/>
    </row>
    <row r="1944" spans="11:12">
      <c r="K1944" s="79"/>
      <c r="L1944" s="31"/>
    </row>
    <row r="1945" spans="11:12">
      <c r="K1945" s="79"/>
      <c r="L1945" s="31"/>
    </row>
    <row r="1946" spans="11:12">
      <c r="K1946" s="79"/>
      <c r="L1946" s="31"/>
    </row>
    <row r="1947" spans="11:12">
      <c r="K1947" s="79"/>
      <c r="L1947" s="31"/>
    </row>
    <row r="1948" spans="11:12">
      <c r="K1948" s="79"/>
      <c r="L1948" s="31"/>
    </row>
    <row r="1949" spans="11:12">
      <c r="K1949" s="79"/>
      <c r="L1949" s="31"/>
    </row>
    <row r="1950" spans="11:12">
      <c r="K1950" s="79"/>
      <c r="L1950" s="31"/>
    </row>
    <row r="1951" spans="11:12">
      <c r="K1951" s="79"/>
      <c r="L1951" s="31"/>
    </row>
    <row r="1952" spans="11:12">
      <c r="K1952" s="79"/>
      <c r="L1952" s="31"/>
    </row>
    <row r="1953" spans="11:12">
      <c r="K1953" s="79"/>
      <c r="L1953" s="31"/>
    </row>
    <row r="1954" spans="11:12">
      <c r="K1954" s="79"/>
      <c r="L1954" s="31"/>
    </row>
    <row r="1955" spans="11:12">
      <c r="K1955" s="79"/>
      <c r="L1955" s="31"/>
    </row>
    <row r="1956" spans="11:12">
      <c r="K1956" s="79"/>
      <c r="L1956" s="31"/>
    </row>
    <row r="1957" spans="11:12">
      <c r="K1957" s="79"/>
      <c r="L1957" s="31"/>
    </row>
    <row r="1958" spans="11:12">
      <c r="K1958" s="79"/>
      <c r="L1958" s="31"/>
    </row>
    <row r="1959" spans="11:12">
      <c r="K1959" s="79"/>
      <c r="L1959" s="31"/>
    </row>
    <row r="1960" spans="11:12">
      <c r="K1960" s="79"/>
      <c r="L1960" s="31"/>
    </row>
    <row r="1961" spans="11:12">
      <c r="K1961" s="79"/>
      <c r="L1961" s="31"/>
    </row>
    <row r="1962" spans="11:12">
      <c r="K1962" s="79"/>
      <c r="L1962" s="31"/>
    </row>
    <row r="1963" spans="11:12">
      <c r="K1963" s="79"/>
      <c r="L1963" s="31"/>
    </row>
    <row r="1964" spans="11:12">
      <c r="K1964" s="79"/>
      <c r="L1964" s="31"/>
    </row>
    <row r="1965" spans="11:12">
      <c r="K1965" s="79"/>
      <c r="L1965" s="31"/>
    </row>
    <row r="1966" spans="11:12">
      <c r="K1966" s="79"/>
      <c r="L1966" s="31"/>
    </row>
    <row r="1967" spans="11:12">
      <c r="K1967" s="79"/>
      <c r="L1967" s="31"/>
    </row>
    <row r="1968" spans="11:12">
      <c r="K1968" s="79"/>
      <c r="L1968" s="31"/>
    </row>
    <row r="1969" spans="11:12">
      <c r="K1969" s="79"/>
      <c r="L1969" s="31"/>
    </row>
    <row r="1970" spans="11:12">
      <c r="K1970" s="79"/>
      <c r="L1970" s="31"/>
    </row>
    <row r="1971" spans="11:12">
      <c r="K1971" s="79"/>
      <c r="L1971" s="31"/>
    </row>
    <row r="1972" spans="11:12">
      <c r="K1972" s="79"/>
      <c r="L1972" s="31"/>
    </row>
    <row r="1973" spans="11:12">
      <c r="K1973" s="79"/>
      <c r="L1973" s="31"/>
    </row>
    <row r="1974" spans="11:12">
      <c r="K1974" s="79"/>
      <c r="L1974" s="31"/>
    </row>
    <row r="1975" spans="11:12">
      <c r="K1975" s="79"/>
      <c r="L1975" s="31"/>
    </row>
    <row r="1976" spans="11:12">
      <c r="K1976" s="79"/>
      <c r="L1976" s="31"/>
    </row>
    <row r="1977" spans="11:12">
      <c r="K1977" s="79"/>
      <c r="L1977" s="31"/>
    </row>
    <row r="1978" spans="11:12">
      <c r="K1978" s="79"/>
      <c r="L1978" s="31"/>
    </row>
    <row r="1979" spans="11:12">
      <c r="K1979" s="79"/>
      <c r="L1979" s="31"/>
    </row>
    <row r="1980" spans="11:12">
      <c r="K1980" s="79"/>
      <c r="L1980" s="31"/>
    </row>
    <row r="1981" spans="11:12">
      <c r="K1981" s="79"/>
      <c r="L1981" s="31"/>
    </row>
    <row r="1982" spans="11:12">
      <c r="K1982" s="79"/>
      <c r="L1982" s="31"/>
    </row>
    <row r="1983" spans="11:12">
      <c r="K1983" s="79"/>
      <c r="L1983" s="31"/>
    </row>
    <row r="1984" spans="11:12">
      <c r="K1984" s="79"/>
      <c r="L1984" s="31"/>
    </row>
    <row r="1985" spans="11:12">
      <c r="K1985" s="79"/>
      <c r="L1985" s="31"/>
    </row>
    <row r="1986" spans="11:12">
      <c r="K1986" s="79"/>
      <c r="L1986" s="31"/>
    </row>
    <row r="1987" spans="11:12">
      <c r="K1987" s="79"/>
      <c r="L1987" s="31"/>
    </row>
    <row r="1988" spans="11:12">
      <c r="K1988" s="79"/>
      <c r="L1988" s="31"/>
    </row>
    <row r="1989" spans="11:12">
      <c r="K1989" s="79"/>
      <c r="L1989" s="31"/>
    </row>
    <row r="1990" spans="11:12">
      <c r="K1990" s="79"/>
      <c r="L1990" s="31"/>
    </row>
    <row r="1991" spans="11:12">
      <c r="K1991" s="79"/>
      <c r="L1991" s="31"/>
    </row>
    <row r="1992" spans="11:12">
      <c r="K1992" s="79"/>
      <c r="L1992" s="31"/>
    </row>
    <row r="1993" spans="11:12">
      <c r="K1993" s="79"/>
      <c r="L1993" s="31"/>
    </row>
    <row r="1994" spans="11:12">
      <c r="K1994" s="79"/>
      <c r="L1994" s="31"/>
    </row>
    <row r="1995" spans="11:12">
      <c r="K1995" s="79"/>
      <c r="L1995" s="31"/>
    </row>
    <row r="1996" spans="11:12">
      <c r="K1996" s="79"/>
      <c r="L1996" s="31"/>
    </row>
    <row r="1997" spans="11:12">
      <c r="K1997" s="79"/>
      <c r="L1997" s="31"/>
    </row>
    <row r="1998" spans="11:12">
      <c r="K1998" s="79"/>
      <c r="L1998" s="31"/>
    </row>
    <row r="1999" spans="11:12">
      <c r="K1999" s="79"/>
      <c r="L1999" s="31"/>
    </row>
    <row r="2000" spans="11:12">
      <c r="K2000" s="79"/>
      <c r="L2000" s="31"/>
    </row>
    <row r="2001" spans="11:12">
      <c r="K2001" s="79"/>
      <c r="L2001" s="31"/>
    </row>
    <row r="2002" spans="11:12">
      <c r="K2002" s="79"/>
      <c r="L2002" s="31"/>
    </row>
    <row r="2003" spans="11:12">
      <c r="K2003" s="79"/>
      <c r="L2003" s="31"/>
    </row>
    <row r="2004" spans="11:12">
      <c r="K2004" s="79"/>
      <c r="L2004" s="31"/>
    </row>
    <row r="2005" spans="11:12">
      <c r="K2005" s="79"/>
      <c r="L2005" s="31"/>
    </row>
    <row r="2006" spans="11:12">
      <c r="K2006" s="79"/>
      <c r="L2006" s="31"/>
    </row>
    <row r="2007" spans="11:12">
      <c r="K2007" s="79"/>
      <c r="L2007" s="31"/>
    </row>
    <row r="2008" spans="11:12">
      <c r="K2008" s="79"/>
      <c r="L2008" s="31"/>
    </row>
    <row r="2009" spans="11:12">
      <c r="K2009" s="79"/>
      <c r="L2009" s="31"/>
    </row>
    <row r="2010" spans="11:12">
      <c r="K2010" s="79"/>
      <c r="L2010" s="31"/>
    </row>
    <row r="2011" spans="11:12">
      <c r="K2011" s="79"/>
      <c r="L2011" s="31"/>
    </row>
    <row r="2012" spans="11:12">
      <c r="K2012" s="79"/>
      <c r="L2012" s="31"/>
    </row>
    <row r="2013" spans="11:12">
      <c r="K2013" s="79"/>
      <c r="L2013" s="31"/>
    </row>
    <row r="2014" spans="11:12">
      <c r="K2014" s="79"/>
      <c r="L2014" s="31"/>
    </row>
    <row r="2015" spans="11:12">
      <c r="K2015" s="79"/>
      <c r="L2015" s="31"/>
    </row>
    <row r="2016" spans="11:12">
      <c r="K2016" s="79"/>
      <c r="L2016" s="31"/>
    </row>
    <row r="2017" spans="11:12">
      <c r="K2017" s="79"/>
      <c r="L2017" s="31"/>
    </row>
    <row r="2018" spans="11:12">
      <c r="K2018" s="79"/>
      <c r="L2018" s="31"/>
    </row>
    <row r="2019" spans="11:12">
      <c r="K2019" s="79"/>
      <c r="L2019" s="31"/>
    </row>
    <row r="2020" spans="11:12">
      <c r="K2020" s="79"/>
      <c r="L2020" s="31"/>
    </row>
    <row r="2021" spans="11:12">
      <c r="K2021" s="79"/>
      <c r="L2021" s="31"/>
    </row>
    <row r="2022" spans="11:12">
      <c r="K2022" s="79"/>
      <c r="L2022" s="31"/>
    </row>
    <row r="2023" spans="11:12">
      <c r="K2023" s="79"/>
      <c r="L2023" s="31"/>
    </row>
    <row r="2024" spans="11:12">
      <c r="K2024" s="79"/>
      <c r="L2024" s="31"/>
    </row>
    <row r="2025" spans="11:12">
      <c r="K2025" s="79"/>
      <c r="L2025" s="31"/>
    </row>
    <row r="2026" spans="11:12">
      <c r="K2026" s="79"/>
      <c r="L2026" s="31"/>
    </row>
    <row r="2027" spans="11:12">
      <c r="K2027" s="79"/>
      <c r="L2027" s="31"/>
    </row>
    <row r="2028" spans="11:12">
      <c r="K2028" s="79"/>
      <c r="L2028" s="31"/>
    </row>
    <row r="2029" spans="11:12">
      <c r="K2029" s="79"/>
      <c r="L2029" s="31"/>
    </row>
    <row r="2030" spans="11:12">
      <c r="K2030" s="79"/>
      <c r="L2030" s="31"/>
    </row>
    <row r="2031" spans="11:12">
      <c r="K2031" s="79"/>
      <c r="L2031" s="31"/>
    </row>
    <row r="2032" spans="11:12">
      <c r="K2032" s="79"/>
      <c r="L2032" s="31"/>
    </row>
    <row r="2033" spans="11:12">
      <c r="K2033" s="79"/>
      <c r="L2033" s="31"/>
    </row>
    <row r="2034" spans="11:12">
      <c r="K2034" s="79"/>
      <c r="L2034" s="31"/>
    </row>
    <row r="2035" spans="11:12">
      <c r="K2035" s="79"/>
      <c r="L2035" s="31"/>
    </row>
    <row r="2036" spans="11:12">
      <c r="K2036" s="79"/>
      <c r="L2036" s="31"/>
    </row>
    <row r="2037" spans="11:12">
      <c r="K2037" s="79"/>
      <c r="L2037" s="31"/>
    </row>
    <row r="2038" spans="11:12">
      <c r="K2038" s="79"/>
      <c r="L2038" s="31"/>
    </row>
    <row r="2039" spans="11:12">
      <c r="K2039" s="79"/>
      <c r="L2039" s="31"/>
    </row>
    <row r="2040" spans="11:12">
      <c r="K2040" s="79"/>
      <c r="L2040" s="31"/>
    </row>
    <row r="2041" spans="11:12">
      <c r="K2041" s="79"/>
      <c r="L2041" s="31"/>
    </row>
    <row r="2042" spans="11:12">
      <c r="K2042" s="79"/>
      <c r="L2042" s="31"/>
    </row>
    <row r="2043" spans="11:12">
      <c r="K2043" s="79"/>
      <c r="L2043" s="31"/>
    </row>
    <row r="2044" spans="11:12">
      <c r="K2044" s="79"/>
      <c r="L2044" s="31"/>
    </row>
    <row r="2045" spans="11:12">
      <c r="K2045" s="79"/>
      <c r="L2045" s="31"/>
    </row>
    <row r="2046" spans="11:12">
      <c r="K2046" s="79"/>
      <c r="L2046" s="31"/>
    </row>
    <row r="2047" spans="11:12">
      <c r="K2047" s="79"/>
      <c r="L2047" s="31"/>
    </row>
    <row r="2048" spans="11:12">
      <c r="K2048" s="79"/>
      <c r="L2048" s="31"/>
    </row>
    <row r="2049" spans="11:12">
      <c r="K2049" s="79"/>
      <c r="L2049" s="31"/>
    </row>
    <row r="2050" spans="11:12">
      <c r="K2050" s="79"/>
      <c r="L2050" s="31"/>
    </row>
    <row r="2051" spans="11:12">
      <c r="K2051" s="79"/>
      <c r="L2051" s="31"/>
    </row>
    <row r="2052" spans="11:12">
      <c r="K2052" s="79"/>
      <c r="L2052" s="31"/>
    </row>
    <row r="2053" spans="11:12">
      <c r="K2053" s="79"/>
      <c r="L2053" s="31"/>
    </row>
    <row r="2054" spans="11:12">
      <c r="K2054" s="79"/>
      <c r="L2054" s="31"/>
    </row>
    <row r="2055" spans="11:12">
      <c r="K2055" s="79"/>
      <c r="L2055" s="31"/>
    </row>
    <row r="2056" spans="11:12">
      <c r="K2056" s="79"/>
      <c r="L2056" s="31"/>
    </row>
    <row r="2057" spans="11:12">
      <c r="K2057" s="79"/>
      <c r="L2057" s="31"/>
    </row>
    <row r="2058" spans="11:12">
      <c r="K2058" s="79"/>
      <c r="L2058" s="31"/>
    </row>
    <row r="2059" spans="11:12">
      <c r="K2059" s="79"/>
      <c r="L2059" s="31"/>
    </row>
    <row r="2060" spans="11:12">
      <c r="K2060" s="79"/>
      <c r="L2060" s="31"/>
    </row>
    <row r="2061" spans="11:12">
      <c r="K2061" s="79"/>
      <c r="L2061" s="31"/>
    </row>
    <row r="2062" spans="11:12">
      <c r="K2062" s="79"/>
      <c r="L2062" s="31"/>
    </row>
    <row r="2063" spans="11:12">
      <c r="K2063" s="79"/>
      <c r="L2063" s="31"/>
    </row>
    <row r="2064" spans="11:12">
      <c r="K2064" s="79"/>
      <c r="L2064" s="31"/>
    </row>
    <row r="2065" spans="11:12">
      <c r="K2065" s="79"/>
      <c r="L2065" s="31"/>
    </row>
    <row r="2066" spans="11:12">
      <c r="K2066" s="79"/>
      <c r="L2066" s="31"/>
    </row>
    <row r="2067" spans="11:12">
      <c r="K2067" s="79"/>
      <c r="L2067" s="31"/>
    </row>
    <row r="2068" spans="11:12">
      <c r="K2068" s="79"/>
      <c r="L2068" s="31"/>
    </row>
    <row r="2069" spans="11:12">
      <c r="K2069" s="79"/>
      <c r="L2069" s="31"/>
    </row>
    <row r="2070" spans="11:12">
      <c r="K2070" s="79"/>
      <c r="L2070" s="31"/>
    </row>
    <row r="2071" spans="11:12">
      <c r="K2071" s="79"/>
      <c r="L2071" s="31"/>
    </row>
    <row r="2072" spans="11:12">
      <c r="K2072" s="79"/>
      <c r="L2072" s="31"/>
    </row>
    <row r="2073" spans="11:12">
      <c r="K2073" s="79"/>
      <c r="L2073" s="31"/>
    </row>
    <row r="2074" spans="11:12">
      <c r="K2074" s="79"/>
      <c r="L2074" s="31"/>
    </row>
    <row r="2075" spans="11:12">
      <c r="K2075" s="79"/>
      <c r="L2075" s="31"/>
    </row>
    <row r="2076" spans="11:12">
      <c r="K2076" s="79"/>
      <c r="L2076" s="31"/>
    </row>
    <row r="2077" spans="11:12">
      <c r="K2077" s="79"/>
      <c r="L2077" s="31"/>
    </row>
    <row r="2078" spans="11:12">
      <c r="K2078" s="79"/>
      <c r="L2078" s="31"/>
    </row>
    <row r="2079" spans="11:12">
      <c r="K2079" s="79"/>
      <c r="L2079" s="31"/>
    </row>
    <row r="2080" spans="11:12">
      <c r="K2080" s="79"/>
      <c r="L2080" s="31"/>
    </row>
    <row r="2081" spans="11:12">
      <c r="K2081" s="79"/>
      <c r="L2081" s="31"/>
    </row>
    <row r="2082" spans="11:12">
      <c r="K2082" s="79"/>
      <c r="L2082" s="31"/>
    </row>
    <row r="2083" spans="11:12">
      <c r="K2083" s="79"/>
      <c r="L2083" s="31"/>
    </row>
    <row r="2084" spans="11:12">
      <c r="K2084" s="79"/>
      <c r="L2084" s="31"/>
    </row>
    <row r="2085" spans="11:12">
      <c r="K2085" s="79"/>
      <c r="L2085" s="31"/>
    </row>
    <row r="2086" spans="11:12">
      <c r="K2086" s="79"/>
      <c r="L2086" s="31"/>
    </row>
    <row r="2087" spans="11:12">
      <c r="K2087" s="79"/>
      <c r="L2087" s="31"/>
    </row>
    <row r="2088" spans="11:12">
      <c r="K2088" s="79"/>
      <c r="L2088" s="31"/>
    </row>
    <row r="2089" spans="11:12">
      <c r="K2089" s="79"/>
      <c r="L2089" s="31"/>
    </row>
    <row r="2090" spans="11:12">
      <c r="K2090" s="79"/>
      <c r="L2090" s="31"/>
    </row>
    <row r="2091" spans="11:12">
      <c r="K2091" s="79"/>
      <c r="L2091" s="31"/>
    </row>
    <row r="2092" spans="11:12">
      <c r="K2092" s="79"/>
      <c r="L2092" s="31"/>
    </row>
    <row r="2093" spans="11:12">
      <c r="K2093" s="79"/>
      <c r="L2093" s="31"/>
    </row>
    <row r="2094" spans="11:12">
      <c r="K2094" s="79"/>
      <c r="L2094" s="31"/>
    </row>
    <row r="2095" spans="11:12">
      <c r="K2095" s="79"/>
      <c r="L2095" s="31"/>
    </row>
    <row r="2096" spans="11:12">
      <c r="K2096" s="79"/>
      <c r="L2096" s="31"/>
    </row>
    <row r="2097" spans="11:12">
      <c r="K2097" s="79"/>
      <c r="L2097" s="31"/>
    </row>
    <row r="2098" spans="11:12">
      <c r="K2098" s="79"/>
      <c r="L2098" s="31"/>
    </row>
    <row r="2099" spans="11:12">
      <c r="K2099" s="79"/>
      <c r="L2099" s="31"/>
    </row>
    <row r="2100" spans="11:12">
      <c r="K2100" s="79"/>
      <c r="L2100" s="31"/>
    </row>
    <row r="2101" spans="11:12">
      <c r="K2101" s="79"/>
      <c r="L2101" s="31"/>
    </row>
    <row r="2102" spans="11:12">
      <c r="K2102" s="79"/>
      <c r="L2102" s="31"/>
    </row>
    <row r="2103" spans="11:12">
      <c r="K2103" s="79"/>
      <c r="L2103" s="31"/>
    </row>
    <row r="2104" spans="11:12">
      <c r="K2104" s="79"/>
      <c r="L2104" s="31"/>
    </row>
    <row r="2105" spans="11:12">
      <c r="K2105" s="79"/>
      <c r="L2105" s="31"/>
    </row>
    <row r="2106" spans="11:12">
      <c r="K2106" s="79"/>
      <c r="L2106" s="31"/>
    </row>
    <row r="2107" spans="11:12">
      <c r="K2107" s="79"/>
      <c r="L2107" s="31"/>
    </row>
    <row r="2108" spans="11:12">
      <c r="K2108" s="79"/>
      <c r="L2108" s="31"/>
    </row>
    <row r="2109" spans="11:12">
      <c r="K2109" s="79"/>
      <c r="L2109" s="31"/>
    </row>
    <row r="2110" spans="11:12">
      <c r="K2110" s="79"/>
      <c r="L2110" s="31"/>
    </row>
    <row r="2111" spans="11:12">
      <c r="K2111" s="79"/>
      <c r="L2111" s="31"/>
    </row>
    <row r="2112" spans="11:12">
      <c r="K2112" s="79"/>
      <c r="L2112" s="31"/>
    </row>
    <row r="2113" spans="11:12">
      <c r="K2113" s="79"/>
      <c r="L2113" s="31"/>
    </row>
    <row r="2114" spans="11:12">
      <c r="K2114" s="79"/>
      <c r="L2114" s="31"/>
    </row>
    <row r="2115" spans="11:12">
      <c r="K2115" s="79"/>
      <c r="L2115" s="31"/>
    </row>
    <row r="2116" spans="11:12">
      <c r="K2116" s="79"/>
      <c r="L2116" s="31"/>
    </row>
    <row r="2117" spans="11:12">
      <c r="K2117" s="79"/>
      <c r="L2117" s="31"/>
    </row>
    <row r="2118" spans="11:12">
      <c r="K2118" s="79"/>
      <c r="L2118" s="31"/>
    </row>
    <row r="2119" spans="11:12">
      <c r="K2119" s="79"/>
      <c r="L2119" s="31"/>
    </row>
    <row r="2120" spans="11:12">
      <c r="K2120" s="79"/>
      <c r="L2120" s="31"/>
    </row>
    <row r="2121" spans="11:12">
      <c r="K2121" s="79"/>
      <c r="L2121" s="31"/>
    </row>
    <row r="2122" spans="11:12">
      <c r="K2122" s="79"/>
      <c r="L2122" s="31"/>
    </row>
    <row r="2123" spans="11:12">
      <c r="K2123" s="79"/>
      <c r="L2123" s="31"/>
    </row>
    <row r="2124" spans="11:12">
      <c r="K2124" s="79"/>
      <c r="L2124" s="31"/>
    </row>
    <row r="2125" spans="11:12">
      <c r="K2125" s="79"/>
      <c r="L2125" s="31"/>
    </row>
    <row r="2126" spans="11:12">
      <c r="K2126" s="79"/>
      <c r="L2126" s="31"/>
    </row>
    <row r="2127" spans="11:12">
      <c r="K2127" s="79"/>
      <c r="L2127" s="31"/>
    </row>
    <row r="2128" spans="11:12">
      <c r="K2128" s="79"/>
      <c r="L2128" s="31"/>
    </row>
    <row r="2129" spans="11:12">
      <c r="K2129" s="79"/>
      <c r="L2129" s="31"/>
    </row>
    <row r="2130" spans="11:12">
      <c r="K2130" s="79"/>
      <c r="L2130" s="31"/>
    </row>
    <row r="2131" spans="11:12">
      <c r="K2131" s="79"/>
      <c r="L2131" s="31"/>
    </row>
    <row r="2132" spans="11:12">
      <c r="K2132" s="79"/>
      <c r="L2132" s="31"/>
    </row>
    <row r="2133" spans="11:12">
      <c r="K2133" s="79"/>
      <c r="L2133" s="31"/>
    </row>
    <row r="2134" spans="11:12">
      <c r="K2134" s="79"/>
      <c r="L2134" s="31"/>
    </row>
    <row r="2135" spans="11:12">
      <c r="K2135" s="79"/>
      <c r="L2135" s="31"/>
    </row>
    <row r="2136" spans="11:12">
      <c r="K2136" s="79"/>
      <c r="L2136" s="31"/>
    </row>
    <row r="2137" spans="11:12">
      <c r="K2137" s="79"/>
      <c r="L2137" s="31"/>
    </row>
    <row r="2138" spans="11:12">
      <c r="K2138" s="79"/>
      <c r="L2138" s="31"/>
    </row>
    <row r="2139" spans="11:12">
      <c r="K2139" s="79"/>
      <c r="L2139" s="31"/>
    </row>
    <row r="2140" spans="11:12">
      <c r="K2140" s="79"/>
      <c r="L2140" s="31"/>
    </row>
    <row r="2141" spans="11:12">
      <c r="K2141" s="79"/>
      <c r="L2141" s="31"/>
    </row>
    <row r="2142" spans="11:12">
      <c r="K2142" s="79"/>
      <c r="L2142" s="31"/>
    </row>
    <row r="2143" spans="11:12">
      <c r="K2143" s="79"/>
      <c r="L2143" s="31"/>
    </row>
    <row r="2144" spans="11:12">
      <c r="K2144" s="79"/>
      <c r="L2144" s="31"/>
    </row>
    <row r="2145" spans="11:12">
      <c r="K2145" s="79"/>
      <c r="L2145" s="31"/>
    </row>
    <row r="2146" spans="11:12">
      <c r="K2146" s="79"/>
      <c r="L2146" s="31"/>
    </row>
    <row r="2147" spans="11:12">
      <c r="K2147" s="79"/>
      <c r="L2147" s="31"/>
    </row>
    <row r="2148" spans="11:12">
      <c r="K2148" s="79"/>
      <c r="L2148" s="31"/>
    </row>
    <row r="2149" spans="11:12">
      <c r="K2149" s="79"/>
      <c r="L2149" s="31"/>
    </row>
    <row r="2150" spans="11:12">
      <c r="K2150" s="79"/>
      <c r="L2150" s="31"/>
    </row>
    <row r="2151" spans="11:12">
      <c r="K2151" s="79"/>
      <c r="L2151" s="31"/>
    </row>
    <row r="2152" spans="11:12">
      <c r="K2152" s="79"/>
      <c r="L2152" s="31"/>
    </row>
    <row r="2153" spans="11:12">
      <c r="K2153" s="79"/>
      <c r="L2153" s="31"/>
    </row>
    <row r="2154" spans="11:12">
      <c r="K2154" s="79"/>
      <c r="L2154" s="31"/>
    </row>
    <row r="2155" spans="11:12">
      <c r="K2155" s="79"/>
      <c r="L2155" s="31"/>
    </row>
    <row r="2156" spans="11:12">
      <c r="K2156" s="79"/>
      <c r="L2156" s="31"/>
    </row>
    <row r="2157" spans="11:12">
      <c r="K2157" s="79"/>
      <c r="L2157" s="31"/>
    </row>
    <row r="2158" spans="11:12">
      <c r="K2158" s="79"/>
      <c r="L2158" s="31"/>
    </row>
    <row r="2159" spans="11:12">
      <c r="K2159" s="79"/>
      <c r="L2159" s="31"/>
    </row>
    <row r="2160" spans="11:12">
      <c r="K2160" s="79"/>
      <c r="L2160" s="31"/>
    </row>
    <row r="2161" spans="11:12">
      <c r="K2161" s="79"/>
      <c r="L2161" s="31"/>
    </row>
    <row r="2162" spans="11:12">
      <c r="K2162" s="79"/>
      <c r="L2162" s="31"/>
    </row>
    <row r="2163" spans="11:12">
      <c r="K2163" s="79"/>
      <c r="L2163" s="31"/>
    </row>
    <row r="2164" spans="11:12">
      <c r="K2164" s="79"/>
      <c r="L2164" s="31"/>
    </row>
    <row r="2165" spans="11:12">
      <c r="K2165" s="79"/>
      <c r="L2165" s="31"/>
    </row>
    <row r="2166" spans="11:12">
      <c r="K2166" s="79"/>
      <c r="L2166" s="31"/>
    </row>
    <row r="2167" spans="11:12">
      <c r="K2167" s="79"/>
      <c r="L2167" s="31"/>
    </row>
    <row r="2168" spans="11:12">
      <c r="K2168" s="79"/>
      <c r="L2168" s="31"/>
    </row>
    <row r="2169" spans="11:12">
      <c r="K2169" s="79"/>
      <c r="L2169" s="31"/>
    </row>
    <row r="2170" spans="11:12">
      <c r="K2170" s="79"/>
      <c r="L2170" s="31"/>
    </row>
    <row r="2171" spans="11:12">
      <c r="K2171" s="79"/>
      <c r="L2171" s="31"/>
    </row>
    <row r="2172" spans="11:12">
      <c r="K2172" s="79"/>
      <c r="L2172" s="31"/>
    </row>
    <row r="2173" spans="11:12">
      <c r="K2173" s="79"/>
      <c r="L2173" s="31"/>
    </row>
    <row r="2174" spans="11:12">
      <c r="K2174" s="79"/>
      <c r="L2174" s="31"/>
    </row>
    <row r="2175" spans="11:12">
      <c r="K2175" s="79"/>
      <c r="L2175" s="31"/>
    </row>
    <row r="2176" spans="11:12">
      <c r="K2176" s="79"/>
      <c r="L2176" s="31"/>
    </row>
    <row r="2177" spans="11:12">
      <c r="K2177" s="79"/>
      <c r="L2177" s="31"/>
    </row>
    <row r="2178" spans="11:12">
      <c r="K2178" s="79"/>
      <c r="L2178" s="31"/>
    </row>
    <row r="2179" spans="11:12">
      <c r="K2179" s="79"/>
      <c r="L2179" s="31"/>
    </row>
    <row r="2180" spans="11:12">
      <c r="K2180" s="79"/>
      <c r="L2180" s="31"/>
    </row>
    <row r="2181" spans="11:12">
      <c r="K2181" s="79"/>
      <c r="L2181" s="31"/>
    </row>
    <row r="2182" spans="11:12">
      <c r="K2182" s="79"/>
      <c r="L2182" s="31"/>
    </row>
    <row r="2183" spans="11:12">
      <c r="K2183" s="79"/>
      <c r="L2183" s="31"/>
    </row>
    <row r="2184" spans="11:12">
      <c r="K2184" s="79"/>
      <c r="L2184" s="31"/>
    </row>
    <row r="2185" spans="11:12">
      <c r="K2185" s="79"/>
      <c r="L2185" s="31"/>
    </row>
    <row r="2186" spans="11:12">
      <c r="K2186" s="79"/>
      <c r="L2186" s="31"/>
    </row>
    <row r="2187" spans="11:12">
      <c r="K2187" s="79"/>
      <c r="L2187" s="31"/>
    </row>
    <row r="2188" spans="11:12">
      <c r="K2188" s="79"/>
      <c r="L2188" s="31"/>
    </row>
    <row r="2189" spans="11:12">
      <c r="K2189" s="79"/>
      <c r="L2189" s="31"/>
    </row>
    <row r="2190" spans="11:12">
      <c r="K2190" s="79"/>
      <c r="L2190" s="31"/>
    </row>
    <row r="2191" spans="11:12">
      <c r="K2191" s="79"/>
      <c r="L2191" s="31"/>
    </row>
    <row r="2192" spans="11:12">
      <c r="K2192" s="79"/>
      <c r="L2192" s="31"/>
    </row>
    <row r="2193" spans="11:12">
      <c r="K2193" s="79"/>
      <c r="L2193" s="31"/>
    </row>
    <row r="2194" spans="11:12">
      <c r="K2194" s="79"/>
      <c r="L2194" s="31"/>
    </row>
    <row r="2195" spans="11:12">
      <c r="K2195" s="79"/>
      <c r="L2195" s="31"/>
    </row>
    <row r="2196" spans="11:12">
      <c r="K2196" s="79"/>
      <c r="L2196" s="31"/>
    </row>
    <row r="2197" spans="11:12">
      <c r="K2197" s="79"/>
      <c r="L2197" s="31"/>
    </row>
    <row r="2198" spans="11:12">
      <c r="K2198" s="79"/>
      <c r="L2198" s="31"/>
    </row>
    <row r="2199" spans="11:12">
      <c r="K2199" s="79"/>
      <c r="L2199" s="31"/>
    </row>
    <row r="2200" spans="11:12">
      <c r="K2200" s="79"/>
      <c r="L2200" s="31"/>
    </row>
    <row r="2201" spans="11:12">
      <c r="K2201" s="79"/>
      <c r="L2201" s="31"/>
    </row>
    <row r="2202" spans="11:12">
      <c r="K2202" s="79"/>
      <c r="L2202" s="31"/>
    </row>
    <row r="2203" spans="11:12">
      <c r="K2203" s="79"/>
      <c r="L2203" s="31"/>
    </row>
    <row r="2204" spans="11:12">
      <c r="K2204" s="79"/>
      <c r="L2204" s="31"/>
    </row>
    <row r="2205" spans="11:12">
      <c r="K2205" s="79"/>
      <c r="L2205" s="31"/>
    </row>
    <row r="2206" spans="11:12">
      <c r="K2206" s="79"/>
      <c r="L2206" s="31"/>
    </row>
    <row r="2207" spans="11:12">
      <c r="K2207" s="79"/>
      <c r="L2207" s="31"/>
    </row>
    <row r="2208" spans="11:12">
      <c r="K2208" s="79"/>
      <c r="L2208" s="31"/>
    </row>
    <row r="2209" spans="11:12">
      <c r="K2209" s="79"/>
      <c r="L2209" s="31"/>
    </row>
    <row r="2210" spans="11:12">
      <c r="K2210" s="79"/>
      <c r="L2210" s="31"/>
    </row>
    <row r="2211" spans="11:12">
      <c r="K2211" s="79"/>
      <c r="L2211" s="31"/>
    </row>
    <row r="2212" spans="11:12">
      <c r="K2212" s="79"/>
      <c r="L2212" s="31"/>
    </row>
    <row r="2213" spans="11:12">
      <c r="K2213" s="79"/>
      <c r="L2213" s="31"/>
    </row>
    <row r="2214" spans="11:12">
      <c r="K2214" s="79"/>
      <c r="L2214" s="31"/>
    </row>
    <row r="2215" spans="11:12">
      <c r="K2215" s="79"/>
      <c r="L2215" s="31"/>
    </row>
    <row r="2216" spans="11:12">
      <c r="K2216" s="79"/>
      <c r="L2216" s="31"/>
    </row>
    <row r="2217" spans="11:12">
      <c r="K2217" s="79"/>
      <c r="L2217" s="31"/>
    </row>
    <row r="2218" spans="11:12">
      <c r="K2218" s="79"/>
      <c r="L2218" s="31"/>
    </row>
    <row r="2219" spans="11:12">
      <c r="K2219" s="79"/>
      <c r="L2219" s="31"/>
    </row>
    <row r="2220" spans="11:12">
      <c r="K2220" s="79"/>
      <c r="L2220" s="31"/>
    </row>
    <row r="2221" spans="11:12">
      <c r="K2221" s="79"/>
      <c r="L2221" s="31"/>
    </row>
    <row r="2222" spans="11:12">
      <c r="K2222" s="79"/>
      <c r="L2222" s="31"/>
    </row>
    <row r="2223" spans="11:12">
      <c r="K2223" s="79"/>
      <c r="L2223" s="31"/>
    </row>
    <row r="2224" spans="11:12">
      <c r="K2224" s="79"/>
      <c r="L2224" s="31"/>
    </row>
    <row r="2225" spans="11:12">
      <c r="K2225" s="79"/>
      <c r="L2225" s="31"/>
    </row>
    <row r="2226" spans="11:12">
      <c r="K2226" s="79"/>
      <c r="L2226" s="31"/>
    </row>
    <row r="2227" spans="11:12">
      <c r="K2227" s="79"/>
      <c r="L2227" s="31"/>
    </row>
    <row r="2228" spans="11:12">
      <c r="K2228" s="79"/>
      <c r="L2228" s="31"/>
    </row>
    <row r="2229" spans="11:12">
      <c r="K2229" s="79"/>
      <c r="L2229" s="31"/>
    </row>
    <row r="2230" spans="11:12">
      <c r="K2230" s="79"/>
      <c r="L2230" s="31"/>
    </row>
    <row r="2231" spans="11:12">
      <c r="K2231" s="79"/>
      <c r="L2231" s="31"/>
    </row>
    <row r="2232" spans="11:12">
      <c r="K2232" s="79"/>
      <c r="L2232" s="31"/>
    </row>
    <row r="2233" spans="11:12">
      <c r="K2233" s="79"/>
      <c r="L2233" s="31"/>
    </row>
    <row r="2234" spans="11:12">
      <c r="K2234" s="79"/>
      <c r="L2234" s="31"/>
    </row>
    <row r="2235" spans="11:12">
      <c r="K2235" s="79"/>
      <c r="L2235" s="31"/>
    </row>
    <row r="2236" spans="11:12">
      <c r="K2236" s="79"/>
      <c r="L2236" s="31"/>
    </row>
    <row r="2237" spans="11:12">
      <c r="K2237" s="79"/>
      <c r="L2237" s="31"/>
    </row>
    <row r="2238" spans="11:12">
      <c r="K2238" s="79"/>
      <c r="L2238" s="31"/>
    </row>
    <row r="2239" spans="11:12">
      <c r="K2239" s="79"/>
      <c r="L2239" s="31"/>
    </row>
    <row r="2240" spans="11:12">
      <c r="K2240" s="79"/>
      <c r="L2240" s="31"/>
    </row>
    <row r="2241" spans="11:12">
      <c r="K2241" s="79"/>
      <c r="L2241" s="31"/>
    </row>
    <row r="2242" spans="11:12">
      <c r="K2242" s="79"/>
      <c r="L2242" s="31"/>
    </row>
    <row r="2243" spans="11:12">
      <c r="K2243" s="79"/>
      <c r="L2243" s="31"/>
    </row>
    <row r="2244" spans="11:12">
      <c r="K2244" s="79"/>
      <c r="L2244" s="31"/>
    </row>
    <row r="2245" spans="11:12">
      <c r="K2245" s="79"/>
      <c r="L2245" s="31"/>
    </row>
    <row r="2246" spans="11:12">
      <c r="K2246" s="79"/>
      <c r="L2246" s="31"/>
    </row>
    <row r="2247" spans="11:12">
      <c r="K2247" s="79"/>
      <c r="L2247" s="31"/>
    </row>
    <row r="2248" spans="11:12">
      <c r="K2248" s="79"/>
      <c r="L2248" s="31"/>
    </row>
    <row r="2249" spans="11:12">
      <c r="K2249" s="79"/>
      <c r="L2249" s="31"/>
    </row>
    <row r="2250" spans="11:12">
      <c r="K2250" s="79"/>
      <c r="L2250" s="31"/>
    </row>
    <row r="2251" spans="11:12">
      <c r="K2251" s="79"/>
      <c r="L2251" s="31"/>
    </row>
    <row r="2252" spans="11:12">
      <c r="K2252" s="79"/>
      <c r="L2252" s="31"/>
    </row>
    <row r="2253" spans="11:12">
      <c r="K2253" s="79"/>
      <c r="L2253" s="31"/>
    </row>
    <row r="2254" spans="11:12">
      <c r="K2254" s="79"/>
      <c r="L2254" s="31"/>
    </row>
    <row r="2255" spans="11:12">
      <c r="K2255" s="79"/>
      <c r="L2255" s="31"/>
    </row>
    <row r="2256" spans="11:12">
      <c r="K2256" s="79"/>
      <c r="L2256" s="31"/>
    </row>
    <row r="2257" spans="11:12">
      <c r="K2257" s="79"/>
      <c r="L2257" s="31"/>
    </row>
    <row r="2258" spans="11:12">
      <c r="K2258" s="79"/>
      <c r="L2258" s="31"/>
    </row>
    <row r="2259" spans="11:12">
      <c r="K2259" s="79"/>
      <c r="L2259" s="31"/>
    </row>
    <row r="2260" spans="11:12">
      <c r="K2260" s="79"/>
      <c r="L2260" s="31"/>
    </row>
    <row r="2261" spans="11:12">
      <c r="K2261" s="79"/>
      <c r="L2261" s="31"/>
    </row>
    <row r="2262" spans="11:12">
      <c r="K2262" s="79"/>
      <c r="L2262" s="31"/>
    </row>
    <row r="2263" spans="11:12">
      <c r="K2263" s="79"/>
      <c r="L2263" s="31"/>
    </row>
    <row r="2264" spans="11:12">
      <c r="K2264" s="79"/>
      <c r="L2264" s="31"/>
    </row>
    <row r="2265" spans="11:12">
      <c r="K2265" s="79"/>
      <c r="L2265" s="31"/>
    </row>
    <row r="2266" spans="11:12">
      <c r="K2266" s="79"/>
      <c r="L2266" s="31"/>
    </row>
    <row r="2267" spans="11:12">
      <c r="K2267" s="79"/>
      <c r="L2267" s="31"/>
    </row>
    <row r="2268" spans="11:12">
      <c r="K2268" s="79"/>
      <c r="L2268" s="31"/>
    </row>
    <row r="2269" spans="11:12">
      <c r="K2269" s="79"/>
      <c r="L2269" s="31"/>
    </row>
    <row r="2270" spans="11:12">
      <c r="K2270" s="79"/>
      <c r="L2270" s="31"/>
    </row>
    <row r="2271" spans="11:12">
      <c r="K2271" s="79"/>
      <c r="L2271" s="31"/>
    </row>
    <row r="2272" spans="11:12">
      <c r="K2272" s="79"/>
      <c r="L2272" s="31"/>
    </row>
    <row r="2273" spans="11:12">
      <c r="K2273" s="79"/>
      <c r="L2273" s="31"/>
    </row>
    <row r="2274" spans="11:12">
      <c r="K2274" s="79"/>
      <c r="L2274" s="31"/>
    </row>
    <row r="2275" spans="11:12">
      <c r="K2275" s="79"/>
      <c r="L2275" s="31"/>
    </row>
    <row r="2276" spans="11:12">
      <c r="K2276" s="79"/>
      <c r="L2276" s="31"/>
    </row>
    <row r="2277" spans="11:12">
      <c r="K2277" s="79"/>
      <c r="L2277" s="31"/>
    </row>
    <row r="2278" spans="11:12">
      <c r="K2278" s="79"/>
      <c r="L2278" s="31"/>
    </row>
    <row r="2279" spans="11:12">
      <c r="K2279" s="79"/>
      <c r="L2279" s="31"/>
    </row>
    <row r="2280" spans="11:12">
      <c r="K2280" s="79"/>
      <c r="L2280" s="31"/>
    </row>
    <row r="2281" spans="11:12">
      <c r="K2281" s="79"/>
      <c r="L2281" s="31"/>
    </row>
    <row r="2282" spans="11:12">
      <c r="K2282" s="79"/>
      <c r="L2282" s="31"/>
    </row>
    <row r="2283" spans="11:12">
      <c r="K2283" s="79"/>
      <c r="L2283" s="31"/>
    </row>
    <row r="2284" spans="11:12">
      <c r="K2284" s="79"/>
      <c r="L2284" s="31"/>
    </row>
    <row r="2285" spans="11:12">
      <c r="K2285" s="79"/>
      <c r="L2285" s="31"/>
    </row>
    <row r="2286" spans="11:12">
      <c r="K2286" s="79"/>
      <c r="L2286" s="31"/>
    </row>
    <row r="2287" spans="11:12">
      <c r="K2287" s="79"/>
      <c r="L2287" s="31"/>
    </row>
    <row r="2288" spans="11:12">
      <c r="K2288" s="79"/>
      <c r="L2288" s="31"/>
    </row>
    <row r="2289" spans="11:12">
      <c r="K2289" s="79"/>
      <c r="L2289" s="31"/>
    </row>
    <row r="2290" spans="11:12">
      <c r="K2290" s="79"/>
      <c r="L2290" s="31"/>
    </row>
    <row r="2291" spans="11:12">
      <c r="K2291" s="79"/>
      <c r="L2291" s="31"/>
    </row>
    <row r="2292" spans="11:12">
      <c r="K2292" s="79"/>
      <c r="L2292" s="31"/>
    </row>
    <row r="2293" spans="11:12">
      <c r="K2293" s="79"/>
      <c r="L2293" s="31"/>
    </row>
    <row r="2294" spans="11:12">
      <c r="K2294" s="79"/>
      <c r="L2294" s="31"/>
    </row>
    <row r="2295" spans="11:12">
      <c r="K2295" s="79"/>
      <c r="L2295" s="31"/>
    </row>
    <row r="2296" spans="11:12">
      <c r="K2296" s="79"/>
      <c r="L2296" s="31"/>
    </row>
    <row r="2297" spans="11:12">
      <c r="K2297" s="79"/>
      <c r="L2297" s="31"/>
    </row>
    <row r="2298" spans="11:12">
      <c r="K2298" s="79"/>
      <c r="L2298" s="31"/>
    </row>
    <row r="2299" spans="11:12">
      <c r="K2299" s="79"/>
      <c r="L2299" s="31"/>
    </row>
    <row r="2300" spans="11:12">
      <c r="K2300" s="79"/>
      <c r="L2300" s="31"/>
    </row>
    <row r="2301" spans="11:12">
      <c r="K2301" s="79"/>
      <c r="L2301" s="31"/>
    </row>
    <row r="2302" spans="11:12">
      <c r="K2302" s="79"/>
      <c r="L2302" s="31"/>
    </row>
    <row r="2303" spans="11:12">
      <c r="K2303" s="79"/>
      <c r="L2303" s="31"/>
    </row>
    <row r="2304" spans="11:12">
      <c r="K2304" s="79"/>
      <c r="L2304" s="31"/>
    </row>
    <row r="2305" spans="11:12">
      <c r="K2305" s="79"/>
      <c r="L2305" s="31"/>
    </row>
    <row r="2306" spans="11:12">
      <c r="K2306" s="79"/>
      <c r="L2306" s="31"/>
    </row>
    <row r="2307" spans="11:12">
      <c r="K2307" s="79"/>
      <c r="L2307" s="31"/>
    </row>
    <row r="2308" spans="11:12">
      <c r="K2308" s="79"/>
      <c r="L2308" s="31"/>
    </row>
    <row r="2309" spans="11:12">
      <c r="K2309" s="79"/>
      <c r="L2309" s="31"/>
    </row>
    <row r="2310" spans="11:12">
      <c r="K2310" s="79"/>
      <c r="L2310" s="31"/>
    </row>
    <row r="2311" spans="11:12">
      <c r="K2311" s="79"/>
      <c r="L2311" s="31"/>
    </row>
    <row r="2312" spans="11:12">
      <c r="K2312" s="79"/>
      <c r="L2312" s="31"/>
    </row>
    <row r="2313" spans="11:12">
      <c r="K2313" s="79"/>
      <c r="L2313" s="31"/>
    </row>
    <row r="2314" spans="11:12">
      <c r="K2314" s="79"/>
      <c r="L2314" s="31"/>
    </row>
    <row r="2315" spans="11:12">
      <c r="K2315" s="79"/>
      <c r="L2315" s="31"/>
    </row>
    <row r="2316" spans="11:12">
      <c r="K2316" s="79"/>
      <c r="L2316" s="31"/>
    </row>
    <row r="2317" spans="11:12">
      <c r="K2317" s="79"/>
      <c r="L2317" s="31"/>
    </row>
    <row r="2318" spans="11:12">
      <c r="K2318" s="79"/>
      <c r="L2318" s="31"/>
    </row>
    <row r="2319" spans="11:12">
      <c r="K2319" s="79"/>
      <c r="L2319" s="31"/>
    </row>
    <row r="2320" spans="11:12">
      <c r="K2320" s="79"/>
      <c r="L2320" s="31"/>
    </row>
    <row r="2321" spans="11:12">
      <c r="K2321" s="79"/>
      <c r="L2321" s="31"/>
    </row>
    <row r="2322" spans="11:12">
      <c r="K2322" s="79"/>
      <c r="L2322" s="31"/>
    </row>
    <row r="2323" spans="11:12">
      <c r="K2323" s="79"/>
      <c r="L2323" s="31"/>
    </row>
    <row r="2324" spans="11:12">
      <c r="K2324" s="79"/>
      <c r="L2324" s="31"/>
    </row>
    <row r="2325" spans="11:12">
      <c r="K2325" s="79"/>
      <c r="L2325" s="31"/>
    </row>
    <row r="2326" spans="11:12">
      <c r="K2326" s="79"/>
      <c r="L2326" s="31"/>
    </row>
    <row r="2327" spans="11:12">
      <c r="K2327" s="79"/>
      <c r="L2327" s="31"/>
    </row>
    <row r="2328" spans="11:12">
      <c r="K2328" s="79"/>
      <c r="L2328" s="31"/>
    </row>
    <row r="2329" spans="11:12">
      <c r="K2329" s="79"/>
      <c r="L2329" s="31"/>
    </row>
    <row r="2330" spans="11:12">
      <c r="K2330" s="79"/>
      <c r="L2330" s="31"/>
    </row>
    <row r="2331" spans="11:12">
      <c r="K2331" s="79"/>
      <c r="L2331" s="31"/>
    </row>
    <row r="2332" spans="11:12">
      <c r="K2332" s="79"/>
      <c r="L2332" s="31"/>
    </row>
    <row r="2333" spans="11:12">
      <c r="K2333" s="79"/>
      <c r="L2333" s="31"/>
    </row>
    <row r="2334" spans="11:12">
      <c r="K2334" s="79"/>
      <c r="L2334" s="31"/>
    </row>
    <row r="2335" spans="11:12">
      <c r="K2335" s="79"/>
      <c r="L2335" s="31"/>
    </row>
    <row r="2336" spans="11:12">
      <c r="K2336" s="79"/>
      <c r="L2336" s="31"/>
    </row>
    <row r="2337" spans="11:12">
      <c r="K2337" s="79"/>
      <c r="L2337" s="31"/>
    </row>
    <row r="2338" spans="11:12">
      <c r="K2338" s="79"/>
      <c r="L2338" s="31"/>
    </row>
    <row r="2339" spans="11:12">
      <c r="K2339" s="79"/>
      <c r="L2339" s="31"/>
    </row>
    <row r="2340" spans="11:12">
      <c r="K2340" s="79"/>
      <c r="L2340" s="31"/>
    </row>
    <row r="2341" spans="11:12">
      <c r="K2341" s="79"/>
      <c r="L2341" s="31"/>
    </row>
    <row r="2342" spans="11:12">
      <c r="K2342" s="79"/>
      <c r="L2342" s="31"/>
    </row>
    <row r="2343" spans="11:12">
      <c r="K2343" s="79"/>
      <c r="L2343" s="31"/>
    </row>
    <row r="2344" spans="11:12">
      <c r="K2344" s="79"/>
      <c r="L2344" s="31"/>
    </row>
    <row r="2345" spans="11:12">
      <c r="K2345" s="79"/>
      <c r="L2345" s="31"/>
    </row>
    <row r="2346" spans="11:12">
      <c r="K2346" s="79"/>
      <c r="L2346" s="31"/>
    </row>
    <row r="2347" spans="11:12">
      <c r="K2347" s="79"/>
      <c r="L2347" s="31"/>
    </row>
    <row r="2348" spans="11:12">
      <c r="K2348" s="79"/>
      <c r="L2348" s="31"/>
    </row>
    <row r="2349" spans="11:12">
      <c r="K2349" s="79"/>
      <c r="L2349" s="31"/>
    </row>
    <row r="2350" spans="11:12">
      <c r="K2350" s="79"/>
      <c r="L2350" s="31"/>
    </row>
    <row r="2351" spans="11:12">
      <c r="K2351" s="79"/>
      <c r="L2351" s="31"/>
    </row>
    <row r="2352" spans="11:12">
      <c r="K2352" s="79"/>
      <c r="L2352" s="31"/>
    </row>
    <row r="2353" spans="11:12">
      <c r="K2353" s="79"/>
      <c r="L2353" s="31"/>
    </row>
    <row r="2354" spans="11:12">
      <c r="K2354" s="79"/>
      <c r="L2354" s="31"/>
    </row>
    <row r="2355" spans="11:12">
      <c r="K2355" s="79"/>
      <c r="L2355" s="31"/>
    </row>
    <row r="2356" spans="11:12">
      <c r="K2356" s="79"/>
      <c r="L2356" s="31"/>
    </row>
    <row r="2357" spans="11:12">
      <c r="K2357" s="79"/>
      <c r="L2357" s="31"/>
    </row>
    <row r="2358" spans="11:12">
      <c r="K2358" s="79"/>
      <c r="L2358" s="31"/>
    </row>
    <row r="2359" spans="11:12">
      <c r="K2359" s="79"/>
      <c r="L2359" s="31"/>
    </row>
    <row r="2360" spans="11:12">
      <c r="K2360" s="79"/>
      <c r="L2360" s="31"/>
    </row>
    <row r="2361" spans="11:12">
      <c r="K2361" s="79"/>
      <c r="L2361" s="31"/>
    </row>
    <row r="2362" spans="11:12">
      <c r="K2362" s="79"/>
      <c r="L2362" s="31"/>
    </row>
    <row r="2363" spans="11:12">
      <c r="K2363" s="79"/>
      <c r="L2363" s="31"/>
    </row>
    <row r="2364" spans="11:12">
      <c r="K2364" s="79"/>
      <c r="L2364" s="31"/>
    </row>
    <row r="2365" spans="11:12">
      <c r="K2365" s="79"/>
      <c r="L2365" s="31"/>
    </row>
    <row r="2366" spans="11:12">
      <c r="K2366" s="79"/>
      <c r="L2366" s="31"/>
    </row>
    <row r="2367" spans="11:12">
      <c r="K2367" s="79"/>
      <c r="L2367" s="31"/>
    </row>
    <row r="2368" spans="11:12">
      <c r="K2368" s="79"/>
      <c r="L2368" s="31"/>
    </row>
    <row r="2369" spans="11:12">
      <c r="K2369" s="79"/>
      <c r="L2369" s="31"/>
    </row>
    <row r="2370" spans="11:12">
      <c r="K2370" s="79"/>
      <c r="L2370" s="31"/>
    </row>
    <row r="2371" spans="11:12">
      <c r="K2371" s="79"/>
      <c r="L2371" s="31"/>
    </row>
    <row r="2372" spans="11:12">
      <c r="K2372" s="79"/>
      <c r="L2372" s="31"/>
    </row>
    <row r="2373" spans="11:12">
      <c r="K2373" s="79"/>
      <c r="L2373" s="31"/>
    </row>
    <row r="2374" spans="11:12">
      <c r="K2374" s="79"/>
      <c r="L2374" s="31"/>
    </row>
    <row r="2375" spans="11:12">
      <c r="K2375" s="79"/>
      <c r="L2375" s="31"/>
    </row>
    <row r="2376" spans="11:12">
      <c r="K2376" s="79"/>
      <c r="L2376" s="31"/>
    </row>
    <row r="2377" spans="11:12">
      <c r="K2377" s="79"/>
      <c r="L2377" s="31"/>
    </row>
    <row r="2378" spans="11:12">
      <c r="K2378" s="79"/>
      <c r="L2378" s="31"/>
    </row>
    <row r="2379" spans="11:12">
      <c r="K2379" s="79"/>
      <c r="L2379" s="31"/>
    </row>
    <row r="2380" spans="11:12">
      <c r="K2380" s="79"/>
      <c r="L2380" s="31"/>
    </row>
    <row r="2381" spans="11:12">
      <c r="K2381" s="79"/>
      <c r="L2381" s="31"/>
    </row>
    <row r="2382" spans="11:12">
      <c r="K2382" s="79"/>
      <c r="L2382" s="31"/>
    </row>
    <row r="2383" spans="11:12">
      <c r="K2383" s="79"/>
      <c r="L2383" s="31"/>
    </row>
    <row r="2384" spans="11:12">
      <c r="K2384" s="79"/>
      <c r="L2384" s="31"/>
    </row>
    <row r="2385" spans="11:12">
      <c r="K2385" s="79"/>
      <c r="L2385" s="31"/>
    </row>
    <row r="2386" spans="11:12">
      <c r="K2386" s="79"/>
      <c r="L2386" s="31"/>
    </row>
    <row r="2387" spans="11:12">
      <c r="K2387" s="79"/>
      <c r="L2387" s="31"/>
    </row>
    <row r="2388" spans="11:12">
      <c r="K2388" s="79"/>
      <c r="L2388" s="31"/>
    </row>
    <row r="2389" spans="11:12">
      <c r="K2389" s="79"/>
      <c r="L2389" s="31"/>
    </row>
    <row r="2390" spans="11:12">
      <c r="K2390" s="79"/>
      <c r="L2390" s="31"/>
    </row>
    <row r="2391" spans="11:12">
      <c r="K2391" s="79"/>
      <c r="L2391" s="31"/>
    </row>
    <row r="2392" spans="11:12">
      <c r="K2392" s="79"/>
      <c r="L2392" s="31"/>
    </row>
    <row r="2393" spans="11:12">
      <c r="K2393" s="79"/>
      <c r="L2393" s="31"/>
    </row>
    <row r="2394" spans="11:12">
      <c r="K2394" s="79"/>
      <c r="L2394" s="31"/>
    </row>
    <row r="2395" spans="11:12">
      <c r="K2395" s="79"/>
      <c r="L2395" s="31"/>
    </row>
    <row r="2396" spans="11:12">
      <c r="K2396" s="79"/>
      <c r="L2396" s="31"/>
    </row>
    <row r="2397" spans="11:12">
      <c r="K2397" s="79"/>
      <c r="L2397" s="31"/>
    </row>
    <row r="2398" spans="11:12">
      <c r="K2398" s="79"/>
      <c r="L2398" s="31"/>
    </row>
    <row r="2399" spans="11:12">
      <c r="K2399" s="79"/>
      <c r="L2399" s="31"/>
    </row>
    <row r="2400" spans="11:12">
      <c r="K2400" s="79"/>
      <c r="L2400" s="31"/>
    </row>
    <row r="2401" spans="11:12">
      <c r="K2401" s="79"/>
      <c r="L2401" s="31"/>
    </row>
    <row r="2402" spans="11:12">
      <c r="K2402" s="79"/>
      <c r="L2402" s="31"/>
    </row>
    <row r="2403" spans="11:12">
      <c r="K2403" s="79"/>
      <c r="L2403" s="31"/>
    </row>
    <row r="2404" spans="11:12">
      <c r="K2404" s="79"/>
      <c r="L2404" s="31"/>
    </row>
    <row r="2405" spans="11:12">
      <c r="K2405" s="79"/>
      <c r="L2405" s="31"/>
    </row>
    <row r="2406" spans="11:12">
      <c r="K2406" s="79"/>
      <c r="L2406" s="31"/>
    </row>
    <row r="2407" spans="11:12">
      <c r="K2407" s="79"/>
      <c r="L2407" s="31"/>
    </row>
    <row r="2408" spans="11:12">
      <c r="K2408" s="79"/>
      <c r="L2408" s="31"/>
    </row>
    <row r="2409" spans="11:12">
      <c r="K2409" s="79"/>
      <c r="L2409" s="31"/>
    </row>
    <row r="2410" spans="11:12">
      <c r="K2410" s="79"/>
      <c r="L2410" s="31"/>
    </row>
    <row r="2411" spans="11:12">
      <c r="K2411" s="79"/>
      <c r="L2411" s="31"/>
    </row>
    <row r="2412" spans="11:12">
      <c r="K2412" s="79"/>
      <c r="L2412" s="31"/>
    </row>
    <row r="2413" spans="11:12">
      <c r="K2413" s="79"/>
      <c r="L2413" s="31"/>
    </row>
    <row r="2414" spans="11:12">
      <c r="K2414" s="79"/>
      <c r="L2414" s="31"/>
    </row>
    <row r="2415" spans="11:12">
      <c r="K2415" s="79"/>
      <c r="L2415" s="31"/>
    </row>
    <row r="2416" spans="11:12">
      <c r="K2416" s="79"/>
      <c r="L2416" s="31"/>
    </row>
    <row r="2417" spans="11:12">
      <c r="K2417" s="79"/>
      <c r="L2417" s="31"/>
    </row>
    <row r="2418" spans="11:12">
      <c r="K2418" s="79"/>
      <c r="L2418" s="31"/>
    </row>
    <row r="2419" spans="11:12">
      <c r="K2419" s="79"/>
      <c r="L2419" s="31"/>
    </row>
    <row r="2420" spans="11:12">
      <c r="K2420" s="79"/>
      <c r="L2420" s="31"/>
    </row>
    <row r="2421" spans="11:12">
      <c r="K2421" s="79"/>
      <c r="L2421" s="31"/>
    </row>
    <row r="2422" spans="11:12">
      <c r="K2422" s="79"/>
      <c r="L2422" s="31"/>
    </row>
    <row r="2423" spans="11:12">
      <c r="K2423" s="79"/>
      <c r="L2423" s="31"/>
    </row>
    <row r="2424" spans="11:12">
      <c r="K2424" s="79"/>
      <c r="L2424" s="31"/>
    </row>
    <row r="2425" spans="11:12">
      <c r="K2425" s="79"/>
      <c r="L2425" s="31"/>
    </row>
    <row r="2426" spans="11:12">
      <c r="K2426" s="79"/>
      <c r="L2426" s="31"/>
    </row>
    <row r="2427" spans="11:12">
      <c r="K2427" s="79"/>
      <c r="L2427" s="31"/>
    </row>
    <row r="2428" spans="11:12">
      <c r="K2428" s="79"/>
      <c r="L2428" s="31"/>
    </row>
    <row r="2429" spans="11:12">
      <c r="K2429" s="79"/>
      <c r="L2429" s="31"/>
    </row>
    <row r="2430" spans="11:12">
      <c r="K2430" s="79"/>
      <c r="L2430" s="31"/>
    </row>
    <row r="2431" spans="11:12">
      <c r="K2431" s="79"/>
      <c r="L2431" s="31"/>
    </row>
    <row r="2432" spans="11:12">
      <c r="K2432" s="79"/>
      <c r="L2432" s="31"/>
    </row>
    <row r="2433" spans="11:12">
      <c r="K2433" s="79"/>
      <c r="L2433" s="31"/>
    </row>
    <row r="2434" spans="11:12">
      <c r="K2434" s="79"/>
      <c r="L2434" s="31"/>
    </row>
    <row r="2435" spans="11:12">
      <c r="K2435" s="79"/>
      <c r="L2435" s="31"/>
    </row>
    <row r="2436" spans="11:12">
      <c r="K2436" s="79"/>
      <c r="L2436" s="31"/>
    </row>
    <row r="2437" spans="11:12">
      <c r="K2437" s="79"/>
      <c r="L2437" s="31"/>
    </row>
    <row r="2438" spans="11:12">
      <c r="K2438" s="79"/>
      <c r="L2438" s="31"/>
    </row>
    <row r="2439" spans="11:12">
      <c r="K2439" s="79"/>
      <c r="L2439" s="31"/>
    </row>
    <row r="2440" spans="11:12">
      <c r="K2440" s="79"/>
      <c r="L2440" s="31"/>
    </row>
    <row r="2441" spans="11:12">
      <c r="K2441" s="79"/>
      <c r="L2441" s="31"/>
    </row>
    <row r="2442" spans="11:12">
      <c r="K2442" s="79"/>
      <c r="L2442" s="31"/>
    </row>
    <row r="2443" spans="11:12">
      <c r="K2443" s="79"/>
      <c r="L2443" s="31"/>
    </row>
    <row r="2444" spans="11:12">
      <c r="K2444" s="79"/>
      <c r="L2444" s="31"/>
    </row>
    <row r="2445" spans="11:12">
      <c r="K2445" s="79"/>
      <c r="L2445" s="31"/>
    </row>
    <row r="2446" spans="11:12">
      <c r="K2446" s="79"/>
      <c r="L2446" s="31"/>
    </row>
    <row r="2447" spans="11:12">
      <c r="K2447" s="79"/>
      <c r="L2447" s="31"/>
    </row>
    <row r="2448" spans="11:12">
      <c r="K2448" s="79"/>
      <c r="L2448" s="31"/>
    </row>
    <row r="2449" spans="11:12">
      <c r="K2449" s="79"/>
      <c r="L2449" s="31"/>
    </row>
    <row r="2450" spans="11:12">
      <c r="K2450" s="79"/>
      <c r="L2450" s="31"/>
    </row>
    <row r="2451" spans="11:12">
      <c r="K2451" s="79"/>
      <c r="L2451" s="31"/>
    </row>
    <row r="2452" spans="11:12">
      <c r="K2452" s="79"/>
      <c r="L2452" s="31"/>
    </row>
    <row r="2453" spans="11:12">
      <c r="K2453" s="79"/>
      <c r="L2453" s="31"/>
    </row>
    <row r="2454" spans="11:12">
      <c r="K2454" s="79"/>
      <c r="L2454" s="31"/>
    </row>
    <row r="2455" spans="11:12">
      <c r="K2455" s="79"/>
      <c r="L2455" s="31"/>
    </row>
    <row r="2456" spans="11:12">
      <c r="K2456" s="79"/>
      <c r="L2456" s="31"/>
    </row>
    <row r="2457" spans="11:12">
      <c r="K2457" s="79"/>
      <c r="L2457" s="31"/>
    </row>
    <row r="2458" spans="11:12">
      <c r="K2458" s="79"/>
      <c r="L2458" s="31"/>
    </row>
    <row r="2459" spans="11:12">
      <c r="K2459" s="79"/>
      <c r="L2459" s="31"/>
    </row>
    <row r="2460" spans="11:12">
      <c r="K2460" s="79"/>
      <c r="L2460" s="31"/>
    </row>
    <row r="2461" spans="11:12">
      <c r="K2461" s="79"/>
      <c r="L2461" s="31"/>
    </row>
    <row r="2462" spans="11:12">
      <c r="K2462" s="79"/>
      <c r="L2462" s="31"/>
    </row>
    <row r="2463" spans="11:12">
      <c r="K2463" s="79"/>
      <c r="L2463" s="31"/>
    </row>
    <row r="2464" spans="11:12">
      <c r="K2464" s="79"/>
      <c r="L2464" s="31"/>
    </row>
    <row r="2465" spans="11:12">
      <c r="K2465" s="79"/>
      <c r="L2465" s="31"/>
    </row>
    <row r="2466" spans="11:12">
      <c r="K2466" s="79"/>
      <c r="L2466" s="31"/>
    </row>
    <row r="2467" spans="11:12">
      <c r="K2467" s="79"/>
      <c r="L2467" s="31"/>
    </row>
    <row r="2468" spans="11:12">
      <c r="K2468" s="79"/>
      <c r="L2468" s="31"/>
    </row>
    <row r="2469" spans="11:12">
      <c r="K2469" s="79"/>
      <c r="L2469" s="31"/>
    </row>
    <row r="2470" spans="11:12">
      <c r="K2470" s="79"/>
      <c r="L2470" s="31"/>
    </row>
    <row r="2471" spans="11:12">
      <c r="K2471" s="79"/>
      <c r="L2471" s="31"/>
    </row>
    <row r="2472" spans="11:12">
      <c r="K2472" s="79"/>
      <c r="L2472" s="31"/>
    </row>
    <row r="2473" spans="11:12">
      <c r="K2473" s="79"/>
      <c r="L2473" s="31"/>
    </row>
    <row r="2474" spans="11:12">
      <c r="K2474" s="79"/>
      <c r="L2474" s="31"/>
    </row>
    <row r="2475" spans="11:12">
      <c r="K2475" s="79"/>
      <c r="L2475" s="31"/>
    </row>
    <row r="2476" spans="11:12">
      <c r="K2476" s="79"/>
      <c r="L2476" s="31"/>
    </row>
    <row r="2477" spans="11:12">
      <c r="K2477" s="79"/>
      <c r="L2477" s="31"/>
    </row>
    <row r="2478" spans="11:12">
      <c r="K2478" s="79"/>
      <c r="L2478" s="31"/>
    </row>
    <row r="2479" spans="11:12">
      <c r="K2479" s="79"/>
      <c r="L2479" s="31"/>
    </row>
    <row r="2480" spans="11:12">
      <c r="K2480" s="79"/>
      <c r="L2480" s="31"/>
    </row>
    <row r="2481" spans="11:12">
      <c r="K2481" s="79"/>
      <c r="L2481" s="31"/>
    </row>
    <row r="2482" spans="11:12">
      <c r="K2482" s="79"/>
      <c r="L2482" s="31"/>
    </row>
    <row r="2483" spans="11:12">
      <c r="K2483" s="79"/>
      <c r="L2483" s="31"/>
    </row>
    <row r="2484" spans="11:12">
      <c r="K2484" s="79"/>
      <c r="L2484" s="31"/>
    </row>
    <row r="2485" spans="11:12">
      <c r="K2485" s="79"/>
      <c r="L2485" s="31"/>
    </row>
    <row r="2486" spans="11:12">
      <c r="K2486" s="79"/>
      <c r="L2486" s="31"/>
    </row>
    <row r="2487" spans="11:12">
      <c r="K2487" s="79"/>
      <c r="L2487" s="31"/>
    </row>
    <row r="2488" spans="11:12">
      <c r="K2488" s="79"/>
      <c r="L2488" s="31"/>
    </row>
    <row r="2489" spans="11:12">
      <c r="K2489" s="79"/>
      <c r="L2489" s="31"/>
    </row>
    <row r="2490" spans="11:12">
      <c r="K2490" s="79"/>
      <c r="L2490" s="31"/>
    </row>
    <row r="2491" spans="11:12">
      <c r="K2491" s="79"/>
      <c r="L2491" s="31"/>
    </row>
    <row r="2492" spans="11:12">
      <c r="K2492" s="79"/>
      <c r="L2492" s="31"/>
    </row>
    <row r="2493" spans="11:12">
      <c r="K2493" s="79"/>
      <c r="L2493" s="31"/>
    </row>
    <row r="2494" spans="11:12">
      <c r="K2494" s="79"/>
      <c r="L2494" s="31"/>
    </row>
    <row r="2495" spans="11:12">
      <c r="K2495" s="79"/>
      <c r="L2495" s="31"/>
    </row>
    <row r="2496" spans="11:12">
      <c r="K2496" s="79"/>
      <c r="L2496" s="31"/>
    </row>
    <row r="2497" spans="11:12">
      <c r="K2497" s="79"/>
      <c r="L2497" s="31"/>
    </row>
    <row r="2498" spans="11:12">
      <c r="K2498" s="79"/>
      <c r="L2498" s="31"/>
    </row>
    <row r="2499" spans="11:12">
      <c r="K2499" s="79"/>
      <c r="L2499" s="31"/>
    </row>
    <row r="2500" spans="11:12">
      <c r="K2500" s="79"/>
      <c r="L2500" s="31"/>
    </row>
    <row r="2501" spans="11:12">
      <c r="K2501" s="79"/>
      <c r="L2501" s="31"/>
    </row>
    <row r="2502" spans="11:12">
      <c r="K2502" s="79"/>
      <c r="L2502" s="31"/>
    </row>
    <row r="2503" spans="11:12">
      <c r="K2503" s="79"/>
      <c r="L2503" s="31"/>
    </row>
    <row r="2504" spans="11:12">
      <c r="K2504" s="79"/>
      <c r="L2504" s="31"/>
    </row>
    <row r="2505" spans="11:12">
      <c r="K2505" s="79"/>
      <c r="L2505" s="31"/>
    </row>
    <row r="2506" spans="11:12">
      <c r="K2506" s="79"/>
      <c r="L2506" s="31"/>
    </row>
    <row r="2507" spans="11:12">
      <c r="K2507" s="79"/>
      <c r="L2507" s="31"/>
    </row>
    <row r="2508" spans="11:12">
      <c r="K2508" s="79"/>
      <c r="L2508" s="31"/>
    </row>
    <row r="2509" spans="11:12">
      <c r="K2509" s="79"/>
      <c r="L2509" s="31"/>
    </row>
    <row r="2510" spans="11:12">
      <c r="K2510" s="79"/>
      <c r="L2510" s="31"/>
    </row>
    <row r="2511" spans="11:12">
      <c r="K2511" s="79"/>
      <c r="L2511" s="31"/>
    </row>
    <row r="2512" spans="11:12">
      <c r="K2512" s="79"/>
      <c r="L2512" s="31"/>
    </row>
    <row r="2513" spans="11:12">
      <c r="K2513" s="79"/>
      <c r="L2513" s="31"/>
    </row>
    <row r="2514" spans="11:12">
      <c r="K2514" s="79"/>
      <c r="L2514" s="31"/>
    </row>
    <row r="2515" spans="11:12">
      <c r="K2515" s="79"/>
      <c r="L2515" s="31"/>
    </row>
    <row r="2516" spans="11:12">
      <c r="K2516" s="79"/>
      <c r="L2516" s="31"/>
    </row>
    <row r="2517" spans="11:12">
      <c r="K2517" s="79"/>
      <c r="L2517" s="31"/>
    </row>
    <row r="2518" spans="11:12">
      <c r="K2518" s="79"/>
      <c r="L2518" s="31"/>
    </row>
    <row r="2519" spans="11:12">
      <c r="K2519" s="79"/>
      <c r="L2519" s="31"/>
    </row>
    <row r="2520" spans="11:12">
      <c r="K2520" s="79"/>
      <c r="L2520" s="31"/>
    </row>
    <row r="2521" spans="11:12">
      <c r="K2521" s="79"/>
      <c r="L2521" s="31"/>
    </row>
    <row r="2522" spans="11:12">
      <c r="K2522" s="79"/>
      <c r="L2522" s="31"/>
    </row>
    <row r="2523" spans="11:12">
      <c r="K2523" s="79"/>
      <c r="L2523" s="31"/>
    </row>
    <row r="2524" spans="11:12">
      <c r="K2524" s="79"/>
      <c r="L2524" s="31"/>
    </row>
    <row r="2525" spans="11:12">
      <c r="K2525" s="79"/>
      <c r="L2525" s="31"/>
    </row>
    <row r="2526" spans="11:12">
      <c r="K2526" s="79"/>
      <c r="L2526" s="31"/>
    </row>
    <row r="2527" spans="11:12">
      <c r="K2527" s="79"/>
      <c r="L2527" s="31"/>
    </row>
    <row r="2528" spans="11:12">
      <c r="K2528" s="79"/>
      <c r="L2528" s="31"/>
    </row>
    <row r="2529" spans="11:12">
      <c r="K2529" s="79"/>
      <c r="L2529" s="31"/>
    </row>
    <row r="2530" spans="11:12">
      <c r="K2530" s="79"/>
      <c r="L2530" s="31"/>
    </row>
    <row r="2531" spans="11:12">
      <c r="K2531" s="79"/>
      <c r="L2531" s="31"/>
    </row>
    <row r="2532" spans="11:12">
      <c r="K2532" s="79"/>
      <c r="L2532" s="31"/>
    </row>
    <row r="2533" spans="11:12">
      <c r="K2533" s="79"/>
      <c r="L2533" s="31"/>
    </row>
    <row r="2534" spans="11:12">
      <c r="K2534" s="79"/>
      <c r="L2534" s="31"/>
    </row>
    <row r="2535" spans="11:12">
      <c r="K2535" s="79"/>
      <c r="L2535" s="31"/>
    </row>
    <row r="2536" spans="11:12">
      <c r="K2536" s="79"/>
      <c r="L2536" s="31"/>
    </row>
    <row r="2537" spans="11:12">
      <c r="K2537" s="79"/>
      <c r="L2537" s="31"/>
    </row>
    <row r="2538" spans="11:12">
      <c r="K2538" s="79"/>
      <c r="L2538" s="31"/>
    </row>
    <row r="2539" spans="11:12">
      <c r="K2539" s="79"/>
      <c r="L2539" s="31"/>
    </row>
    <row r="2540" spans="11:12">
      <c r="K2540" s="79"/>
      <c r="L2540" s="31"/>
    </row>
    <row r="2541" spans="11:12">
      <c r="K2541" s="79"/>
      <c r="L2541" s="31"/>
    </row>
    <row r="2542" spans="11:12">
      <c r="K2542" s="79"/>
      <c r="L2542" s="31"/>
    </row>
    <row r="2543" spans="11:12">
      <c r="K2543" s="79"/>
      <c r="L2543" s="31"/>
    </row>
    <row r="2544" spans="11:12">
      <c r="K2544" s="79"/>
      <c r="L2544" s="31"/>
    </row>
    <row r="2545" spans="11:12">
      <c r="K2545" s="79"/>
      <c r="L2545" s="31"/>
    </row>
    <row r="2546" spans="11:12">
      <c r="K2546" s="79"/>
      <c r="L2546" s="31"/>
    </row>
    <row r="2547" spans="11:12">
      <c r="K2547" s="79"/>
      <c r="L2547" s="31"/>
    </row>
    <row r="2548" spans="11:12">
      <c r="K2548" s="79"/>
      <c r="L2548" s="31"/>
    </row>
    <row r="2549" spans="11:12">
      <c r="K2549" s="79"/>
      <c r="L2549" s="31"/>
    </row>
    <row r="2550" spans="11:12">
      <c r="K2550" s="79"/>
      <c r="L2550" s="31"/>
    </row>
    <row r="2551" spans="11:12">
      <c r="K2551" s="79"/>
      <c r="L2551" s="31"/>
    </row>
    <row r="2552" spans="11:12">
      <c r="K2552" s="79"/>
      <c r="L2552" s="31"/>
    </row>
    <row r="2553" spans="11:12">
      <c r="K2553" s="79"/>
      <c r="L2553" s="31"/>
    </row>
    <row r="2554" spans="11:12">
      <c r="K2554" s="79"/>
      <c r="L2554" s="31"/>
    </row>
    <row r="2555" spans="11:12">
      <c r="K2555" s="79"/>
      <c r="L2555" s="31"/>
    </row>
    <row r="2556" spans="11:12">
      <c r="K2556" s="79"/>
      <c r="L2556" s="31"/>
    </row>
    <row r="2557" spans="11:12">
      <c r="K2557" s="79"/>
      <c r="L2557" s="31"/>
    </row>
    <row r="2558" spans="11:12">
      <c r="K2558" s="79"/>
      <c r="L2558" s="31"/>
    </row>
    <row r="2559" spans="11:12">
      <c r="K2559" s="79"/>
      <c r="L2559" s="31"/>
    </row>
    <row r="2560" spans="11:12">
      <c r="K2560" s="79"/>
      <c r="L2560" s="31"/>
    </row>
    <row r="2561" spans="11:12">
      <c r="K2561" s="79"/>
      <c r="L2561" s="31"/>
    </row>
    <row r="2562" spans="11:12">
      <c r="K2562" s="79"/>
      <c r="L2562" s="31"/>
    </row>
    <row r="2563" spans="11:12">
      <c r="K2563" s="79"/>
      <c r="L2563" s="31"/>
    </row>
    <row r="2564" spans="11:12">
      <c r="K2564" s="79"/>
      <c r="L2564" s="31"/>
    </row>
    <row r="2565" spans="11:12">
      <c r="K2565" s="79"/>
      <c r="L2565" s="31"/>
    </row>
    <row r="2566" spans="11:12">
      <c r="K2566" s="79"/>
      <c r="L2566" s="31"/>
    </row>
    <row r="2567" spans="11:12">
      <c r="K2567" s="79"/>
      <c r="L2567" s="31"/>
    </row>
    <row r="2568" spans="11:12">
      <c r="K2568" s="79"/>
      <c r="L2568" s="31"/>
    </row>
    <row r="2569" spans="11:12">
      <c r="K2569" s="79"/>
      <c r="L2569" s="31"/>
    </row>
    <row r="2570" spans="11:12">
      <c r="K2570" s="79"/>
      <c r="L2570" s="31"/>
    </row>
    <row r="2571" spans="11:12">
      <c r="K2571" s="79"/>
      <c r="L2571" s="31"/>
    </row>
    <row r="2572" spans="11:12">
      <c r="K2572" s="79"/>
      <c r="L2572" s="31"/>
    </row>
    <row r="2573" spans="11:12">
      <c r="K2573" s="79"/>
      <c r="L2573" s="31"/>
    </row>
    <row r="2574" spans="11:12">
      <c r="K2574" s="79"/>
      <c r="L2574" s="31"/>
    </row>
    <row r="2575" spans="11:12">
      <c r="K2575" s="79"/>
      <c r="L2575" s="31"/>
    </row>
    <row r="2576" spans="11:12">
      <c r="K2576" s="79"/>
      <c r="L2576" s="31"/>
    </row>
    <row r="2577" spans="11:12">
      <c r="K2577" s="79"/>
      <c r="L2577" s="31"/>
    </row>
    <row r="2578" spans="11:12">
      <c r="K2578" s="79"/>
      <c r="L2578" s="31"/>
    </row>
    <row r="2579" spans="11:12">
      <c r="K2579" s="79"/>
      <c r="L2579" s="31"/>
    </row>
    <row r="2580" spans="11:12">
      <c r="K2580" s="79"/>
      <c r="L2580" s="31"/>
    </row>
    <row r="2581" spans="11:12">
      <c r="K2581" s="79"/>
      <c r="L2581" s="31"/>
    </row>
    <row r="2582" spans="11:12">
      <c r="K2582" s="79"/>
      <c r="L2582" s="31"/>
    </row>
    <row r="2583" spans="11:12">
      <c r="K2583" s="79"/>
      <c r="L2583" s="31"/>
    </row>
    <row r="2584" spans="11:12">
      <c r="K2584" s="79"/>
      <c r="L2584" s="31"/>
    </row>
    <row r="2585" spans="11:12">
      <c r="K2585" s="79"/>
      <c r="L2585" s="31"/>
    </row>
    <row r="2586" spans="11:12">
      <c r="K2586" s="79"/>
      <c r="L2586" s="31"/>
    </row>
    <row r="2587" spans="11:12">
      <c r="K2587" s="79"/>
      <c r="L2587" s="31"/>
    </row>
    <row r="2588" spans="11:12">
      <c r="K2588" s="79"/>
      <c r="L2588" s="31"/>
    </row>
    <row r="2589" spans="11:12">
      <c r="K2589" s="79"/>
      <c r="L2589" s="31"/>
    </row>
    <row r="2590" spans="11:12">
      <c r="K2590" s="79"/>
      <c r="L2590" s="31"/>
    </row>
    <row r="2591" spans="11:12">
      <c r="K2591" s="79"/>
      <c r="L2591" s="31"/>
    </row>
    <row r="2592" spans="11:12">
      <c r="K2592" s="79"/>
      <c r="L2592" s="31"/>
    </row>
    <row r="2593" spans="11:12">
      <c r="K2593" s="79"/>
      <c r="L2593" s="31"/>
    </row>
    <row r="2594" spans="11:12">
      <c r="K2594" s="79"/>
      <c r="L2594" s="31"/>
    </row>
    <row r="2595" spans="11:12">
      <c r="K2595" s="79"/>
      <c r="L2595" s="31"/>
    </row>
    <row r="2596" spans="11:12">
      <c r="K2596" s="79"/>
      <c r="L2596" s="31"/>
    </row>
    <row r="2597" spans="11:12">
      <c r="K2597" s="79"/>
      <c r="L2597" s="31"/>
    </row>
    <row r="2598" spans="11:12">
      <c r="K2598" s="79"/>
      <c r="L2598" s="31"/>
    </row>
    <row r="2599" spans="11:12">
      <c r="K2599" s="79"/>
      <c r="L2599" s="31"/>
    </row>
    <row r="2600" spans="11:12">
      <c r="K2600" s="79"/>
      <c r="L2600" s="31"/>
    </row>
    <row r="2601" spans="11:12">
      <c r="K2601" s="79"/>
      <c r="L2601" s="31"/>
    </row>
    <row r="2602" spans="11:12">
      <c r="K2602" s="79"/>
      <c r="L2602" s="31"/>
    </row>
    <row r="2603" spans="11:12">
      <c r="K2603" s="79"/>
      <c r="L2603" s="31"/>
    </row>
    <row r="2604" spans="11:12">
      <c r="K2604" s="79"/>
      <c r="L2604" s="31"/>
    </row>
    <row r="2605" spans="11:12">
      <c r="K2605" s="79"/>
      <c r="L2605" s="31"/>
    </row>
    <row r="2606" spans="11:12">
      <c r="K2606" s="79"/>
      <c r="L2606" s="31"/>
    </row>
    <row r="2607" spans="11:12">
      <c r="K2607" s="79"/>
      <c r="L2607" s="31"/>
    </row>
    <row r="2608" spans="11:12">
      <c r="K2608" s="79"/>
      <c r="L2608" s="31"/>
    </row>
    <row r="2609" spans="11:12">
      <c r="K2609" s="79"/>
      <c r="L2609" s="31"/>
    </row>
    <row r="2610" spans="11:12">
      <c r="K2610" s="79"/>
      <c r="L2610" s="31"/>
    </row>
    <row r="2611" spans="11:12">
      <c r="K2611" s="79"/>
      <c r="L2611" s="31"/>
    </row>
    <row r="2612" spans="11:12">
      <c r="K2612" s="79"/>
      <c r="L2612" s="31"/>
    </row>
    <row r="2613" spans="11:12">
      <c r="K2613" s="79"/>
      <c r="L2613" s="31"/>
    </row>
    <row r="2614" spans="11:12">
      <c r="K2614" s="79"/>
      <c r="L2614" s="31"/>
    </row>
    <row r="2615" spans="11:12">
      <c r="K2615" s="79"/>
      <c r="L2615" s="31"/>
    </row>
    <row r="2616" spans="11:12">
      <c r="K2616" s="79"/>
      <c r="L2616" s="31"/>
    </row>
    <row r="2617" spans="11:12">
      <c r="K2617" s="79"/>
      <c r="L2617" s="31"/>
    </row>
    <row r="2618" spans="11:12">
      <c r="K2618" s="79"/>
      <c r="L2618" s="31"/>
    </row>
    <row r="2619" spans="11:12">
      <c r="K2619" s="79"/>
      <c r="L2619" s="31"/>
    </row>
    <row r="2620" spans="11:12">
      <c r="K2620" s="79"/>
      <c r="L2620" s="31"/>
    </row>
    <row r="2621" spans="11:12">
      <c r="K2621" s="79"/>
      <c r="L2621" s="31"/>
    </row>
    <row r="2622" spans="11:12">
      <c r="K2622" s="79"/>
      <c r="L2622" s="31"/>
    </row>
    <row r="2623" spans="11:12">
      <c r="K2623" s="79"/>
      <c r="L2623" s="31"/>
    </row>
    <row r="2624" spans="11:12">
      <c r="K2624" s="79"/>
      <c r="L2624" s="31"/>
    </row>
    <row r="2625" spans="11:12">
      <c r="K2625" s="79"/>
      <c r="L2625" s="31"/>
    </row>
    <row r="2626" spans="11:12">
      <c r="K2626" s="79"/>
      <c r="L2626" s="31"/>
    </row>
    <row r="2627" spans="11:12">
      <c r="K2627" s="79"/>
      <c r="L2627" s="31"/>
    </row>
    <row r="2628" spans="11:12">
      <c r="K2628" s="79"/>
      <c r="L2628" s="31"/>
    </row>
    <row r="2629" spans="11:12">
      <c r="K2629" s="79"/>
      <c r="L2629" s="31"/>
    </row>
    <row r="2630" spans="11:12">
      <c r="K2630" s="79"/>
      <c r="L2630" s="31"/>
    </row>
    <row r="2631" spans="11:12">
      <c r="K2631" s="79"/>
      <c r="L2631" s="31"/>
    </row>
    <row r="2632" spans="11:12">
      <c r="K2632" s="79"/>
      <c r="L2632" s="31"/>
    </row>
    <row r="2633" spans="11:12">
      <c r="K2633" s="79"/>
      <c r="L2633" s="31"/>
    </row>
    <row r="2634" spans="11:12">
      <c r="K2634" s="79"/>
      <c r="L2634" s="31"/>
    </row>
    <row r="2635" spans="11:12">
      <c r="K2635" s="79"/>
      <c r="L2635" s="31"/>
    </row>
    <row r="2636" spans="11:12">
      <c r="K2636" s="79"/>
      <c r="L2636" s="31"/>
    </row>
    <row r="2637" spans="11:12">
      <c r="K2637" s="79"/>
      <c r="L2637" s="31"/>
    </row>
    <row r="2638" spans="11:12">
      <c r="K2638" s="79"/>
      <c r="L2638" s="31"/>
    </row>
    <row r="2639" spans="11:12">
      <c r="K2639" s="79"/>
      <c r="L2639" s="31"/>
    </row>
    <row r="2640" spans="11:12">
      <c r="K2640" s="79"/>
      <c r="L2640" s="31"/>
    </row>
    <row r="2641" spans="11:12">
      <c r="K2641" s="79"/>
      <c r="L2641" s="31"/>
    </row>
    <row r="2642" spans="11:12">
      <c r="K2642" s="79"/>
      <c r="L2642" s="31"/>
    </row>
    <row r="2643" spans="11:12">
      <c r="K2643" s="79"/>
      <c r="L2643" s="31"/>
    </row>
    <row r="2644" spans="11:12">
      <c r="K2644" s="79"/>
      <c r="L2644" s="31"/>
    </row>
    <row r="2645" spans="11:12">
      <c r="K2645" s="79"/>
      <c r="L2645" s="31"/>
    </row>
    <row r="2646" spans="11:12">
      <c r="K2646" s="79"/>
      <c r="L2646" s="31"/>
    </row>
    <row r="2647" spans="11:12">
      <c r="K2647" s="79"/>
      <c r="L2647" s="31"/>
    </row>
    <row r="2648" spans="11:12">
      <c r="K2648" s="79"/>
      <c r="L2648" s="31"/>
    </row>
    <row r="2649" spans="11:12">
      <c r="K2649" s="79"/>
      <c r="L2649" s="31"/>
    </row>
    <row r="2650" spans="11:12">
      <c r="K2650" s="79"/>
      <c r="L2650" s="31"/>
    </row>
    <row r="2651" spans="11:12">
      <c r="K2651" s="79"/>
      <c r="L2651" s="31"/>
    </row>
    <row r="2652" spans="11:12">
      <c r="K2652" s="79"/>
      <c r="L2652" s="31"/>
    </row>
    <row r="2653" spans="11:12">
      <c r="K2653" s="79"/>
      <c r="L2653" s="31"/>
    </row>
    <row r="2654" spans="11:12">
      <c r="K2654" s="79"/>
      <c r="L2654" s="31"/>
    </row>
    <row r="2655" spans="11:12">
      <c r="K2655" s="79"/>
      <c r="L2655" s="31"/>
    </row>
    <row r="2656" spans="11:12">
      <c r="K2656" s="79"/>
      <c r="L2656" s="31"/>
    </row>
    <row r="2657" spans="11:12">
      <c r="K2657" s="79"/>
      <c r="L2657" s="31"/>
    </row>
    <row r="2658" spans="11:12">
      <c r="K2658" s="79"/>
      <c r="L2658" s="31"/>
    </row>
    <row r="2659" spans="11:12">
      <c r="K2659" s="79"/>
      <c r="L2659" s="31"/>
    </row>
    <row r="2660" spans="11:12">
      <c r="K2660" s="79"/>
      <c r="L2660" s="31"/>
    </row>
    <row r="2661" spans="11:12">
      <c r="K2661" s="79"/>
      <c r="L2661" s="31"/>
    </row>
    <row r="2662" spans="11:12">
      <c r="K2662" s="79"/>
      <c r="L2662" s="31"/>
    </row>
    <row r="2663" spans="11:12">
      <c r="K2663" s="79"/>
      <c r="L2663" s="31"/>
    </row>
    <row r="2664" spans="11:12">
      <c r="K2664" s="79"/>
      <c r="L2664" s="31"/>
    </row>
    <row r="2665" spans="11:12">
      <c r="K2665" s="79"/>
      <c r="L2665" s="31"/>
    </row>
    <row r="2666" spans="11:12">
      <c r="K2666" s="79"/>
      <c r="L2666" s="31"/>
    </row>
    <row r="2667" spans="11:12">
      <c r="K2667" s="79"/>
      <c r="L2667" s="31"/>
    </row>
    <row r="2668" spans="11:12">
      <c r="K2668" s="79"/>
      <c r="L2668" s="31"/>
    </row>
    <row r="2669" spans="11:12">
      <c r="K2669" s="79"/>
      <c r="L2669" s="31"/>
    </row>
    <row r="2670" spans="11:12">
      <c r="K2670" s="79"/>
      <c r="L2670" s="31"/>
    </row>
    <row r="2671" spans="11:12">
      <c r="K2671" s="79"/>
      <c r="L2671" s="31"/>
    </row>
    <row r="2672" spans="11:12">
      <c r="K2672" s="79"/>
      <c r="L2672" s="31"/>
    </row>
    <row r="2673" spans="11:12">
      <c r="K2673" s="79"/>
      <c r="L2673" s="31"/>
    </row>
    <row r="2674" spans="11:12">
      <c r="K2674" s="79"/>
      <c r="L2674" s="31"/>
    </row>
    <row r="2675" spans="11:12">
      <c r="K2675" s="79"/>
      <c r="L2675" s="31"/>
    </row>
    <row r="2676" spans="11:12">
      <c r="K2676" s="79"/>
      <c r="L2676" s="31"/>
    </row>
    <row r="2677" spans="11:12">
      <c r="K2677" s="79"/>
      <c r="L2677" s="31"/>
    </row>
    <row r="2678" spans="11:12">
      <c r="K2678" s="79"/>
      <c r="L2678" s="31"/>
    </row>
    <row r="2679" spans="11:12">
      <c r="K2679" s="79"/>
      <c r="L2679" s="31"/>
    </row>
    <row r="2680" spans="11:12">
      <c r="K2680" s="79"/>
      <c r="L2680" s="31"/>
    </row>
    <row r="2681" spans="11:12">
      <c r="K2681" s="79"/>
      <c r="L2681" s="31"/>
    </row>
    <row r="2682" spans="11:12">
      <c r="K2682" s="79"/>
      <c r="L2682" s="31"/>
    </row>
    <row r="2683" spans="11:12">
      <c r="K2683" s="79"/>
      <c r="L2683" s="31"/>
    </row>
    <row r="2684" spans="11:12">
      <c r="K2684" s="79"/>
      <c r="L2684" s="31"/>
    </row>
    <row r="2685" spans="11:12">
      <c r="K2685" s="79"/>
      <c r="L2685" s="31"/>
    </row>
    <row r="2686" spans="11:12">
      <c r="K2686" s="79"/>
      <c r="L2686" s="31"/>
    </row>
    <row r="2687" spans="11:12">
      <c r="K2687" s="79"/>
      <c r="L2687" s="31"/>
    </row>
    <row r="2688" spans="11:12">
      <c r="K2688" s="79"/>
      <c r="L2688" s="31"/>
    </row>
    <row r="2689" spans="11:12">
      <c r="K2689" s="79"/>
      <c r="L2689" s="31"/>
    </row>
    <row r="2690" spans="11:12">
      <c r="K2690" s="79"/>
      <c r="L2690" s="31"/>
    </row>
    <row r="2691" spans="11:12">
      <c r="K2691" s="79"/>
      <c r="L2691" s="31"/>
    </row>
    <row r="2692" spans="11:12">
      <c r="K2692" s="79"/>
      <c r="L2692" s="31"/>
    </row>
    <row r="2693" spans="11:12">
      <c r="K2693" s="79"/>
      <c r="L2693" s="31"/>
    </row>
    <row r="2694" spans="11:12">
      <c r="K2694" s="79"/>
      <c r="L2694" s="31"/>
    </row>
    <row r="2695" spans="11:12">
      <c r="K2695" s="79"/>
      <c r="L2695" s="31"/>
    </row>
    <row r="2696" spans="11:12">
      <c r="K2696" s="79"/>
      <c r="L2696" s="31"/>
    </row>
    <row r="2697" spans="11:12">
      <c r="K2697" s="79"/>
      <c r="L2697" s="31"/>
    </row>
    <row r="2698" spans="11:12">
      <c r="K2698" s="79"/>
      <c r="L2698" s="31"/>
    </row>
    <row r="2699" spans="11:12">
      <c r="K2699" s="79"/>
      <c r="L2699" s="31"/>
    </row>
    <row r="2700" spans="11:12">
      <c r="K2700" s="79"/>
      <c r="L2700" s="31"/>
    </row>
    <row r="2701" spans="11:12">
      <c r="K2701" s="79"/>
      <c r="L2701" s="31"/>
    </row>
    <row r="2702" spans="11:12">
      <c r="K2702" s="79"/>
      <c r="L2702" s="31"/>
    </row>
    <row r="2703" spans="11:12">
      <c r="K2703" s="79"/>
      <c r="L2703" s="31"/>
    </row>
    <row r="2704" spans="11:12">
      <c r="K2704" s="79"/>
      <c r="L2704" s="31"/>
    </row>
    <row r="2705" spans="11:12">
      <c r="K2705" s="79"/>
      <c r="L2705" s="31"/>
    </row>
    <row r="2706" spans="11:12">
      <c r="K2706" s="79"/>
      <c r="L2706" s="31"/>
    </row>
    <row r="2707" spans="11:12">
      <c r="K2707" s="79"/>
      <c r="L2707" s="31"/>
    </row>
    <row r="2708" spans="11:12">
      <c r="K2708" s="79"/>
      <c r="L2708" s="31"/>
    </row>
    <row r="2709" spans="11:12">
      <c r="K2709" s="79"/>
      <c r="L2709" s="31"/>
    </row>
    <row r="2710" spans="11:12">
      <c r="K2710" s="79"/>
      <c r="L2710" s="31"/>
    </row>
    <row r="2711" spans="11:12">
      <c r="K2711" s="79"/>
      <c r="L2711" s="31"/>
    </row>
    <row r="2712" spans="11:12">
      <c r="K2712" s="79"/>
      <c r="L2712" s="31"/>
    </row>
    <row r="2713" spans="11:12">
      <c r="K2713" s="79"/>
      <c r="L2713" s="31"/>
    </row>
    <row r="2714" spans="11:12">
      <c r="K2714" s="79"/>
      <c r="L2714" s="31"/>
    </row>
    <row r="2715" spans="11:12">
      <c r="K2715" s="79"/>
      <c r="L2715" s="31"/>
    </row>
    <row r="2716" spans="11:12">
      <c r="K2716" s="79"/>
      <c r="L2716" s="31"/>
    </row>
    <row r="2717" spans="11:12">
      <c r="K2717" s="79"/>
      <c r="L2717" s="31"/>
    </row>
    <row r="2718" spans="11:12">
      <c r="K2718" s="79"/>
      <c r="L2718" s="31"/>
    </row>
    <row r="2719" spans="11:12">
      <c r="K2719" s="79"/>
      <c r="L2719" s="31"/>
    </row>
    <row r="2720" spans="11:12">
      <c r="K2720" s="79"/>
      <c r="L2720" s="31"/>
    </row>
    <row r="2721" spans="11:12">
      <c r="K2721" s="79"/>
      <c r="L2721" s="31"/>
    </row>
    <row r="2722" spans="11:12">
      <c r="K2722" s="79"/>
      <c r="L2722" s="31"/>
    </row>
    <row r="2723" spans="11:12">
      <c r="K2723" s="79"/>
      <c r="L2723" s="31"/>
    </row>
    <row r="2724" spans="11:12">
      <c r="K2724" s="79"/>
      <c r="L2724" s="31"/>
    </row>
    <row r="2725" spans="11:12">
      <c r="K2725" s="79"/>
      <c r="L2725" s="31"/>
    </row>
    <row r="2726" spans="11:12">
      <c r="K2726" s="79"/>
      <c r="L2726" s="31"/>
    </row>
    <row r="2727" spans="11:12">
      <c r="K2727" s="79"/>
      <c r="L2727" s="31"/>
    </row>
    <row r="2728" spans="11:12">
      <c r="K2728" s="79"/>
      <c r="L2728" s="31"/>
    </row>
    <row r="2729" spans="11:12">
      <c r="K2729" s="79"/>
      <c r="L2729" s="31"/>
    </row>
    <row r="2730" spans="11:12">
      <c r="K2730" s="79"/>
      <c r="L2730" s="31"/>
    </row>
    <row r="2731" spans="11:12">
      <c r="K2731" s="79"/>
      <c r="L2731" s="31"/>
    </row>
    <row r="2732" spans="11:12">
      <c r="K2732" s="79"/>
      <c r="L2732" s="31"/>
    </row>
    <row r="2733" spans="11:12">
      <c r="K2733" s="79"/>
      <c r="L2733" s="31"/>
    </row>
    <row r="2734" spans="11:12">
      <c r="K2734" s="79"/>
      <c r="L2734" s="31"/>
    </row>
    <row r="2735" spans="11:12">
      <c r="K2735" s="79"/>
      <c r="L2735" s="31"/>
    </row>
    <row r="2736" spans="11:12">
      <c r="K2736" s="79"/>
      <c r="L2736" s="31"/>
    </row>
    <row r="2737" spans="11:12">
      <c r="K2737" s="79"/>
      <c r="L2737" s="31"/>
    </row>
    <row r="2738" spans="11:12">
      <c r="K2738" s="79"/>
      <c r="L2738" s="31"/>
    </row>
    <row r="2739" spans="11:12">
      <c r="K2739" s="79"/>
      <c r="L2739" s="31"/>
    </row>
    <row r="2740" spans="11:12">
      <c r="K2740" s="79"/>
      <c r="L2740" s="31"/>
    </row>
    <row r="2741" spans="11:12">
      <c r="K2741" s="79"/>
      <c r="L2741" s="31"/>
    </row>
    <row r="2742" spans="11:12">
      <c r="K2742" s="79"/>
      <c r="L2742" s="31"/>
    </row>
    <row r="2743" spans="11:12">
      <c r="K2743" s="79"/>
      <c r="L2743" s="31"/>
    </row>
    <row r="2744" spans="11:12">
      <c r="K2744" s="79"/>
      <c r="L2744" s="31"/>
    </row>
    <row r="2745" spans="11:12">
      <c r="K2745" s="79"/>
      <c r="L2745" s="31"/>
    </row>
    <row r="2746" spans="11:12">
      <c r="K2746" s="79"/>
      <c r="L2746" s="31"/>
    </row>
    <row r="2747" spans="11:12">
      <c r="K2747" s="79"/>
      <c r="L2747" s="31"/>
    </row>
    <row r="2748" spans="11:12">
      <c r="K2748" s="79"/>
      <c r="L2748" s="31"/>
    </row>
    <row r="2749" spans="11:12">
      <c r="K2749" s="79"/>
      <c r="L2749" s="31"/>
    </row>
    <row r="2750" spans="11:12">
      <c r="K2750" s="79"/>
      <c r="L2750" s="31"/>
    </row>
    <row r="2751" spans="11:12">
      <c r="K2751" s="79"/>
      <c r="L2751" s="31"/>
    </row>
    <row r="2752" spans="11:12">
      <c r="K2752" s="79"/>
      <c r="L2752" s="31"/>
    </row>
    <row r="2753" spans="11:12">
      <c r="K2753" s="79"/>
      <c r="L2753" s="31"/>
    </row>
    <row r="2754" spans="11:12">
      <c r="K2754" s="79"/>
      <c r="L2754" s="31"/>
    </row>
    <row r="2755" spans="11:12">
      <c r="K2755" s="79"/>
      <c r="L2755" s="31"/>
    </row>
    <row r="2756" spans="11:12">
      <c r="K2756" s="79"/>
      <c r="L2756" s="31"/>
    </row>
    <row r="2757" spans="11:12">
      <c r="K2757" s="79"/>
      <c r="L2757" s="31"/>
    </row>
    <row r="2758" spans="11:12">
      <c r="K2758" s="79"/>
      <c r="L2758" s="31"/>
    </row>
    <row r="2759" spans="11:12">
      <c r="K2759" s="79"/>
      <c r="L2759" s="31"/>
    </row>
    <row r="2760" spans="11:12">
      <c r="K2760" s="79"/>
      <c r="L2760" s="31"/>
    </row>
    <row r="2761" spans="11:12">
      <c r="K2761" s="79"/>
      <c r="L2761" s="31"/>
    </row>
    <row r="2762" spans="11:12">
      <c r="K2762" s="79"/>
      <c r="L2762" s="31"/>
    </row>
    <row r="2763" spans="11:12">
      <c r="K2763" s="79"/>
      <c r="L2763" s="31"/>
    </row>
    <row r="2764" spans="11:12">
      <c r="K2764" s="79"/>
      <c r="L2764" s="31"/>
    </row>
    <row r="2765" spans="11:12">
      <c r="K2765" s="79"/>
      <c r="L2765" s="31"/>
    </row>
    <row r="2766" spans="11:12">
      <c r="K2766" s="79"/>
      <c r="L2766" s="31"/>
    </row>
    <row r="2767" spans="11:12">
      <c r="K2767" s="79"/>
      <c r="L2767" s="31"/>
    </row>
    <row r="2768" spans="11:12">
      <c r="K2768" s="79"/>
      <c r="L2768" s="31"/>
    </row>
    <row r="2769" spans="11:12">
      <c r="K2769" s="79"/>
      <c r="L2769" s="31"/>
    </row>
    <row r="2770" spans="11:12">
      <c r="K2770" s="79"/>
      <c r="L2770" s="31"/>
    </row>
    <row r="2771" spans="11:12">
      <c r="K2771" s="79"/>
      <c r="L2771" s="31"/>
    </row>
    <row r="2772" spans="11:12">
      <c r="K2772" s="79"/>
      <c r="L2772" s="31"/>
    </row>
    <row r="2773" spans="11:12">
      <c r="K2773" s="79"/>
      <c r="L2773" s="31"/>
    </row>
    <row r="2774" spans="11:12">
      <c r="K2774" s="79"/>
      <c r="L2774" s="31"/>
    </row>
    <row r="2775" spans="11:12">
      <c r="K2775" s="79"/>
      <c r="L2775" s="31"/>
    </row>
    <row r="2776" spans="11:12">
      <c r="K2776" s="79"/>
      <c r="L2776" s="31"/>
    </row>
    <row r="2777" spans="11:12">
      <c r="K2777" s="79"/>
      <c r="L2777" s="31"/>
    </row>
    <row r="2778" spans="11:12">
      <c r="K2778" s="79"/>
      <c r="L2778" s="31"/>
    </row>
    <row r="2779" spans="11:12">
      <c r="K2779" s="79"/>
      <c r="L2779" s="31"/>
    </row>
    <row r="2780" spans="11:12">
      <c r="K2780" s="79"/>
      <c r="L2780" s="31"/>
    </row>
    <row r="2781" spans="11:12">
      <c r="K2781" s="79"/>
      <c r="L2781" s="31"/>
    </row>
    <row r="2782" spans="11:12">
      <c r="K2782" s="79"/>
      <c r="L2782" s="31"/>
    </row>
    <row r="2783" spans="11:12">
      <c r="K2783" s="79"/>
      <c r="L2783" s="31"/>
    </row>
    <row r="2784" spans="11:12">
      <c r="K2784" s="79"/>
      <c r="L2784" s="31"/>
    </row>
    <row r="2785" spans="11:12">
      <c r="K2785" s="79"/>
      <c r="L2785" s="31"/>
    </row>
    <row r="2786" spans="11:12">
      <c r="K2786" s="79"/>
      <c r="L2786" s="31"/>
    </row>
    <row r="2787" spans="11:12">
      <c r="K2787" s="79"/>
      <c r="L2787" s="31"/>
    </row>
    <row r="2788" spans="11:12">
      <c r="K2788" s="79"/>
      <c r="L2788" s="31"/>
    </row>
    <row r="2789" spans="11:12">
      <c r="K2789" s="79"/>
      <c r="L2789" s="31"/>
    </row>
    <row r="2790" spans="11:12">
      <c r="K2790" s="79"/>
      <c r="L2790" s="31"/>
    </row>
    <row r="2791" spans="11:12">
      <c r="K2791" s="79"/>
      <c r="L2791" s="31"/>
    </row>
    <row r="2792" spans="11:12">
      <c r="K2792" s="79"/>
      <c r="L2792" s="31"/>
    </row>
    <row r="2793" spans="11:12">
      <c r="K2793" s="79"/>
      <c r="L2793" s="31"/>
    </row>
    <row r="2794" spans="11:12">
      <c r="K2794" s="79"/>
      <c r="L2794" s="31"/>
    </row>
    <row r="2795" spans="11:12">
      <c r="K2795" s="79"/>
      <c r="L2795" s="31"/>
    </row>
    <row r="2796" spans="11:12">
      <c r="K2796" s="79"/>
      <c r="L2796" s="31"/>
    </row>
    <row r="2797" spans="11:12">
      <c r="K2797" s="79"/>
      <c r="L2797" s="31"/>
    </row>
    <row r="2798" spans="11:12">
      <c r="K2798" s="79"/>
      <c r="L2798" s="31"/>
    </row>
    <row r="2799" spans="11:12">
      <c r="K2799" s="79"/>
      <c r="L2799" s="31"/>
    </row>
    <row r="2800" spans="11:12">
      <c r="K2800" s="79"/>
      <c r="L2800" s="31"/>
    </row>
    <row r="2801" spans="11:12">
      <c r="K2801" s="79"/>
      <c r="L2801" s="31"/>
    </row>
    <row r="2802" spans="11:12">
      <c r="K2802" s="79"/>
      <c r="L2802" s="31"/>
    </row>
    <row r="2803" spans="11:12">
      <c r="K2803" s="79"/>
      <c r="L2803" s="31"/>
    </row>
    <row r="2804" spans="11:12">
      <c r="K2804" s="79"/>
      <c r="L2804" s="31"/>
    </row>
    <row r="2805" spans="11:12">
      <c r="K2805" s="79"/>
      <c r="L2805" s="31"/>
    </row>
    <row r="2806" spans="11:12">
      <c r="K2806" s="79"/>
      <c r="L2806" s="31"/>
    </row>
    <row r="2807" spans="11:12">
      <c r="K2807" s="79"/>
      <c r="L2807" s="31"/>
    </row>
    <row r="2808" spans="11:12">
      <c r="K2808" s="79"/>
      <c r="L2808" s="31"/>
    </row>
    <row r="2809" spans="11:12">
      <c r="K2809" s="79"/>
      <c r="L2809" s="31"/>
    </row>
    <row r="2810" spans="11:12">
      <c r="K2810" s="79"/>
      <c r="L2810" s="31"/>
    </row>
    <row r="2811" spans="11:12">
      <c r="K2811" s="79"/>
      <c r="L2811" s="31"/>
    </row>
    <row r="2812" spans="11:12">
      <c r="K2812" s="79"/>
      <c r="L2812" s="31"/>
    </row>
    <row r="2813" spans="11:12">
      <c r="K2813" s="79"/>
      <c r="L2813" s="31"/>
    </row>
    <row r="2814" spans="11:12">
      <c r="K2814" s="79"/>
      <c r="L2814" s="31"/>
    </row>
    <row r="2815" spans="11:12">
      <c r="K2815" s="79"/>
      <c r="L2815" s="31"/>
    </row>
    <row r="2816" spans="11:12">
      <c r="K2816" s="79"/>
      <c r="L2816" s="31"/>
    </row>
    <row r="2817" spans="11:12">
      <c r="K2817" s="79"/>
      <c r="L2817" s="31"/>
    </row>
    <row r="2818" spans="11:12">
      <c r="K2818" s="79"/>
      <c r="L2818" s="31"/>
    </row>
    <row r="2819" spans="11:12">
      <c r="K2819" s="79"/>
      <c r="L2819" s="31"/>
    </row>
    <row r="2820" spans="11:12">
      <c r="K2820" s="79"/>
      <c r="L2820" s="31"/>
    </row>
    <row r="2821" spans="11:12">
      <c r="K2821" s="79"/>
      <c r="L2821" s="31"/>
    </row>
    <row r="2822" spans="11:12">
      <c r="K2822" s="79"/>
      <c r="L2822" s="31"/>
    </row>
    <row r="2823" spans="11:12">
      <c r="K2823" s="79"/>
      <c r="L2823" s="31"/>
    </row>
    <row r="2824" spans="11:12">
      <c r="K2824" s="79"/>
      <c r="L2824" s="31"/>
    </row>
    <row r="2825" spans="11:12">
      <c r="K2825" s="79"/>
      <c r="L2825" s="31"/>
    </row>
    <row r="2826" spans="11:12">
      <c r="K2826" s="79"/>
      <c r="L2826" s="31"/>
    </row>
    <row r="2827" spans="11:12">
      <c r="K2827" s="79"/>
      <c r="L2827" s="31"/>
    </row>
    <row r="2828" spans="11:12">
      <c r="K2828" s="79"/>
      <c r="L2828" s="31"/>
    </row>
    <row r="2829" spans="11:12">
      <c r="K2829" s="79"/>
      <c r="L2829" s="31"/>
    </row>
    <row r="2830" spans="11:12">
      <c r="K2830" s="79"/>
      <c r="L2830" s="31"/>
    </row>
    <row r="2831" spans="11:12">
      <c r="K2831" s="79"/>
      <c r="L2831" s="31"/>
    </row>
    <row r="2832" spans="11:12">
      <c r="K2832" s="79"/>
      <c r="L2832" s="31"/>
    </row>
    <row r="2833" spans="11:12">
      <c r="K2833" s="79"/>
      <c r="L2833" s="31"/>
    </row>
    <row r="2834" spans="11:12">
      <c r="K2834" s="79"/>
      <c r="L2834" s="31"/>
    </row>
    <row r="2835" spans="11:12">
      <c r="K2835" s="79"/>
      <c r="L2835" s="31"/>
    </row>
    <row r="2836" spans="11:12">
      <c r="K2836" s="79"/>
      <c r="L2836" s="31"/>
    </row>
    <row r="2837" spans="11:12">
      <c r="K2837" s="79"/>
      <c r="L2837" s="31"/>
    </row>
    <row r="2838" spans="11:12">
      <c r="K2838" s="79"/>
      <c r="L2838" s="31"/>
    </row>
    <row r="2839" spans="11:12">
      <c r="K2839" s="79"/>
      <c r="L2839" s="31"/>
    </row>
    <row r="2840" spans="11:12">
      <c r="K2840" s="79"/>
      <c r="L2840" s="31"/>
    </row>
    <row r="2841" spans="11:12">
      <c r="K2841" s="79"/>
      <c r="L2841" s="31"/>
    </row>
    <row r="2842" spans="11:12">
      <c r="K2842" s="79"/>
      <c r="L2842" s="31"/>
    </row>
    <row r="2843" spans="11:12">
      <c r="K2843" s="79"/>
      <c r="L2843" s="31"/>
    </row>
    <row r="2844" spans="11:12">
      <c r="K2844" s="79"/>
      <c r="L2844" s="31"/>
    </row>
    <row r="2845" spans="11:12">
      <c r="K2845" s="79"/>
      <c r="L2845" s="31"/>
    </row>
    <row r="2846" spans="11:12">
      <c r="K2846" s="79"/>
      <c r="L2846" s="31"/>
    </row>
    <row r="2847" spans="11:12">
      <c r="K2847" s="79"/>
      <c r="L2847" s="31"/>
    </row>
    <row r="2848" spans="11:12">
      <c r="K2848" s="79"/>
      <c r="L2848" s="31"/>
    </row>
    <row r="2849" spans="11:12">
      <c r="K2849" s="79"/>
      <c r="L2849" s="31"/>
    </row>
    <row r="2850" spans="11:12">
      <c r="K2850" s="79"/>
      <c r="L2850" s="31"/>
    </row>
    <row r="2851" spans="11:12">
      <c r="K2851" s="79"/>
      <c r="L2851" s="31"/>
    </row>
    <row r="2852" spans="11:12">
      <c r="K2852" s="79"/>
      <c r="L2852" s="31"/>
    </row>
    <row r="2853" spans="11:12">
      <c r="K2853" s="79"/>
      <c r="L2853" s="31"/>
    </row>
    <row r="2854" spans="11:12">
      <c r="K2854" s="79"/>
      <c r="L2854" s="31"/>
    </row>
    <row r="2855" spans="11:12">
      <c r="K2855" s="79"/>
      <c r="L2855" s="31"/>
    </row>
    <row r="2856" spans="11:12">
      <c r="K2856" s="79"/>
      <c r="L2856" s="31"/>
    </row>
    <row r="2857" spans="11:12">
      <c r="K2857" s="79"/>
      <c r="L2857" s="31"/>
    </row>
    <row r="2858" spans="11:12">
      <c r="K2858" s="79"/>
      <c r="L2858" s="31"/>
    </row>
    <row r="2859" spans="11:12">
      <c r="K2859" s="79"/>
      <c r="L2859" s="31"/>
    </row>
    <row r="2860" spans="11:12">
      <c r="K2860" s="79"/>
      <c r="L2860" s="31"/>
    </row>
    <row r="2861" spans="11:12">
      <c r="K2861" s="79"/>
      <c r="L2861" s="31"/>
    </row>
    <row r="2862" spans="11:12">
      <c r="K2862" s="79"/>
      <c r="L2862" s="31"/>
    </row>
    <row r="2863" spans="11:12">
      <c r="K2863" s="79"/>
      <c r="L2863" s="31"/>
    </row>
    <row r="2864" spans="11:12">
      <c r="K2864" s="79"/>
      <c r="L2864" s="31"/>
    </row>
    <row r="2865" spans="11:12">
      <c r="K2865" s="79"/>
      <c r="L2865" s="31"/>
    </row>
    <row r="2866" spans="11:12">
      <c r="K2866" s="79"/>
      <c r="L2866" s="31"/>
    </row>
    <row r="2867" spans="11:12">
      <c r="K2867" s="79"/>
      <c r="L2867" s="31"/>
    </row>
    <row r="2868" spans="11:12">
      <c r="K2868" s="79"/>
      <c r="L2868" s="31"/>
    </row>
    <row r="2869" spans="11:12">
      <c r="K2869" s="79"/>
      <c r="L2869" s="31"/>
    </row>
    <row r="2870" spans="11:12">
      <c r="K2870" s="79"/>
      <c r="L2870" s="31"/>
    </row>
    <row r="2871" spans="11:12">
      <c r="K2871" s="79"/>
      <c r="L2871" s="31"/>
    </row>
    <row r="2872" spans="11:12">
      <c r="K2872" s="79"/>
      <c r="L2872" s="31"/>
    </row>
    <row r="2873" spans="11:12">
      <c r="K2873" s="79"/>
      <c r="L2873" s="31"/>
    </row>
    <row r="2874" spans="11:12">
      <c r="K2874" s="79"/>
      <c r="L2874" s="31"/>
    </row>
    <row r="2875" spans="11:12">
      <c r="K2875" s="79"/>
      <c r="L2875" s="31"/>
    </row>
    <row r="2876" spans="11:12">
      <c r="K2876" s="79"/>
      <c r="L2876" s="31"/>
    </row>
    <row r="2877" spans="11:12">
      <c r="K2877" s="79"/>
      <c r="L2877" s="31"/>
    </row>
    <row r="2878" spans="11:12">
      <c r="K2878" s="79"/>
      <c r="L2878" s="31"/>
    </row>
    <row r="2879" spans="11:12">
      <c r="K2879" s="79"/>
      <c r="L2879" s="31"/>
    </row>
    <row r="2880" spans="11:12">
      <c r="K2880" s="79"/>
      <c r="L2880" s="31"/>
    </row>
    <row r="2881" spans="11:12">
      <c r="K2881" s="79"/>
      <c r="L2881" s="31"/>
    </row>
    <row r="2882" spans="11:12">
      <c r="K2882" s="79"/>
      <c r="L2882" s="31"/>
    </row>
    <row r="2883" spans="11:12">
      <c r="K2883" s="79"/>
      <c r="L2883" s="31"/>
    </row>
    <row r="2884" spans="11:12">
      <c r="K2884" s="79"/>
      <c r="L2884" s="31"/>
    </row>
    <row r="2885" spans="11:12">
      <c r="K2885" s="79"/>
      <c r="L2885" s="31"/>
    </row>
    <row r="2886" spans="11:12">
      <c r="K2886" s="79"/>
      <c r="L2886" s="31"/>
    </row>
    <row r="2887" spans="11:12">
      <c r="K2887" s="79"/>
      <c r="L2887" s="31"/>
    </row>
    <row r="2888" spans="11:12">
      <c r="K2888" s="79"/>
      <c r="L2888" s="31"/>
    </row>
    <row r="2889" spans="11:12">
      <c r="K2889" s="79"/>
      <c r="L2889" s="31"/>
    </row>
    <row r="2890" spans="11:12">
      <c r="K2890" s="79"/>
      <c r="L2890" s="31"/>
    </row>
    <row r="2891" spans="11:12">
      <c r="K2891" s="79"/>
      <c r="L2891" s="31"/>
    </row>
    <row r="2892" spans="11:12">
      <c r="K2892" s="79"/>
      <c r="L2892" s="31"/>
    </row>
    <row r="2893" spans="11:12">
      <c r="K2893" s="79"/>
      <c r="L2893" s="31"/>
    </row>
    <row r="2894" spans="11:12">
      <c r="K2894" s="79"/>
      <c r="L2894" s="31"/>
    </row>
    <row r="2895" spans="11:12">
      <c r="K2895" s="79"/>
      <c r="L2895" s="31"/>
    </row>
    <row r="2896" spans="11:12">
      <c r="K2896" s="79"/>
      <c r="L2896" s="31"/>
    </row>
    <row r="2897" spans="11:12">
      <c r="K2897" s="79"/>
      <c r="L2897" s="31"/>
    </row>
    <row r="2898" spans="11:12">
      <c r="K2898" s="79"/>
      <c r="L2898" s="31"/>
    </row>
    <row r="2899" spans="11:12">
      <c r="K2899" s="79"/>
      <c r="L2899" s="31"/>
    </row>
    <row r="2900" spans="11:12">
      <c r="K2900" s="79"/>
      <c r="L2900" s="31"/>
    </row>
    <row r="2901" spans="11:12">
      <c r="K2901" s="79"/>
      <c r="L2901" s="31"/>
    </row>
    <row r="2902" spans="11:12">
      <c r="K2902" s="79"/>
      <c r="L2902" s="31"/>
    </row>
    <row r="2903" spans="11:12">
      <c r="K2903" s="79"/>
      <c r="L2903" s="31"/>
    </row>
    <row r="2904" spans="11:12">
      <c r="K2904" s="79"/>
      <c r="L2904" s="31"/>
    </row>
    <row r="2905" spans="11:12">
      <c r="K2905" s="79"/>
      <c r="L2905" s="31"/>
    </row>
    <row r="2906" spans="11:12">
      <c r="K2906" s="79"/>
      <c r="L2906" s="31"/>
    </row>
    <row r="2907" spans="11:12">
      <c r="K2907" s="79"/>
      <c r="L2907" s="31"/>
    </row>
    <row r="2908" spans="11:12">
      <c r="K2908" s="79"/>
      <c r="L2908" s="31"/>
    </row>
    <row r="2909" spans="11:12">
      <c r="K2909" s="79"/>
      <c r="L2909" s="31"/>
    </row>
    <row r="2910" spans="11:12">
      <c r="K2910" s="79"/>
      <c r="L2910" s="31"/>
    </row>
    <row r="2911" spans="11:12">
      <c r="K2911" s="79"/>
      <c r="L2911" s="31"/>
    </row>
    <row r="2912" spans="11:12">
      <c r="K2912" s="79"/>
      <c r="L2912" s="31"/>
    </row>
    <row r="2913" spans="11:12">
      <c r="K2913" s="79"/>
      <c r="L2913" s="31"/>
    </row>
    <row r="2914" spans="11:12">
      <c r="K2914" s="79"/>
      <c r="L2914" s="31"/>
    </row>
    <row r="2915" spans="11:12">
      <c r="K2915" s="79"/>
      <c r="L2915" s="31"/>
    </row>
    <row r="2916" spans="11:12">
      <c r="K2916" s="79"/>
      <c r="L2916" s="31"/>
    </row>
    <row r="2917" spans="11:12">
      <c r="K2917" s="79"/>
      <c r="L2917" s="31"/>
    </row>
    <row r="2918" spans="11:12">
      <c r="K2918" s="79"/>
      <c r="L2918" s="31"/>
    </row>
    <row r="2919" spans="11:12">
      <c r="K2919" s="79"/>
      <c r="L2919" s="31"/>
    </row>
    <row r="2920" spans="11:12">
      <c r="K2920" s="79"/>
      <c r="L2920" s="31"/>
    </row>
    <row r="2921" spans="11:12">
      <c r="K2921" s="79"/>
      <c r="L2921" s="31"/>
    </row>
    <row r="2922" spans="11:12">
      <c r="K2922" s="79"/>
      <c r="L2922" s="31"/>
    </row>
    <row r="2923" spans="11:12">
      <c r="K2923" s="79"/>
      <c r="L2923" s="31"/>
    </row>
    <row r="2924" spans="11:12">
      <c r="K2924" s="79"/>
      <c r="L2924" s="31"/>
    </row>
    <row r="2925" spans="11:12">
      <c r="K2925" s="79"/>
      <c r="L2925" s="31"/>
    </row>
    <row r="2926" spans="11:12">
      <c r="K2926" s="79"/>
      <c r="L2926" s="31"/>
    </row>
    <row r="2927" spans="11:12">
      <c r="K2927" s="79"/>
      <c r="L2927" s="31"/>
    </row>
    <row r="2928" spans="11:12">
      <c r="K2928" s="79"/>
      <c r="L2928" s="31"/>
    </row>
    <row r="2929" spans="11:12">
      <c r="K2929" s="79"/>
      <c r="L2929" s="31"/>
    </row>
    <row r="2930" spans="11:12">
      <c r="K2930" s="79"/>
      <c r="L2930" s="31"/>
    </row>
    <row r="2931" spans="11:12">
      <c r="K2931" s="79"/>
      <c r="L2931" s="31"/>
    </row>
    <row r="2932" spans="11:12">
      <c r="K2932" s="79"/>
      <c r="L2932" s="31"/>
    </row>
    <row r="2933" spans="11:12">
      <c r="K2933" s="79"/>
      <c r="L2933" s="31"/>
    </row>
    <row r="2934" spans="11:12">
      <c r="K2934" s="79"/>
      <c r="L2934" s="31"/>
    </row>
    <row r="2935" spans="11:12">
      <c r="K2935" s="79"/>
      <c r="L2935" s="31"/>
    </row>
    <row r="2936" spans="11:12">
      <c r="K2936" s="79"/>
      <c r="L2936" s="31"/>
    </row>
    <row r="2937" spans="11:12">
      <c r="K2937" s="79"/>
      <c r="L2937" s="31"/>
    </row>
    <row r="2938" spans="11:12">
      <c r="K2938" s="79"/>
      <c r="L2938" s="31"/>
    </row>
    <row r="2939" spans="11:12">
      <c r="K2939" s="79"/>
      <c r="L2939" s="31"/>
    </row>
    <row r="2940" spans="11:12">
      <c r="K2940" s="79"/>
      <c r="L2940" s="31"/>
    </row>
    <row r="2941" spans="11:12">
      <c r="K2941" s="79"/>
      <c r="L2941" s="31"/>
    </row>
    <row r="2942" spans="11:12">
      <c r="K2942" s="79"/>
      <c r="L2942" s="31"/>
    </row>
    <row r="2943" spans="11:12">
      <c r="K2943" s="79"/>
      <c r="L2943" s="31"/>
    </row>
    <row r="2944" spans="11:12">
      <c r="K2944" s="79"/>
      <c r="L2944" s="31"/>
    </row>
    <row r="2945" spans="11:12">
      <c r="K2945" s="79"/>
      <c r="L2945" s="31"/>
    </row>
    <row r="2946" spans="11:12">
      <c r="K2946" s="79"/>
      <c r="L2946" s="31"/>
    </row>
    <row r="2947" spans="11:12">
      <c r="K2947" s="79"/>
      <c r="L2947" s="31"/>
    </row>
    <row r="2948" spans="11:12">
      <c r="K2948" s="79"/>
      <c r="L2948" s="31"/>
    </row>
    <row r="2949" spans="11:12">
      <c r="K2949" s="79"/>
      <c r="L2949" s="31"/>
    </row>
    <row r="2950" spans="11:12">
      <c r="K2950" s="79"/>
      <c r="L2950" s="31"/>
    </row>
    <row r="2951" spans="11:12">
      <c r="K2951" s="79"/>
      <c r="L2951" s="31"/>
    </row>
    <row r="2952" spans="11:12">
      <c r="K2952" s="79"/>
      <c r="L2952" s="31"/>
    </row>
    <row r="2953" spans="11:12">
      <c r="K2953" s="79"/>
      <c r="L2953" s="31"/>
    </row>
    <row r="2954" spans="11:12">
      <c r="K2954" s="79"/>
      <c r="L2954" s="31"/>
    </row>
    <row r="2955" spans="11:12">
      <c r="K2955" s="79"/>
      <c r="L2955" s="31"/>
    </row>
    <row r="2956" spans="11:12">
      <c r="K2956" s="79"/>
      <c r="L2956" s="31"/>
    </row>
    <row r="2957" spans="11:12">
      <c r="K2957" s="79"/>
      <c r="L2957" s="31"/>
    </row>
    <row r="2958" spans="11:12">
      <c r="K2958" s="79"/>
      <c r="L2958" s="31"/>
    </row>
    <row r="2959" spans="11:12">
      <c r="K2959" s="79"/>
      <c r="L2959" s="31"/>
    </row>
    <row r="2960" spans="11:12">
      <c r="K2960" s="79"/>
      <c r="L2960" s="31"/>
    </row>
    <row r="2961" spans="11:12">
      <c r="K2961" s="79"/>
      <c r="L2961" s="31"/>
    </row>
    <row r="2962" spans="11:12">
      <c r="K2962" s="79"/>
      <c r="L2962" s="31"/>
    </row>
    <row r="2963" spans="11:12">
      <c r="K2963" s="79"/>
      <c r="L2963" s="31"/>
    </row>
    <row r="2964" spans="11:12">
      <c r="K2964" s="79"/>
      <c r="L2964" s="31"/>
    </row>
    <row r="2965" spans="11:12">
      <c r="K2965" s="79"/>
      <c r="L2965" s="31"/>
    </row>
    <row r="2966" spans="11:12">
      <c r="K2966" s="79"/>
      <c r="L2966" s="31"/>
    </row>
    <row r="2967" spans="11:12">
      <c r="K2967" s="79"/>
      <c r="L2967" s="31"/>
    </row>
    <row r="2968" spans="11:12">
      <c r="K2968" s="79"/>
      <c r="L2968" s="31"/>
    </row>
    <row r="2969" spans="11:12">
      <c r="K2969" s="79"/>
      <c r="L2969" s="31"/>
    </row>
    <row r="2970" spans="11:12">
      <c r="K2970" s="79"/>
      <c r="L2970" s="31"/>
    </row>
    <row r="2971" spans="11:12">
      <c r="K2971" s="79"/>
      <c r="L2971" s="31"/>
    </row>
    <row r="2972" spans="11:12">
      <c r="K2972" s="79"/>
      <c r="L2972" s="31"/>
    </row>
    <row r="2973" spans="11:12">
      <c r="K2973" s="79"/>
      <c r="L2973" s="31"/>
    </row>
    <row r="2974" spans="11:12">
      <c r="K2974" s="79"/>
      <c r="L2974" s="31"/>
    </row>
    <row r="2975" spans="11:12">
      <c r="K2975" s="79"/>
      <c r="L2975" s="31"/>
    </row>
    <row r="2976" spans="11:12">
      <c r="K2976" s="79"/>
      <c r="L2976" s="31"/>
    </row>
    <row r="2977" spans="11:12">
      <c r="K2977" s="79"/>
      <c r="L2977" s="31"/>
    </row>
    <row r="2978" spans="11:12">
      <c r="K2978" s="79"/>
      <c r="L2978" s="31"/>
    </row>
    <row r="2979" spans="11:12">
      <c r="K2979" s="79"/>
      <c r="L2979" s="31"/>
    </row>
    <row r="2980" spans="11:12">
      <c r="K2980" s="79"/>
      <c r="L2980" s="31"/>
    </row>
    <row r="2981" spans="11:12">
      <c r="K2981" s="79"/>
      <c r="L2981" s="31"/>
    </row>
    <row r="2982" spans="11:12">
      <c r="K2982" s="79"/>
      <c r="L2982" s="31"/>
    </row>
    <row r="2983" spans="11:12">
      <c r="K2983" s="79"/>
      <c r="L2983" s="31"/>
    </row>
    <row r="2984" spans="11:12">
      <c r="K2984" s="79"/>
      <c r="L2984" s="31"/>
    </row>
    <row r="2985" spans="11:12">
      <c r="K2985" s="79"/>
      <c r="L2985" s="31"/>
    </row>
    <row r="2986" spans="11:12">
      <c r="K2986" s="79"/>
      <c r="L2986" s="31"/>
    </row>
    <row r="2987" spans="11:12">
      <c r="K2987" s="79"/>
      <c r="L2987" s="31"/>
    </row>
    <row r="2988" spans="11:12">
      <c r="K2988" s="79"/>
      <c r="L2988" s="31"/>
    </row>
    <row r="2989" spans="11:12">
      <c r="K2989" s="79"/>
      <c r="L2989" s="31"/>
    </row>
    <row r="2990" spans="11:12">
      <c r="K2990" s="79"/>
      <c r="L2990" s="31"/>
    </row>
    <row r="2991" spans="11:12">
      <c r="K2991" s="79"/>
      <c r="L2991" s="31"/>
    </row>
    <row r="2992" spans="11:12">
      <c r="K2992" s="79"/>
      <c r="L2992" s="31"/>
    </row>
    <row r="2993" spans="11:12">
      <c r="K2993" s="79"/>
      <c r="L2993" s="31"/>
    </row>
    <row r="2994" spans="11:12">
      <c r="K2994" s="79"/>
      <c r="L2994" s="31"/>
    </row>
    <row r="2995" spans="11:12">
      <c r="K2995" s="79"/>
      <c r="L2995" s="31"/>
    </row>
    <row r="2996" spans="11:12">
      <c r="K2996" s="79"/>
      <c r="L2996" s="31"/>
    </row>
    <row r="2997" spans="11:12">
      <c r="K2997" s="79"/>
      <c r="L2997" s="31"/>
    </row>
    <row r="2998" spans="11:12">
      <c r="K2998" s="79"/>
      <c r="L2998" s="31"/>
    </row>
    <row r="2999" spans="11:12">
      <c r="K2999" s="79"/>
      <c r="L2999" s="31"/>
    </row>
    <row r="3000" spans="11:12">
      <c r="K3000" s="79"/>
      <c r="L3000" s="31"/>
    </row>
    <row r="3001" spans="11:12">
      <c r="K3001" s="79"/>
      <c r="L3001" s="31"/>
    </row>
    <row r="3002" spans="11:12">
      <c r="K3002" s="79"/>
      <c r="L3002" s="31"/>
    </row>
    <row r="3003" spans="11:12">
      <c r="K3003" s="79"/>
      <c r="L3003" s="31"/>
    </row>
    <row r="3004" spans="11:12">
      <c r="K3004" s="79"/>
      <c r="L3004" s="31"/>
    </row>
    <row r="3005" spans="11:12">
      <c r="K3005" s="79"/>
      <c r="L3005" s="31"/>
    </row>
    <row r="3006" spans="11:12">
      <c r="K3006" s="79"/>
      <c r="L3006" s="31"/>
    </row>
    <row r="3007" spans="11:12">
      <c r="K3007" s="79"/>
      <c r="L3007" s="31"/>
    </row>
    <row r="3008" spans="11:12">
      <c r="K3008" s="79"/>
      <c r="L3008" s="31"/>
    </row>
    <row r="3009" spans="11:12">
      <c r="K3009" s="79"/>
      <c r="L3009" s="31"/>
    </row>
    <row r="3010" spans="11:12">
      <c r="K3010" s="79"/>
      <c r="L3010" s="31"/>
    </row>
    <row r="3011" spans="11:12">
      <c r="K3011" s="79"/>
      <c r="L3011" s="31"/>
    </row>
    <row r="3012" spans="11:12">
      <c r="K3012" s="79"/>
      <c r="L3012" s="31"/>
    </row>
    <row r="3013" spans="11:12">
      <c r="K3013" s="79"/>
      <c r="L3013" s="31"/>
    </row>
    <row r="3014" spans="11:12">
      <c r="K3014" s="79"/>
      <c r="L3014" s="31"/>
    </row>
    <row r="3015" spans="11:12">
      <c r="K3015" s="79"/>
      <c r="L3015" s="31"/>
    </row>
    <row r="3016" spans="11:12">
      <c r="K3016" s="79"/>
      <c r="L3016" s="31"/>
    </row>
    <row r="3017" spans="11:12">
      <c r="K3017" s="79"/>
      <c r="L3017" s="31"/>
    </row>
    <row r="3018" spans="11:12">
      <c r="K3018" s="79"/>
      <c r="L3018" s="31"/>
    </row>
    <row r="3019" spans="11:12">
      <c r="K3019" s="79"/>
      <c r="L3019" s="31"/>
    </row>
    <row r="3020" spans="11:12">
      <c r="K3020" s="79"/>
      <c r="L3020" s="31"/>
    </row>
    <row r="3021" spans="11:12">
      <c r="K3021" s="79"/>
      <c r="L3021" s="31"/>
    </row>
    <row r="3022" spans="11:12">
      <c r="K3022" s="79"/>
      <c r="L3022" s="31"/>
    </row>
    <row r="3023" spans="11:12">
      <c r="K3023" s="79"/>
      <c r="L3023" s="31"/>
    </row>
    <row r="3024" spans="11:12">
      <c r="K3024" s="79"/>
      <c r="L3024" s="31"/>
    </row>
    <row r="3025" spans="11:12">
      <c r="K3025" s="79"/>
      <c r="L3025" s="31"/>
    </row>
    <row r="3026" spans="11:12">
      <c r="K3026" s="79"/>
      <c r="L3026" s="31"/>
    </row>
    <row r="3027" spans="11:12">
      <c r="K3027" s="79"/>
      <c r="L3027" s="31"/>
    </row>
    <row r="3028" spans="11:12">
      <c r="K3028" s="79"/>
      <c r="L3028" s="31"/>
    </row>
    <row r="3029" spans="11:12">
      <c r="K3029" s="79"/>
      <c r="L3029" s="31"/>
    </row>
    <row r="3030" spans="11:12">
      <c r="K3030" s="79"/>
      <c r="L3030" s="31"/>
    </row>
    <row r="3031" spans="11:12">
      <c r="K3031" s="79"/>
      <c r="L3031" s="31"/>
    </row>
    <row r="3032" spans="11:12">
      <c r="K3032" s="79"/>
      <c r="L3032" s="31"/>
    </row>
    <row r="3033" spans="11:12">
      <c r="K3033" s="79"/>
      <c r="L3033" s="31"/>
    </row>
    <row r="3034" spans="11:12">
      <c r="K3034" s="79"/>
      <c r="L3034" s="31"/>
    </row>
    <row r="3035" spans="11:12">
      <c r="K3035" s="79"/>
      <c r="L3035" s="31"/>
    </row>
    <row r="3036" spans="11:12">
      <c r="K3036" s="79"/>
      <c r="L3036" s="31"/>
    </row>
    <row r="3037" spans="11:12">
      <c r="K3037" s="79"/>
      <c r="L3037" s="31"/>
    </row>
    <row r="3038" spans="11:12">
      <c r="K3038" s="79"/>
      <c r="L3038" s="31"/>
    </row>
    <row r="3039" spans="11:12">
      <c r="K3039" s="79"/>
      <c r="L3039" s="31"/>
    </row>
    <row r="3040" spans="11:12">
      <c r="K3040" s="79"/>
      <c r="L3040" s="31"/>
    </row>
    <row r="3041" spans="11:12">
      <c r="K3041" s="79"/>
      <c r="L3041" s="31"/>
    </row>
    <row r="3042" spans="11:12">
      <c r="K3042" s="79"/>
      <c r="L3042" s="31"/>
    </row>
    <row r="3043" spans="11:12">
      <c r="K3043" s="79"/>
      <c r="L3043" s="31"/>
    </row>
    <row r="3044" spans="11:12">
      <c r="K3044" s="79"/>
      <c r="L3044" s="31"/>
    </row>
    <row r="3045" spans="11:12">
      <c r="K3045" s="79"/>
      <c r="L3045" s="31"/>
    </row>
    <row r="3046" spans="11:12">
      <c r="K3046" s="79"/>
      <c r="L3046" s="31"/>
    </row>
    <row r="3047" spans="11:12">
      <c r="K3047" s="79"/>
      <c r="L3047" s="31"/>
    </row>
    <row r="3048" spans="11:12">
      <c r="K3048" s="79"/>
      <c r="L3048" s="31"/>
    </row>
    <row r="3049" spans="11:12">
      <c r="K3049" s="79"/>
      <c r="L3049" s="31"/>
    </row>
    <row r="3050" spans="11:12">
      <c r="K3050" s="79"/>
      <c r="L3050" s="31"/>
    </row>
    <row r="3051" spans="11:12">
      <c r="K3051" s="79"/>
      <c r="L3051" s="31"/>
    </row>
    <row r="3052" spans="11:12">
      <c r="K3052" s="79"/>
      <c r="L3052" s="31"/>
    </row>
    <row r="3053" spans="11:12">
      <c r="K3053" s="79"/>
      <c r="L3053" s="31"/>
    </row>
    <row r="3054" spans="11:12">
      <c r="K3054" s="79"/>
      <c r="L3054" s="31"/>
    </row>
    <row r="3055" spans="11:12">
      <c r="K3055" s="79"/>
      <c r="L3055" s="31"/>
    </row>
    <row r="3056" spans="11:12">
      <c r="K3056" s="79"/>
      <c r="L3056" s="31"/>
    </row>
    <row r="3057" spans="11:12">
      <c r="K3057" s="79"/>
      <c r="L3057" s="31"/>
    </row>
    <row r="3058" spans="11:12">
      <c r="K3058" s="79"/>
      <c r="L3058" s="31"/>
    </row>
    <row r="3059" spans="11:12">
      <c r="K3059" s="79"/>
      <c r="L3059" s="31"/>
    </row>
    <row r="3060" spans="11:12">
      <c r="K3060" s="79"/>
      <c r="L3060" s="31"/>
    </row>
    <row r="3061" spans="11:12">
      <c r="K3061" s="79"/>
      <c r="L3061" s="31"/>
    </row>
    <row r="3062" spans="11:12">
      <c r="K3062" s="79"/>
      <c r="L3062" s="31"/>
    </row>
    <row r="3063" spans="11:12">
      <c r="K3063" s="79"/>
      <c r="L3063" s="31"/>
    </row>
    <row r="3064" spans="11:12">
      <c r="K3064" s="79"/>
      <c r="L3064" s="31"/>
    </row>
    <row r="3065" spans="11:12">
      <c r="K3065" s="79"/>
      <c r="L3065" s="31"/>
    </row>
    <row r="3066" spans="11:12">
      <c r="K3066" s="79"/>
      <c r="L3066" s="31"/>
    </row>
    <row r="3067" spans="11:12">
      <c r="K3067" s="79"/>
      <c r="L3067" s="31"/>
    </row>
    <row r="3068" spans="11:12">
      <c r="K3068" s="79"/>
      <c r="L3068" s="31"/>
    </row>
    <row r="3069" spans="11:12">
      <c r="K3069" s="79"/>
      <c r="L3069" s="31"/>
    </row>
    <row r="3070" spans="11:12">
      <c r="K3070" s="79"/>
      <c r="L3070" s="31"/>
    </row>
    <row r="3071" spans="11:12">
      <c r="K3071" s="79"/>
      <c r="L3071" s="31"/>
    </row>
    <row r="3072" spans="11:12">
      <c r="K3072" s="79"/>
      <c r="L3072" s="31"/>
    </row>
    <row r="3073" spans="11:12">
      <c r="K3073" s="79"/>
      <c r="L3073" s="31"/>
    </row>
    <row r="3074" spans="11:12">
      <c r="K3074" s="79"/>
      <c r="L3074" s="31"/>
    </row>
    <row r="3075" spans="11:12">
      <c r="K3075" s="79"/>
      <c r="L3075" s="31"/>
    </row>
    <row r="3076" spans="11:12">
      <c r="K3076" s="79"/>
      <c r="L3076" s="31"/>
    </row>
    <row r="3077" spans="11:12">
      <c r="K3077" s="79"/>
      <c r="L3077" s="31"/>
    </row>
    <row r="3078" spans="11:12">
      <c r="K3078" s="79"/>
      <c r="L3078" s="31"/>
    </row>
    <row r="3079" spans="11:12">
      <c r="K3079" s="79"/>
      <c r="L3079" s="31"/>
    </row>
    <row r="3080" spans="11:12">
      <c r="K3080" s="79"/>
      <c r="L3080" s="31"/>
    </row>
    <row r="3081" spans="11:12">
      <c r="K3081" s="79"/>
      <c r="L3081" s="31"/>
    </row>
    <row r="3082" spans="11:12">
      <c r="K3082" s="79"/>
      <c r="L3082" s="31"/>
    </row>
    <row r="3083" spans="11:12">
      <c r="K3083" s="79"/>
      <c r="L3083" s="31"/>
    </row>
    <row r="3084" spans="11:12">
      <c r="K3084" s="79"/>
      <c r="L3084" s="31"/>
    </row>
    <row r="3085" spans="11:12">
      <c r="K3085" s="79"/>
      <c r="L3085" s="31"/>
    </row>
    <row r="3086" spans="11:12">
      <c r="K3086" s="79"/>
      <c r="L3086" s="31"/>
    </row>
    <row r="3087" spans="11:12">
      <c r="K3087" s="79"/>
      <c r="L3087" s="31"/>
    </row>
    <row r="3088" spans="11:12">
      <c r="K3088" s="79"/>
      <c r="L3088" s="31"/>
    </row>
    <row r="3089" spans="11:12">
      <c r="K3089" s="79"/>
      <c r="L3089" s="31"/>
    </row>
    <row r="3090" spans="11:12">
      <c r="K3090" s="79"/>
      <c r="L3090" s="31"/>
    </row>
    <row r="3091" spans="11:12">
      <c r="K3091" s="79"/>
      <c r="L3091" s="31"/>
    </row>
    <row r="3092" spans="11:12">
      <c r="K3092" s="79"/>
      <c r="L3092" s="31"/>
    </row>
    <row r="3093" spans="11:12">
      <c r="K3093" s="79"/>
      <c r="L3093" s="31"/>
    </row>
    <row r="3094" spans="11:12">
      <c r="K3094" s="79"/>
      <c r="L3094" s="31"/>
    </row>
    <row r="3095" spans="11:12">
      <c r="K3095" s="79"/>
      <c r="L3095" s="31"/>
    </row>
    <row r="3096" spans="11:12">
      <c r="K3096" s="79"/>
      <c r="L3096" s="31"/>
    </row>
    <row r="3097" spans="11:12">
      <c r="K3097" s="79"/>
      <c r="L3097" s="31"/>
    </row>
    <row r="3098" spans="11:12">
      <c r="K3098" s="79"/>
      <c r="L3098" s="31"/>
    </row>
    <row r="3099" spans="11:12">
      <c r="K3099" s="79"/>
      <c r="L3099" s="31"/>
    </row>
    <row r="3100" spans="11:12">
      <c r="K3100" s="79"/>
      <c r="L3100" s="31"/>
    </row>
    <row r="3101" spans="11:12">
      <c r="K3101" s="79"/>
      <c r="L3101" s="31"/>
    </row>
    <row r="3102" spans="11:12">
      <c r="K3102" s="79"/>
      <c r="L3102" s="31"/>
    </row>
    <row r="3103" spans="11:12">
      <c r="K3103" s="79"/>
      <c r="L3103" s="31"/>
    </row>
    <row r="3104" spans="11:12">
      <c r="K3104" s="79"/>
      <c r="L3104" s="31"/>
    </row>
    <row r="3105" spans="11:12">
      <c r="K3105" s="79"/>
      <c r="L3105" s="31"/>
    </row>
    <row r="3106" spans="11:12">
      <c r="K3106" s="79"/>
      <c r="L3106" s="31"/>
    </row>
    <row r="3107" spans="11:12">
      <c r="K3107" s="79"/>
      <c r="L3107" s="31"/>
    </row>
    <row r="3108" spans="11:12">
      <c r="K3108" s="79"/>
      <c r="L3108" s="31"/>
    </row>
    <row r="3109" spans="11:12">
      <c r="K3109" s="79"/>
      <c r="L3109" s="31"/>
    </row>
    <row r="3110" spans="11:12">
      <c r="K3110" s="79"/>
      <c r="L3110" s="31"/>
    </row>
    <row r="3111" spans="11:12">
      <c r="K3111" s="79"/>
      <c r="L3111" s="31"/>
    </row>
    <row r="3112" spans="11:12">
      <c r="K3112" s="79"/>
      <c r="L3112" s="31"/>
    </row>
    <row r="3113" spans="11:12">
      <c r="K3113" s="79"/>
      <c r="L3113" s="31"/>
    </row>
    <row r="3114" spans="11:12">
      <c r="K3114" s="79"/>
      <c r="L3114" s="31"/>
    </row>
    <row r="3115" spans="11:12">
      <c r="K3115" s="79"/>
      <c r="L3115" s="31"/>
    </row>
    <row r="3116" spans="11:12">
      <c r="K3116" s="79"/>
      <c r="L3116" s="31"/>
    </row>
    <row r="3117" spans="11:12">
      <c r="K3117" s="79"/>
      <c r="L3117" s="31"/>
    </row>
    <row r="3118" spans="11:12">
      <c r="K3118" s="79"/>
      <c r="L3118" s="31"/>
    </row>
    <row r="3119" spans="11:12">
      <c r="K3119" s="79"/>
      <c r="L3119" s="31"/>
    </row>
    <row r="3120" spans="11:12">
      <c r="K3120" s="79"/>
      <c r="L3120" s="31"/>
    </row>
    <row r="3121" spans="11:12">
      <c r="K3121" s="79"/>
      <c r="L3121" s="31"/>
    </row>
    <row r="3122" spans="11:12">
      <c r="K3122" s="79"/>
      <c r="L3122" s="31"/>
    </row>
    <row r="3123" spans="11:12">
      <c r="K3123" s="79"/>
      <c r="L3123" s="31"/>
    </row>
    <row r="3124" spans="11:12">
      <c r="K3124" s="79"/>
      <c r="L3124" s="31"/>
    </row>
    <row r="3125" spans="11:12">
      <c r="K3125" s="79"/>
      <c r="L3125" s="31"/>
    </row>
    <row r="3126" spans="11:12">
      <c r="K3126" s="79"/>
      <c r="L3126" s="31"/>
    </row>
    <row r="3127" spans="11:12">
      <c r="K3127" s="79"/>
      <c r="L3127" s="31"/>
    </row>
    <row r="3128" spans="11:12">
      <c r="K3128" s="79"/>
      <c r="L3128" s="31"/>
    </row>
    <row r="3129" spans="11:12">
      <c r="K3129" s="79"/>
      <c r="L3129" s="31"/>
    </row>
    <row r="3130" spans="11:12">
      <c r="K3130" s="79"/>
      <c r="L3130" s="31"/>
    </row>
    <row r="3131" spans="11:12">
      <c r="K3131" s="79"/>
      <c r="L3131" s="31"/>
    </row>
    <row r="3132" spans="11:12">
      <c r="K3132" s="79"/>
      <c r="L3132" s="31"/>
    </row>
    <row r="3133" spans="11:12">
      <c r="K3133" s="79"/>
      <c r="L3133" s="31"/>
    </row>
    <row r="3134" spans="11:12">
      <c r="K3134" s="79"/>
      <c r="L3134" s="31"/>
    </row>
    <row r="3135" spans="11:12">
      <c r="K3135" s="79"/>
      <c r="L3135" s="31"/>
    </row>
    <row r="3136" spans="11:12">
      <c r="K3136" s="79"/>
      <c r="L3136" s="31"/>
    </row>
    <row r="3137" spans="11:12">
      <c r="K3137" s="79"/>
      <c r="L3137" s="31"/>
    </row>
    <row r="3138" spans="11:12">
      <c r="K3138" s="79"/>
      <c r="L3138" s="31"/>
    </row>
    <row r="3139" spans="11:12">
      <c r="K3139" s="79"/>
      <c r="L3139" s="31"/>
    </row>
    <row r="3140" spans="11:12">
      <c r="K3140" s="79"/>
      <c r="L3140" s="31"/>
    </row>
    <row r="3141" spans="11:12">
      <c r="K3141" s="79"/>
      <c r="L3141" s="31"/>
    </row>
    <row r="3142" spans="11:12">
      <c r="K3142" s="79"/>
      <c r="L3142" s="31"/>
    </row>
    <row r="3143" spans="11:12">
      <c r="K3143" s="79"/>
      <c r="L3143" s="31"/>
    </row>
    <row r="3144" spans="11:12">
      <c r="K3144" s="79"/>
      <c r="L3144" s="31"/>
    </row>
    <row r="3145" spans="11:12">
      <c r="K3145" s="79"/>
      <c r="L3145" s="31"/>
    </row>
    <row r="3146" spans="11:12">
      <c r="K3146" s="79"/>
      <c r="L3146" s="31"/>
    </row>
    <row r="3147" spans="11:12">
      <c r="K3147" s="79"/>
      <c r="L3147" s="31"/>
    </row>
    <row r="3148" spans="11:12">
      <c r="K3148" s="79"/>
      <c r="L3148" s="31"/>
    </row>
    <row r="3149" spans="11:12">
      <c r="K3149" s="79"/>
      <c r="L3149" s="31"/>
    </row>
    <row r="3150" spans="11:12">
      <c r="K3150" s="79"/>
      <c r="L3150" s="31"/>
    </row>
    <row r="3151" spans="11:12">
      <c r="K3151" s="79"/>
      <c r="L3151" s="31"/>
    </row>
    <row r="3152" spans="11:12">
      <c r="K3152" s="79"/>
      <c r="L3152" s="31"/>
    </row>
    <row r="3153" spans="11:12">
      <c r="K3153" s="79"/>
      <c r="L3153" s="31"/>
    </row>
    <row r="3154" spans="11:12">
      <c r="K3154" s="79"/>
      <c r="L3154" s="31"/>
    </row>
    <row r="3155" spans="11:12">
      <c r="K3155" s="79"/>
      <c r="L3155" s="31"/>
    </row>
    <row r="3156" spans="11:12">
      <c r="K3156" s="79"/>
      <c r="L3156" s="31"/>
    </row>
    <row r="3157" spans="11:12">
      <c r="K3157" s="79"/>
      <c r="L3157" s="31"/>
    </row>
    <row r="3158" spans="11:12">
      <c r="K3158" s="79"/>
      <c r="L3158" s="31"/>
    </row>
    <row r="3159" spans="11:12">
      <c r="K3159" s="79"/>
      <c r="L3159" s="31"/>
    </row>
    <row r="3160" spans="11:12">
      <c r="K3160" s="79"/>
      <c r="L3160" s="31"/>
    </row>
    <row r="3161" spans="11:12">
      <c r="K3161" s="79"/>
      <c r="L3161" s="31"/>
    </row>
    <row r="3162" spans="11:12">
      <c r="K3162" s="79"/>
      <c r="L3162" s="31"/>
    </row>
    <row r="3163" spans="11:12">
      <c r="K3163" s="79"/>
      <c r="L3163" s="31"/>
    </row>
    <row r="3164" spans="11:12">
      <c r="K3164" s="79"/>
      <c r="L3164" s="31"/>
    </row>
    <row r="3165" spans="11:12">
      <c r="K3165" s="79"/>
      <c r="L3165" s="31"/>
    </row>
    <row r="3166" spans="11:12">
      <c r="K3166" s="79"/>
      <c r="L3166" s="31"/>
    </row>
    <row r="3167" spans="11:12">
      <c r="K3167" s="79"/>
      <c r="L3167" s="31"/>
    </row>
    <row r="3168" spans="11:12">
      <c r="K3168" s="79"/>
      <c r="L3168" s="31"/>
    </row>
    <row r="3169" spans="11:12">
      <c r="K3169" s="79"/>
      <c r="L3169" s="31"/>
    </row>
    <row r="3170" spans="11:12">
      <c r="K3170" s="79"/>
      <c r="L3170" s="31"/>
    </row>
    <row r="3171" spans="11:12">
      <c r="K3171" s="79"/>
      <c r="L3171" s="31"/>
    </row>
    <row r="3172" spans="11:12">
      <c r="K3172" s="79"/>
      <c r="L3172" s="31"/>
    </row>
    <row r="3173" spans="11:12">
      <c r="K3173" s="79"/>
      <c r="L3173" s="31"/>
    </row>
    <row r="3174" spans="11:12">
      <c r="K3174" s="79"/>
      <c r="L3174" s="31"/>
    </row>
    <row r="3175" spans="11:12">
      <c r="K3175" s="79"/>
      <c r="L3175" s="31"/>
    </row>
    <row r="3176" spans="11:12">
      <c r="K3176" s="79"/>
      <c r="L3176" s="31"/>
    </row>
    <row r="3177" spans="11:12">
      <c r="K3177" s="79"/>
      <c r="L3177" s="31"/>
    </row>
    <row r="3178" spans="11:12">
      <c r="K3178" s="79"/>
      <c r="L3178" s="31"/>
    </row>
    <row r="3179" spans="11:12">
      <c r="K3179" s="79"/>
      <c r="L3179" s="31"/>
    </row>
    <row r="3180" spans="11:12">
      <c r="K3180" s="79"/>
      <c r="L3180" s="31"/>
    </row>
    <row r="3181" spans="11:12">
      <c r="K3181" s="79"/>
      <c r="L3181" s="31"/>
    </row>
    <row r="3182" spans="11:12">
      <c r="K3182" s="79"/>
      <c r="L3182" s="31"/>
    </row>
    <row r="3183" spans="11:12">
      <c r="K3183" s="79"/>
      <c r="L3183" s="31"/>
    </row>
    <row r="3184" spans="11:12">
      <c r="K3184" s="79"/>
      <c r="L3184" s="31"/>
    </row>
    <row r="3185" spans="11:12">
      <c r="K3185" s="79"/>
      <c r="L3185" s="31"/>
    </row>
    <row r="3186" spans="11:12">
      <c r="K3186" s="79"/>
      <c r="L3186" s="31"/>
    </row>
    <row r="3187" spans="11:12">
      <c r="K3187" s="79"/>
      <c r="L3187" s="31"/>
    </row>
    <row r="3188" spans="11:12">
      <c r="K3188" s="79"/>
      <c r="L3188" s="31"/>
    </row>
    <row r="3189" spans="11:12">
      <c r="K3189" s="79"/>
      <c r="L3189" s="31"/>
    </row>
    <row r="3190" spans="11:12">
      <c r="K3190" s="79"/>
      <c r="L3190" s="31"/>
    </row>
    <row r="3191" spans="11:12">
      <c r="K3191" s="79"/>
      <c r="L3191" s="31"/>
    </row>
    <row r="3192" spans="11:12">
      <c r="K3192" s="79"/>
      <c r="L3192" s="31"/>
    </row>
    <row r="3193" spans="11:12">
      <c r="K3193" s="79"/>
      <c r="L3193" s="31"/>
    </row>
    <row r="3194" spans="11:12">
      <c r="K3194" s="79"/>
      <c r="L3194" s="31"/>
    </row>
    <row r="3195" spans="11:12">
      <c r="K3195" s="79"/>
      <c r="L3195" s="31"/>
    </row>
    <row r="3196" spans="11:12">
      <c r="K3196" s="79"/>
      <c r="L3196" s="31"/>
    </row>
    <row r="3197" spans="11:12">
      <c r="K3197" s="79"/>
      <c r="L3197" s="31"/>
    </row>
    <row r="3198" spans="11:12">
      <c r="K3198" s="79"/>
      <c r="L3198" s="31"/>
    </row>
    <row r="3199" spans="11:12">
      <c r="K3199" s="79"/>
      <c r="L3199" s="31"/>
    </row>
    <row r="3200" spans="11:12">
      <c r="K3200" s="79"/>
      <c r="L3200" s="31"/>
    </row>
    <row r="3201" spans="11:12">
      <c r="K3201" s="79"/>
      <c r="L3201" s="31"/>
    </row>
    <row r="3202" spans="11:12">
      <c r="K3202" s="79"/>
      <c r="L3202" s="31"/>
    </row>
    <row r="3203" spans="11:12">
      <c r="K3203" s="79"/>
      <c r="L3203" s="31"/>
    </row>
    <row r="3204" spans="11:12">
      <c r="K3204" s="79"/>
      <c r="L3204" s="31"/>
    </row>
    <row r="3205" spans="11:12">
      <c r="K3205" s="79"/>
      <c r="L3205" s="31"/>
    </row>
    <row r="3206" spans="11:12">
      <c r="K3206" s="79"/>
      <c r="L3206" s="31"/>
    </row>
    <row r="3207" spans="11:12">
      <c r="K3207" s="79"/>
      <c r="L3207" s="31"/>
    </row>
    <row r="3208" spans="11:12">
      <c r="K3208" s="79"/>
      <c r="L3208" s="31"/>
    </row>
    <row r="3209" spans="11:12">
      <c r="K3209" s="79"/>
      <c r="L3209" s="31"/>
    </row>
    <row r="3210" spans="11:12">
      <c r="K3210" s="79"/>
      <c r="L3210" s="31"/>
    </row>
    <row r="3211" spans="11:12">
      <c r="K3211" s="79"/>
      <c r="L3211" s="31"/>
    </row>
    <row r="3212" spans="11:12">
      <c r="K3212" s="79"/>
      <c r="L3212" s="31"/>
    </row>
    <row r="3213" spans="11:12">
      <c r="K3213" s="79"/>
      <c r="L3213" s="31"/>
    </row>
    <row r="3214" spans="11:12">
      <c r="K3214" s="79"/>
      <c r="L3214" s="31"/>
    </row>
    <row r="3215" spans="11:12">
      <c r="K3215" s="79"/>
      <c r="L3215" s="31"/>
    </row>
    <row r="3216" spans="11:12">
      <c r="K3216" s="79"/>
      <c r="L3216" s="31"/>
    </row>
    <row r="3217" spans="11:12">
      <c r="K3217" s="79"/>
      <c r="L3217" s="31"/>
    </row>
    <row r="3218" spans="11:12">
      <c r="K3218" s="79"/>
      <c r="L3218" s="31"/>
    </row>
    <row r="3219" spans="11:12">
      <c r="K3219" s="79"/>
      <c r="L3219" s="31"/>
    </row>
    <row r="3220" spans="11:12">
      <c r="K3220" s="79"/>
      <c r="L3220" s="31"/>
    </row>
    <row r="3221" spans="11:12">
      <c r="K3221" s="79"/>
      <c r="L3221" s="31"/>
    </row>
    <row r="3222" spans="11:12">
      <c r="K3222" s="79"/>
      <c r="L3222" s="31"/>
    </row>
    <row r="3223" spans="11:12">
      <c r="K3223" s="79"/>
      <c r="L3223" s="31"/>
    </row>
    <row r="3224" spans="11:12">
      <c r="K3224" s="79"/>
      <c r="L3224" s="31"/>
    </row>
    <row r="3225" spans="11:12">
      <c r="K3225" s="79"/>
      <c r="L3225" s="31"/>
    </row>
    <row r="3226" spans="11:12">
      <c r="K3226" s="79"/>
      <c r="L3226" s="31"/>
    </row>
    <row r="3227" spans="11:12">
      <c r="K3227" s="79"/>
      <c r="L3227" s="31"/>
    </row>
    <row r="3228" spans="11:12">
      <c r="K3228" s="79"/>
      <c r="L3228" s="31"/>
    </row>
    <row r="3229" spans="11:12">
      <c r="K3229" s="79"/>
      <c r="L3229" s="31"/>
    </row>
    <row r="3230" spans="11:12">
      <c r="K3230" s="79"/>
      <c r="L3230" s="31"/>
    </row>
    <row r="3231" spans="11:12">
      <c r="K3231" s="79"/>
      <c r="L3231" s="31"/>
    </row>
    <row r="3232" spans="11:12">
      <c r="K3232" s="79"/>
      <c r="L3232" s="31"/>
    </row>
    <row r="3233" spans="11:12">
      <c r="K3233" s="79"/>
      <c r="L3233" s="31"/>
    </row>
    <row r="3234" spans="11:12">
      <c r="K3234" s="79"/>
      <c r="L3234" s="31"/>
    </row>
    <row r="3235" spans="11:12">
      <c r="K3235" s="79"/>
      <c r="L3235" s="31"/>
    </row>
    <row r="3236" spans="11:12">
      <c r="K3236" s="79"/>
      <c r="L3236" s="31"/>
    </row>
    <row r="3237" spans="11:12">
      <c r="K3237" s="79"/>
      <c r="L3237" s="31"/>
    </row>
    <row r="3238" spans="11:12">
      <c r="K3238" s="79"/>
      <c r="L3238" s="31"/>
    </row>
    <row r="3239" spans="11:12">
      <c r="K3239" s="79"/>
      <c r="L3239" s="31"/>
    </row>
    <row r="3240" spans="11:12">
      <c r="K3240" s="79"/>
      <c r="L3240" s="31"/>
    </row>
    <row r="3241" spans="11:12">
      <c r="K3241" s="79"/>
      <c r="L3241" s="31"/>
    </row>
    <row r="3242" spans="11:12">
      <c r="K3242" s="79"/>
      <c r="L3242" s="31"/>
    </row>
    <row r="3243" spans="11:12">
      <c r="K3243" s="79"/>
      <c r="L3243" s="31"/>
    </row>
    <row r="3244" spans="11:12">
      <c r="K3244" s="79"/>
      <c r="L3244" s="31"/>
    </row>
    <row r="3245" spans="11:12">
      <c r="K3245" s="79"/>
      <c r="L3245" s="31"/>
    </row>
    <row r="3246" spans="11:12">
      <c r="K3246" s="79"/>
      <c r="L3246" s="31"/>
    </row>
    <row r="3247" spans="11:12">
      <c r="K3247" s="79"/>
      <c r="L3247" s="31"/>
    </row>
    <row r="3248" spans="11:12">
      <c r="K3248" s="79"/>
      <c r="L3248" s="31"/>
    </row>
    <row r="3249" spans="11:12">
      <c r="K3249" s="79"/>
      <c r="L3249" s="31"/>
    </row>
    <row r="3250" spans="11:12">
      <c r="K3250" s="79"/>
      <c r="L3250" s="31"/>
    </row>
    <row r="3251" spans="11:12">
      <c r="K3251" s="79"/>
      <c r="L3251" s="31"/>
    </row>
    <row r="3252" spans="11:12">
      <c r="K3252" s="79"/>
      <c r="L3252" s="31"/>
    </row>
    <row r="3253" spans="11:12">
      <c r="K3253" s="79"/>
      <c r="L3253" s="31"/>
    </row>
    <row r="3254" spans="11:12">
      <c r="K3254" s="79"/>
      <c r="L3254" s="31"/>
    </row>
    <row r="3255" spans="11:12">
      <c r="K3255" s="79"/>
      <c r="L3255" s="31"/>
    </row>
    <row r="3256" spans="11:12">
      <c r="K3256" s="79"/>
      <c r="L3256" s="31"/>
    </row>
    <row r="3257" spans="11:12">
      <c r="K3257" s="79"/>
      <c r="L3257" s="31"/>
    </row>
    <row r="3258" spans="11:12">
      <c r="K3258" s="79"/>
      <c r="L3258" s="31"/>
    </row>
    <row r="3259" spans="11:12">
      <c r="K3259" s="79"/>
      <c r="L3259" s="31"/>
    </row>
    <row r="3260" spans="11:12">
      <c r="K3260" s="79"/>
      <c r="L3260" s="31"/>
    </row>
    <row r="3261" spans="11:12">
      <c r="K3261" s="79"/>
      <c r="L3261" s="31"/>
    </row>
    <row r="3262" spans="11:12">
      <c r="K3262" s="79"/>
      <c r="L3262" s="31"/>
    </row>
    <row r="3263" spans="11:12">
      <c r="K3263" s="79"/>
      <c r="L3263" s="31"/>
    </row>
    <row r="3264" spans="11:12">
      <c r="K3264" s="79"/>
      <c r="L3264" s="31"/>
    </row>
    <row r="3265" spans="11:12">
      <c r="K3265" s="79"/>
      <c r="L3265" s="31"/>
    </row>
    <row r="3266" spans="11:12">
      <c r="K3266" s="79"/>
      <c r="L3266" s="31"/>
    </row>
    <row r="3267" spans="11:12">
      <c r="K3267" s="79"/>
      <c r="L3267" s="31"/>
    </row>
    <row r="3268" spans="11:12">
      <c r="K3268" s="79"/>
      <c r="L3268" s="31"/>
    </row>
    <row r="3269" spans="11:12">
      <c r="K3269" s="79"/>
      <c r="L3269" s="31"/>
    </row>
    <row r="3270" spans="11:12">
      <c r="K3270" s="79"/>
      <c r="L3270" s="31"/>
    </row>
    <row r="3271" spans="11:12">
      <c r="K3271" s="79"/>
      <c r="L3271" s="31"/>
    </row>
    <row r="3272" spans="11:12">
      <c r="K3272" s="79"/>
      <c r="L3272" s="31"/>
    </row>
    <row r="3273" spans="11:12">
      <c r="K3273" s="79"/>
      <c r="L3273" s="31"/>
    </row>
    <row r="3274" spans="11:12">
      <c r="K3274" s="79"/>
      <c r="L3274" s="31"/>
    </row>
    <row r="3275" spans="11:12">
      <c r="K3275" s="79"/>
      <c r="L3275" s="31"/>
    </row>
    <row r="3276" spans="11:12">
      <c r="K3276" s="79"/>
      <c r="L3276" s="31"/>
    </row>
    <row r="3277" spans="11:12">
      <c r="K3277" s="79"/>
      <c r="L3277" s="31"/>
    </row>
    <row r="3278" spans="11:12">
      <c r="K3278" s="79"/>
      <c r="L3278" s="31"/>
    </row>
    <row r="3279" spans="11:12">
      <c r="K3279" s="79"/>
      <c r="L3279" s="31"/>
    </row>
    <row r="3280" spans="11:12">
      <c r="K3280" s="79"/>
      <c r="L3280" s="31"/>
    </row>
    <row r="3281" spans="11:12">
      <c r="K3281" s="79"/>
      <c r="L3281" s="31"/>
    </row>
    <row r="3282" spans="11:12">
      <c r="K3282" s="79"/>
      <c r="L3282" s="31"/>
    </row>
    <row r="3283" spans="11:12">
      <c r="K3283" s="79"/>
      <c r="L3283" s="31"/>
    </row>
    <row r="3284" spans="11:12">
      <c r="K3284" s="79"/>
      <c r="L3284" s="31"/>
    </row>
    <row r="3285" spans="11:12">
      <c r="K3285" s="79"/>
      <c r="L3285" s="31"/>
    </row>
    <row r="3286" spans="11:12">
      <c r="K3286" s="79"/>
      <c r="L3286" s="31"/>
    </row>
    <row r="3287" spans="11:12">
      <c r="K3287" s="79"/>
      <c r="L3287" s="31"/>
    </row>
    <row r="3288" spans="11:12">
      <c r="K3288" s="79"/>
      <c r="L3288" s="31"/>
    </row>
    <row r="3289" spans="11:12">
      <c r="K3289" s="79"/>
      <c r="L3289" s="31"/>
    </row>
    <row r="3290" spans="11:12">
      <c r="K3290" s="79"/>
      <c r="L3290" s="31"/>
    </row>
    <row r="3291" spans="11:12">
      <c r="K3291" s="79"/>
      <c r="L3291" s="31"/>
    </row>
    <row r="3292" spans="11:12">
      <c r="K3292" s="79"/>
      <c r="L3292" s="31"/>
    </row>
    <row r="3293" spans="11:12">
      <c r="K3293" s="79"/>
      <c r="L3293" s="31"/>
    </row>
    <row r="3294" spans="11:12">
      <c r="K3294" s="79"/>
      <c r="L3294" s="31"/>
    </row>
    <row r="3295" spans="11:12">
      <c r="K3295" s="79"/>
      <c r="L3295" s="31"/>
    </row>
    <row r="3296" spans="11:12">
      <c r="K3296" s="79"/>
      <c r="L3296" s="31"/>
    </row>
    <row r="3297" spans="11:12">
      <c r="K3297" s="79"/>
      <c r="L3297" s="31"/>
    </row>
    <row r="3298" spans="11:12">
      <c r="K3298" s="79"/>
      <c r="L3298" s="31"/>
    </row>
    <row r="3299" spans="11:12">
      <c r="K3299" s="79"/>
      <c r="L3299" s="31"/>
    </row>
    <row r="3300" spans="11:12">
      <c r="K3300" s="79"/>
      <c r="L3300" s="31"/>
    </row>
    <row r="3301" spans="11:12">
      <c r="K3301" s="79"/>
      <c r="L3301" s="31"/>
    </row>
    <row r="3302" spans="11:12">
      <c r="K3302" s="79"/>
      <c r="L3302" s="31"/>
    </row>
    <row r="3303" spans="11:12">
      <c r="K3303" s="79"/>
      <c r="L3303" s="31"/>
    </row>
    <row r="3304" spans="11:12">
      <c r="K3304" s="79"/>
      <c r="L3304" s="31"/>
    </row>
    <row r="3305" spans="11:12">
      <c r="K3305" s="79"/>
      <c r="L3305" s="31"/>
    </row>
    <row r="3306" spans="11:12">
      <c r="K3306" s="79"/>
      <c r="L3306" s="31"/>
    </row>
    <row r="3307" spans="11:12">
      <c r="K3307" s="79"/>
      <c r="L3307" s="31"/>
    </row>
    <row r="3308" spans="11:12">
      <c r="K3308" s="79"/>
      <c r="L3308" s="31"/>
    </row>
    <row r="3309" spans="11:12">
      <c r="K3309" s="79"/>
      <c r="L3309" s="31"/>
    </row>
    <row r="3310" spans="11:12">
      <c r="K3310" s="79"/>
      <c r="L3310" s="31"/>
    </row>
    <row r="3311" spans="11:12">
      <c r="K3311" s="79"/>
      <c r="L3311" s="31"/>
    </row>
    <row r="3312" spans="11:12">
      <c r="K3312" s="79"/>
      <c r="L3312" s="31"/>
    </row>
    <row r="3313" spans="11:12">
      <c r="K3313" s="79"/>
      <c r="L3313" s="31"/>
    </row>
    <row r="3314" spans="11:12">
      <c r="K3314" s="79"/>
      <c r="L3314" s="31"/>
    </row>
    <row r="3315" spans="11:12">
      <c r="K3315" s="79"/>
      <c r="L3315" s="31"/>
    </row>
    <row r="3316" spans="11:12">
      <c r="K3316" s="79"/>
      <c r="L3316" s="31"/>
    </row>
    <row r="3317" spans="11:12">
      <c r="K3317" s="79"/>
      <c r="L3317" s="31"/>
    </row>
    <row r="3318" spans="11:12">
      <c r="K3318" s="79"/>
      <c r="L3318" s="31"/>
    </row>
    <row r="3319" spans="11:12">
      <c r="K3319" s="79"/>
      <c r="L3319" s="31"/>
    </row>
    <row r="3320" spans="11:12">
      <c r="K3320" s="79"/>
      <c r="L3320" s="31"/>
    </row>
    <row r="3321" spans="11:12">
      <c r="K3321" s="79"/>
      <c r="L3321" s="31"/>
    </row>
    <row r="3322" spans="11:12">
      <c r="K3322" s="79"/>
      <c r="L3322" s="31"/>
    </row>
    <row r="3323" spans="11:12">
      <c r="K3323" s="79"/>
      <c r="L3323" s="31"/>
    </row>
    <row r="3324" spans="11:12">
      <c r="K3324" s="79"/>
      <c r="L3324" s="31"/>
    </row>
    <row r="3325" spans="11:12">
      <c r="K3325" s="79"/>
      <c r="L3325" s="31"/>
    </row>
    <row r="3326" spans="11:12">
      <c r="K3326" s="79"/>
      <c r="L3326" s="31"/>
    </row>
    <row r="3327" spans="11:12">
      <c r="K3327" s="79"/>
      <c r="L3327" s="31"/>
    </row>
    <row r="3328" spans="11:12">
      <c r="K3328" s="79"/>
      <c r="L3328" s="31"/>
    </row>
    <row r="3329" spans="11:12">
      <c r="K3329" s="79"/>
      <c r="L3329" s="31"/>
    </row>
    <row r="3330" spans="11:12">
      <c r="K3330" s="79"/>
      <c r="L3330" s="31"/>
    </row>
    <row r="3331" spans="11:12">
      <c r="K3331" s="79"/>
      <c r="L3331" s="31"/>
    </row>
    <row r="3332" spans="11:12">
      <c r="K3332" s="79"/>
      <c r="L3332" s="31"/>
    </row>
    <row r="3333" spans="11:12">
      <c r="K3333" s="79"/>
      <c r="L3333" s="31"/>
    </row>
    <row r="3334" spans="11:12">
      <c r="K3334" s="79"/>
      <c r="L3334" s="31"/>
    </row>
    <row r="3335" spans="11:12">
      <c r="K3335" s="79"/>
      <c r="L3335" s="31"/>
    </row>
    <row r="3336" spans="11:12">
      <c r="K3336" s="79"/>
      <c r="L3336" s="31"/>
    </row>
    <row r="3337" spans="11:12">
      <c r="K3337" s="79"/>
      <c r="L3337" s="31"/>
    </row>
    <row r="3338" spans="11:12">
      <c r="K3338" s="79"/>
      <c r="L3338" s="31"/>
    </row>
    <row r="3339" spans="11:12">
      <c r="K3339" s="79"/>
      <c r="L3339" s="31"/>
    </row>
    <row r="3340" spans="11:12">
      <c r="K3340" s="79"/>
      <c r="L3340" s="31"/>
    </row>
    <row r="3341" spans="11:12">
      <c r="K3341" s="79"/>
      <c r="L3341" s="31"/>
    </row>
    <row r="3342" spans="11:12">
      <c r="K3342" s="79"/>
      <c r="L3342" s="31"/>
    </row>
    <row r="3343" spans="11:12">
      <c r="K3343" s="79"/>
      <c r="L3343" s="31"/>
    </row>
    <row r="3344" spans="11:12">
      <c r="K3344" s="79"/>
      <c r="L3344" s="31"/>
    </row>
    <row r="3345" spans="11:12">
      <c r="K3345" s="79"/>
      <c r="L3345" s="31"/>
    </row>
    <row r="3346" spans="11:12">
      <c r="K3346" s="79"/>
      <c r="L3346" s="31"/>
    </row>
    <row r="3347" spans="11:12">
      <c r="K3347" s="79"/>
      <c r="L3347" s="31"/>
    </row>
    <row r="3348" spans="11:12">
      <c r="K3348" s="79"/>
      <c r="L3348" s="31"/>
    </row>
    <row r="3349" spans="11:12">
      <c r="K3349" s="79"/>
      <c r="L3349" s="31"/>
    </row>
    <row r="3350" spans="11:12">
      <c r="K3350" s="79"/>
      <c r="L3350" s="31"/>
    </row>
    <row r="3351" spans="11:12">
      <c r="K3351" s="79"/>
      <c r="L3351" s="31"/>
    </row>
    <row r="3352" spans="11:12">
      <c r="K3352" s="79"/>
      <c r="L3352" s="31"/>
    </row>
    <row r="3353" spans="11:12">
      <c r="K3353" s="79"/>
      <c r="L3353" s="31"/>
    </row>
    <row r="3354" spans="11:12">
      <c r="K3354" s="79"/>
      <c r="L3354" s="31"/>
    </row>
    <row r="3355" spans="11:12">
      <c r="K3355" s="79"/>
      <c r="L3355" s="31"/>
    </row>
    <row r="3356" spans="11:12">
      <c r="K3356" s="79"/>
      <c r="L3356" s="31"/>
    </row>
    <row r="3357" spans="11:12">
      <c r="K3357" s="79"/>
      <c r="L3357" s="31"/>
    </row>
    <row r="3358" spans="11:12">
      <c r="K3358" s="79"/>
      <c r="L3358" s="31"/>
    </row>
    <row r="3359" spans="11:12">
      <c r="K3359" s="79"/>
      <c r="L3359" s="31"/>
    </row>
    <row r="3360" spans="11:12">
      <c r="K3360" s="79"/>
      <c r="L3360" s="31"/>
    </row>
    <row r="3361" spans="11:12">
      <c r="K3361" s="79"/>
      <c r="L3361" s="31"/>
    </row>
    <row r="3362" spans="11:12">
      <c r="K3362" s="79"/>
      <c r="L3362" s="31"/>
    </row>
    <row r="3363" spans="11:12">
      <c r="K3363" s="79"/>
      <c r="L3363" s="31"/>
    </row>
    <row r="3364" spans="11:12">
      <c r="K3364" s="79"/>
      <c r="L3364" s="31"/>
    </row>
    <row r="3365" spans="11:12">
      <c r="K3365" s="79"/>
      <c r="L3365" s="31"/>
    </row>
    <row r="3366" spans="11:12">
      <c r="K3366" s="79"/>
      <c r="L3366" s="31"/>
    </row>
    <row r="3367" spans="11:12">
      <c r="K3367" s="79"/>
      <c r="L3367" s="31"/>
    </row>
    <row r="3368" spans="11:12">
      <c r="K3368" s="79"/>
      <c r="L3368" s="31"/>
    </row>
    <row r="3369" spans="11:12">
      <c r="K3369" s="79"/>
      <c r="L3369" s="31"/>
    </row>
    <row r="3370" spans="11:12">
      <c r="K3370" s="79"/>
      <c r="L3370" s="31"/>
    </row>
    <row r="3371" spans="11:12">
      <c r="K3371" s="79"/>
      <c r="L3371" s="31"/>
    </row>
    <row r="3372" spans="11:12">
      <c r="K3372" s="79"/>
      <c r="L3372" s="31"/>
    </row>
    <row r="3373" spans="11:12">
      <c r="K3373" s="79"/>
      <c r="L3373" s="31"/>
    </row>
    <row r="3374" spans="11:12">
      <c r="K3374" s="79"/>
      <c r="L3374" s="31"/>
    </row>
    <row r="3375" spans="11:12">
      <c r="K3375" s="79"/>
      <c r="L3375" s="31"/>
    </row>
    <row r="3376" spans="11:12">
      <c r="K3376" s="79"/>
      <c r="L3376" s="31"/>
    </row>
    <row r="3377" spans="11:12">
      <c r="K3377" s="79"/>
      <c r="L3377" s="31"/>
    </row>
    <row r="3378" spans="11:12">
      <c r="K3378" s="79"/>
      <c r="L3378" s="31"/>
    </row>
    <row r="3379" spans="11:12">
      <c r="K3379" s="79"/>
      <c r="L3379" s="31"/>
    </row>
    <row r="3380" spans="11:12">
      <c r="K3380" s="79"/>
      <c r="L3380" s="31"/>
    </row>
    <row r="3381" spans="11:12">
      <c r="K3381" s="79"/>
      <c r="L3381" s="31"/>
    </row>
    <row r="3382" spans="11:12">
      <c r="K3382" s="79"/>
      <c r="L3382" s="31"/>
    </row>
    <row r="3383" spans="11:12">
      <c r="K3383" s="79"/>
      <c r="L3383" s="31"/>
    </row>
    <row r="3384" spans="11:12">
      <c r="K3384" s="79"/>
      <c r="L3384" s="31"/>
    </row>
    <row r="3385" spans="11:12">
      <c r="K3385" s="79"/>
      <c r="L3385" s="31"/>
    </row>
    <row r="3386" spans="11:12">
      <c r="K3386" s="79"/>
      <c r="L3386" s="31"/>
    </row>
    <row r="3387" spans="11:12">
      <c r="K3387" s="79"/>
      <c r="L3387" s="31"/>
    </row>
    <row r="3388" spans="11:12">
      <c r="K3388" s="79"/>
      <c r="L3388" s="31"/>
    </row>
    <row r="3389" spans="11:12">
      <c r="K3389" s="79"/>
      <c r="L3389" s="31"/>
    </row>
    <row r="3390" spans="11:12">
      <c r="K3390" s="79"/>
      <c r="L3390" s="31"/>
    </row>
    <row r="3391" spans="11:12">
      <c r="K3391" s="79"/>
      <c r="L3391" s="31"/>
    </row>
    <row r="3392" spans="11:12">
      <c r="K3392" s="79"/>
      <c r="L3392" s="31"/>
    </row>
    <row r="3393" spans="11:12">
      <c r="K3393" s="79"/>
      <c r="L3393" s="31"/>
    </row>
    <row r="3394" spans="11:12">
      <c r="K3394" s="79"/>
      <c r="L3394" s="31"/>
    </row>
    <row r="3395" spans="11:12">
      <c r="K3395" s="79"/>
      <c r="L3395" s="31"/>
    </row>
    <row r="3396" spans="11:12">
      <c r="K3396" s="79"/>
      <c r="L3396" s="31"/>
    </row>
    <row r="3397" spans="11:12">
      <c r="K3397" s="79"/>
      <c r="L3397" s="31"/>
    </row>
    <row r="3398" spans="11:12">
      <c r="K3398" s="79"/>
      <c r="L3398" s="31"/>
    </row>
    <row r="3399" spans="11:12">
      <c r="K3399" s="79"/>
      <c r="L3399" s="31"/>
    </row>
    <row r="3400" spans="11:12">
      <c r="K3400" s="79"/>
      <c r="L3400" s="31"/>
    </row>
    <row r="3401" spans="11:12">
      <c r="K3401" s="79"/>
      <c r="L3401" s="31"/>
    </row>
    <row r="3402" spans="11:12">
      <c r="K3402" s="79"/>
      <c r="L3402" s="31"/>
    </row>
    <row r="3403" spans="11:12">
      <c r="K3403" s="79"/>
      <c r="L3403" s="31"/>
    </row>
    <row r="3404" spans="11:12">
      <c r="K3404" s="79"/>
      <c r="L3404" s="31"/>
    </row>
    <row r="3405" spans="11:12">
      <c r="K3405" s="79"/>
      <c r="L3405" s="31"/>
    </row>
    <row r="3406" spans="11:12">
      <c r="K3406" s="79"/>
      <c r="L3406" s="31"/>
    </row>
    <row r="3407" spans="11:12">
      <c r="K3407" s="79"/>
      <c r="L3407" s="31"/>
    </row>
    <row r="3408" spans="11:12">
      <c r="K3408" s="79"/>
      <c r="L3408" s="31"/>
    </row>
    <row r="3409" spans="11:12">
      <c r="K3409" s="79"/>
      <c r="L3409" s="31"/>
    </row>
    <row r="3410" spans="11:12">
      <c r="K3410" s="79"/>
      <c r="L3410" s="31"/>
    </row>
    <row r="3411" spans="11:12">
      <c r="K3411" s="79"/>
      <c r="L3411" s="31"/>
    </row>
    <row r="3412" spans="11:12">
      <c r="K3412" s="79"/>
      <c r="L3412" s="31"/>
    </row>
    <row r="3413" spans="11:12">
      <c r="K3413" s="79"/>
      <c r="L3413" s="31"/>
    </row>
    <row r="3414" spans="11:12">
      <c r="K3414" s="79"/>
      <c r="L3414" s="31"/>
    </row>
    <row r="3415" spans="11:12">
      <c r="K3415" s="79"/>
      <c r="L3415" s="31"/>
    </row>
    <row r="3416" spans="11:12">
      <c r="K3416" s="79"/>
      <c r="L3416" s="31"/>
    </row>
    <row r="3417" spans="11:12">
      <c r="K3417" s="79"/>
      <c r="L3417" s="31"/>
    </row>
    <row r="3418" spans="11:12">
      <c r="K3418" s="79"/>
      <c r="L3418" s="31"/>
    </row>
    <row r="3419" spans="11:12">
      <c r="K3419" s="79"/>
      <c r="L3419" s="31"/>
    </row>
    <row r="3420" spans="11:12">
      <c r="K3420" s="79"/>
      <c r="L3420" s="31"/>
    </row>
    <row r="3421" spans="11:12">
      <c r="K3421" s="79"/>
      <c r="L3421" s="31"/>
    </row>
    <row r="3422" spans="11:12">
      <c r="K3422" s="79"/>
      <c r="L3422" s="31"/>
    </row>
    <row r="3423" spans="11:12">
      <c r="K3423" s="79"/>
      <c r="L3423" s="31"/>
    </row>
    <row r="3424" spans="11:12">
      <c r="K3424" s="79"/>
      <c r="L3424" s="31"/>
    </row>
    <row r="3425" spans="11:12">
      <c r="K3425" s="79"/>
      <c r="L3425" s="31"/>
    </row>
    <row r="3426" spans="11:12">
      <c r="K3426" s="79"/>
      <c r="L3426" s="31"/>
    </row>
    <row r="3427" spans="11:12">
      <c r="K3427" s="79"/>
      <c r="L3427" s="31"/>
    </row>
    <row r="3428" spans="11:12">
      <c r="K3428" s="79"/>
      <c r="L3428" s="31"/>
    </row>
    <row r="3429" spans="11:12">
      <c r="K3429" s="79"/>
      <c r="L3429" s="31"/>
    </row>
    <row r="3430" spans="11:12">
      <c r="K3430" s="79"/>
      <c r="L3430" s="31"/>
    </row>
    <row r="3431" spans="11:12">
      <c r="K3431" s="79"/>
      <c r="L3431" s="31"/>
    </row>
    <row r="3432" spans="11:12">
      <c r="K3432" s="79"/>
      <c r="L3432" s="31"/>
    </row>
    <row r="3433" spans="11:12">
      <c r="K3433" s="79"/>
      <c r="L3433" s="31"/>
    </row>
    <row r="3434" spans="11:12">
      <c r="K3434" s="79"/>
      <c r="L3434" s="31"/>
    </row>
    <row r="3435" spans="11:12">
      <c r="K3435" s="79"/>
      <c r="L3435" s="31"/>
    </row>
    <row r="3436" spans="11:12">
      <c r="K3436" s="79"/>
      <c r="L3436" s="31"/>
    </row>
    <row r="3437" spans="11:12">
      <c r="K3437" s="79"/>
      <c r="L3437" s="31"/>
    </row>
    <row r="3438" spans="11:12">
      <c r="K3438" s="79"/>
      <c r="L3438" s="31"/>
    </row>
    <row r="3439" spans="11:12">
      <c r="K3439" s="79"/>
      <c r="L3439" s="31"/>
    </row>
    <row r="3440" spans="11:12">
      <c r="K3440" s="79"/>
      <c r="L3440" s="31"/>
    </row>
    <row r="3441" spans="11:12">
      <c r="K3441" s="79"/>
      <c r="L3441" s="31"/>
    </row>
    <row r="3442" spans="11:12">
      <c r="K3442" s="79"/>
      <c r="L3442" s="31"/>
    </row>
    <row r="3443" spans="11:12">
      <c r="K3443" s="79"/>
      <c r="L3443" s="31"/>
    </row>
    <row r="3444" spans="11:12">
      <c r="K3444" s="79"/>
      <c r="L3444" s="31"/>
    </row>
    <row r="3445" spans="11:12">
      <c r="K3445" s="79"/>
      <c r="L3445" s="31"/>
    </row>
    <row r="3446" spans="11:12">
      <c r="K3446" s="79"/>
      <c r="L3446" s="31"/>
    </row>
    <row r="3447" spans="11:12">
      <c r="K3447" s="79"/>
      <c r="L3447" s="31"/>
    </row>
    <row r="3448" spans="11:12">
      <c r="K3448" s="79"/>
      <c r="L3448" s="31"/>
    </row>
    <row r="3449" spans="11:12">
      <c r="K3449" s="79"/>
      <c r="L3449" s="31"/>
    </row>
    <row r="3450" spans="11:12">
      <c r="K3450" s="79"/>
      <c r="L3450" s="31"/>
    </row>
    <row r="3451" spans="11:12">
      <c r="K3451" s="79"/>
      <c r="L3451" s="31"/>
    </row>
    <row r="3452" spans="11:12">
      <c r="K3452" s="79"/>
      <c r="L3452" s="31"/>
    </row>
    <row r="3453" spans="11:12">
      <c r="K3453" s="79"/>
      <c r="L3453" s="31"/>
    </row>
    <row r="3454" spans="11:12">
      <c r="K3454" s="79"/>
      <c r="L3454" s="31"/>
    </row>
    <row r="3455" spans="11:12">
      <c r="K3455" s="79"/>
      <c r="L3455" s="31"/>
    </row>
    <row r="3456" spans="11:12">
      <c r="K3456" s="79"/>
      <c r="L3456" s="31"/>
    </row>
    <row r="3457" spans="11:12">
      <c r="K3457" s="79"/>
      <c r="L3457" s="31"/>
    </row>
    <row r="3458" spans="11:12">
      <c r="K3458" s="79"/>
      <c r="L3458" s="31"/>
    </row>
    <row r="3459" spans="11:12">
      <c r="K3459" s="79"/>
      <c r="L3459" s="31"/>
    </row>
    <row r="3460" spans="11:12">
      <c r="K3460" s="79"/>
      <c r="L3460" s="31"/>
    </row>
    <row r="3461" spans="11:12">
      <c r="K3461" s="79"/>
      <c r="L3461" s="31"/>
    </row>
    <row r="3462" spans="11:12">
      <c r="K3462" s="79"/>
      <c r="L3462" s="31"/>
    </row>
    <row r="3463" spans="11:12">
      <c r="K3463" s="79"/>
      <c r="L3463" s="31"/>
    </row>
    <row r="3464" spans="11:12">
      <c r="K3464" s="79"/>
      <c r="L3464" s="31"/>
    </row>
    <row r="3465" spans="11:12">
      <c r="K3465" s="79"/>
      <c r="L3465" s="31"/>
    </row>
    <row r="3466" spans="11:12">
      <c r="K3466" s="79"/>
      <c r="L3466" s="31"/>
    </row>
    <row r="3467" spans="11:12">
      <c r="K3467" s="79"/>
      <c r="L3467" s="31"/>
    </row>
    <row r="3468" spans="11:12">
      <c r="K3468" s="79"/>
      <c r="L3468" s="31"/>
    </row>
    <row r="3469" spans="11:12">
      <c r="K3469" s="79"/>
      <c r="L3469" s="31"/>
    </row>
    <row r="3470" spans="11:12">
      <c r="K3470" s="79"/>
      <c r="L3470" s="31"/>
    </row>
    <row r="3471" spans="11:12">
      <c r="K3471" s="79"/>
      <c r="L3471" s="31"/>
    </row>
    <row r="3472" spans="11:12">
      <c r="K3472" s="79"/>
      <c r="L3472" s="31"/>
    </row>
    <row r="3473" spans="11:12">
      <c r="K3473" s="79"/>
      <c r="L3473" s="31"/>
    </row>
    <row r="3474" spans="11:12">
      <c r="K3474" s="79"/>
      <c r="L3474" s="31"/>
    </row>
    <row r="3475" spans="11:12">
      <c r="K3475" s="79"/>
      <c r="L3475" s="31"/>
    </row>
    <row r="3476" spans="11:12">
      <c r="K3476" s="79"/>
      <c r="L3476" s="31"/>
    </row>
    <row r="3477" spans="11:12">
      <c r="K3477" s="79"/>
      <c r="L3477" s="31"/>
    </row>
    <row r="3478" spans="11:12">
      <c r="K3478" s="79"/>
      <c r="L3478" s="31"/>
    </row>
    <row r="3479" spans="11:12">
      <c r="K3479" s="79"/>
      <c r="L3479" s="31"/>
    </row>
    <row r="3480" spans="11:12">
      <c r="K3480" s="79"/>
      <c r="L3480" s="31"/>
    </row>
    <row r="3481" spans="11:12">
      <c r="K3481" s="79"/>
      <c r="L3481" s="31"/>
    </row>
    <row r="3482" spans="11:12">
      <c r="K3482" s="79"/>
      <c r="L3482" s="31"/>
    </row>
    <row r="3483" spans="11:12">
      <c r="K3483" s="79"/>
      <c r="L3483" s="31"/>
    </row>
    <row r="3484" spans="11:12">
      <c r="K3484" s="79"/>
      <c r="L3484" s="31"/>
    </row>
    <row r="3485" spans="11:12">
      <c r="K3485" s="79"/>
      <c r="L3485" s="31"/>
    </row>
    <row r="3486" spans="11:12">
      <c r="K3486" s="79"/>
      <c r="L3486" s="31"/>
    </row>
    <row r="3487" spans="11:12">
      <c r="K3487" s="79"/>
      <c r="L3487" s="31"/>
    </row>
    <row r="3488" spans="11:12">
      <c r="K3488" s="79"/>
      <c r="L3488" s="31"/>
    </row>
    <row r="3489" spans="11:12">
      <c r="K3489" s="79"/>
      <c r="L3489" s="31"/>
    </row>
    <row r="3490" spans="11:12">
      <c r="K3490" s="79"/>
      <c r="L3490" s="31"/>
    </row>
    <row r="3491" spans="11:12">
      <c r="K3491" s="79"/>
      <c r="L3491" s="31"/>
    </row>
    <row r="3492" spans="11:12">
      <c r="K3492" s="79"/>
      <c r="L3492" s="31"/>
    </row>
    <row r="3493" spans="11:12">
      <c r="K3493" s="79"/>
      <c r="L3493" s="31"/>
    </row>
    <row r="3494" spans="11:12">
      <c r="K3494" s="79"/>
      <c r="L3494" s="31"/>
    </row>
    <row r="3495" spans="11:12">
      <c r="K3495" s="79"/>
      <c r="L3495" s="31"/>
    </row>
    <row r="3496" spans="11:12">
      <c r="K3496" s="79"/>
      <c r="L3496" s="31"/>
    </row>
    <row r="3497" spans="11:12">
      <c r="K3497" s="79"/>
      <c r="L3497" s="31"/>
    </row>
    <row r="3498" spans="11:12">
      <c r="K3498" s="79"/>
      <c r="L3498" s="31"/>
    </row>
    <row r="3499" spans="11:12">
      <c r="K3499" s="79"/>
      <c r="L3499" s="31"/>
    </row>
    <row r="3500" spans="11:12">
      <c r="K3500" s="79"/>
      <c r="L3500" s="31"/>
    </row>
    <row r="3501" spans="11:12">
      <c r="K3501" s="79"/>
      <c r="L3501" s="31"/>
    </row>
    <row r="3502" spans="11:12">
      <c r="K3502" s="79"/>
      <c r="L3502" s="31"/>
    </row>
    <row r="3503" spans="11:12">
      <c r="K3503" s="79"/>
      <c r="L3503" s="31"/>
    </row>
    <row r="3504" spans="11:12">
      <c r="K3504" s="79"/>
      <c r="L3504" s="31"/>
    </row>
    <row r="3505" spans="11:12">
      <c r="K3505" s="79"/>
      <c r="L3505" s="31"/>
    </row>
    <row r="3506" spans="11:12">
      <c r="K3506" s="79"/>
      <c r="L3506" s="31"/>
    </row>
    <row r="3507" spans="11:12">
      <c r="K3507" s="79"/>
      <c r="L3507" s="31"/>
    </row>
    <row r="3508" spans="11:12">
      <c r="K3508" s="79"/>
      <c r="L3508" s="31"/>
    </row>
    <row r="3509" spans="11:12">
      <c r="K3509" s="79"/>
      <c r="L3509" s="31"/>
    </row>
    <row r="3510" spans="11:12">
      <c r="K3510" s="79"/>
      <c r="L3510" s="31"/>
    </row>
    <row r="3511" spans="11:12">
      <c r="K3511" s="79"/>
      <c r="L3511" s="31"/>
    </row>
    <row r="3512" spans="11:12">
      <c r="K3512" s="79"/>
      <c r="L3512" s="31"/>
    </row>
    <row r="3513" spans="11:12">
      <c r="K3513" s="79"/>
      <c r="L3513" s="31"/>
    </row>
    <row r="3514" spans="11:12">
      <c r="K3514" s="79"/>
      <c r="L3514" s="31"/>
    </row>
    <row r="3515" spans="11:12">
      <c r="K3515" s="79"/>
      <c r="L3515" s="31"/>
    </row>
    <row r="3516" spans="11:12">
      <c r="K3516" s="79"/>
      <c r="L3516" s="31"/>
    </row>
    <row r="3517" spans="11:12">
      <c r="K3517" s="79"/>
      <c r="L3517" s="31"/>
    </row>
    <row r="3518" spans="11:12">
      <c r="K3518" s="79"/>
      <c r="L3518" s="31"/>
    </row>
    <row r="3519" spans="11:12">
      <c r="K3519" s="79"/>
      <c r="L3519" s="31"/>
    </row>
    <row r="3520" spans="11:12">
      <c r="K3520" s="79"/>
      <c r="L3520" s="31"/>
    </row>
    <row r="3521" spans="11:12">
      <c r="K3521" s="79"/>
      <c r="L3521" s="31"/>
    </row>
    <row r="3522" spans="11:12">
      <c r="K3522" s="79"/>
      <c r="L3522" s="31"/>
    </row>
    <row r="3523" spans="11:12">
      <c r="K3523" s="79"/>
      <c r="L3523" s="31"/>
    </row>
    <row r="3524" spans="11:12">
      <c r="K3524" s="79"/>
      <c r="L3524" s="31"/>
    </row>
    <row r="3525" spans="11:12">
      <c r="K3525" s="79"/>
      <c r="L3525" s="31"/>
    </row>
    <row r="3526" spans="11:12">
      <c r="K3526" s="79"/>
      <c r="L3526" s="31"/>
    </row>
    <row r="3527" spans="11:12">
      <c r="K3527" s="79"/>
      <c r="L3527" s="31"/>
    </row>
    <row r="3528" spans="11:12">
      <c r="K3528" s="79"/>
      <c r="L3528" s="31"/>
    </row>
    <row r="3529" spans="11:12">
      <c r="K3529" s="79"/>
      <c r="L3529" s="31"/>
    </row>
    <row r="3530" spans="11:12">
      <c r="K3530" s="79"/>
      <c r="L3530" s="31"/>
    </row>
    <row r="3531" spans="11:12">
      <c r="K3531" s="79"/>
      <c r="L3531" s="31"/>
    </row>
    <row r="3532" spans="11:12">
      <c r="K3532" s="79"/>
      <c r="L3532" s="31"/>
    </row>
    <row r="3533" spans="11:12">
      <c r="K3533" s="79"/>
      <c r="L3533" s="31"/>
    </row>
    <row r="3534" spans="11:12">
      <c r="K3534" s="79"/>
      <c r="L3534" s="31"/>
    </row>
    <row r="3535" spans="11:12">
      <c r="K3535" s="79"/>
      <c r="L3535" s="31"/>
    </row>
    <row r="3536" spans="11:12">
      <c r="K3536" s="79"/>
      <c r="L3536" s="31"/>
    </row>
    <row r="3537" spans="11:12">
      <c r="K3537" s="79"/>
      <c r="L3537" s="31"/>
    </row>
    <row r="3538" spans="11:12">
      <c r="K3538" s="79"/>
      <c r="L3538" s="31"/>
    </row>
    <row r="3539" spans="11:12">
      <c r="K3539" s="79"/>
      <c r="L3539" s="31"/>
    </row>
    <row r="3540" spans="11:12">
      <c r="K3540" s="79"/>
      <c r="L3540" s="31"/>
    </row>
    <row r="3541" spans="11:12">
      <c r="K3541" s="79"/>
      <c r="L3541" s="31"/>
    </row>
    <row r="3542" spans="11:12">
      <c r="K3542" s="79"/>
      <c r="L3542" s="31"/>
    </row>
    <row r="3543" spans="11:12">
      <c r="K3543" s="79"/>
      <c r="L3543" s="31"/>
    </row>
    <row r="3544" spans="11:12">
      <c r="K3544" s="79"/>
      <c r="L3544" s="31"/>
    </row>
    <row r="3545" spans="11:12">
      <c r="K3545" s="79"/>
      <c r="L3545" s="31"/>
    </row>
    <row r="3546" spans="11:12">
      <c r="K3546" s="79"/>
      <c r="L3546" s="31"/>
    </row>
    <row r="3547" spans="11:12">
      <c r="K3547" s="79"/>
      <c r="L3547" s="31"/>
    </row>
    <row r="3548" spans="11:12">
      <c r="K3548" s="79"/>
      <c r="L3548" s="31"/>
    </row>
    <row r="3549" spans="11:12">
      <c r="K3549" s="79"/>
      <c r="L3549" s="31"/>
    </row>
    <row r="3550" spans="11:12">
      <c r="K3550" s="79"/>
      <c r="L3550" s="31"/>
    </row>
    <row r="3551" spans="11:12">
      <c r="K3551" s="79"/>
      <c r="L3551" s="31"/>
    </row>
    <row r="3552" spans="11:12">
      <c r="K3552" s="79"/>
      <c r="L3552" s="31"/>
    </row>
    <row r="3553" spans="11:12">
      <c r="K3553" s="79"/>
      <c r="L3553" s="31"/>
    </row>
    <row r="3554" spans="11:12">
      <c r="K3554" s="79"/>
      <c r="L3554" s="31"/>
    </row>
    <row r="3555" spans="11:12">
      <c r="K3555" s="79"/>
      <c r="L3555" s="31"/>
    </row>
    <row r="3556" spans="11:12">
      <c r="K3556" s="79"/>
      <c r="L3556" s="31"/>
    </row>
    <row r="3557" spans="11:12">
      <c r="K3557" s="79"/>
      <c r="L3557" s="31"/>
    </row>
    <row r="3558" spans="11:12">
      <c r="K3558" s="79"/>
      <c r="L3558" s="31"/>
    </row>
    <row r="3559" spans="11:12">
      <c r="K3559" s="79"/>
      <c r="L3559" s="31"/>
    </row>
    <row r="3560" spans="11:12">
      <c r="K3560" s="79"/>
      <c r="L3560" s="31"/>
    </row>
    <row r="3561" spans="11:12">
      <c r="K3561" s="79"/>
      <c r="L3561" s="31"/>
    </row>
    <row r="3562" spans="11:12">
      <c r="K3562" s="79"/>
      <c r="L3562" s="31"/>
    </row>
    <row r="3563" spans="11:12">
      <c r="K3563" s="79"/>
      <c r="L3563" s="31"/>
    </row>
    <row r="3564" spans="11:12">
      <c r="K3564" s="79"/>
      <c r="L3564" s="31"/>
    </row>
    <row r="3565" spans="11:12">
      <c r="K3565" s="79"/>
      <c r="L3565" s="31"/>
    </row>
    <row r="3566" spans="11:12">
      <c r="K3566" s="79"/>
      <c r="L3566" s="31"/>
    </row>
    <row r="3567" spans="11:12">
      <c r="K3567" s="79"/>
      <c r="L3567" s="31"/>
    </row>
    <row r="3568" spans="11:12">
      <c r="K3568" s="79"/>
      <c r="L3568" s="31"/>
    </row>
    <row r="3569" spans="11:12">
      <c r="K3569" s="79"/>
      <c r="L3569" s="31"/>
    </row>
    <row r="3570" spans="11:12">
      <c r="K3570" s="79"/>
      <c r="L3570" s="31"/>
    </row>
    <row r="3571" spans="11:12">
      <c r="K3571" s="79"/>
      <c r="L3571" s="31"/>
    </row>
    <row r="3572" spans="11:12">
      <c r="K3572" s="79"/>
      <c r="L3572" s="31"/>
    </row>
    <row r="3573" spans="11:12">
      <c r="K3573" s="79"/>
      <c r="L3573" s="31"/>
    </row>
    <row r="3574" spans="11:12">
      <c r="K3574" s="79"/>
      <c r="L3574" s="31"/>
    </row>
    <row r="3575" spans="11:12">
      <c r="K3575" s="79"/>
      <c r="L3575" s="31"/>
    </row>
    <row r="3576" spans="11:12">
      <c r="K3576" s="79"/>
      <c r="L3576" s="31"/>
    </row>
    <row r="3577" spans="11:12">
      <c r="K3577" s="79"/>
      <c r="L3577" s="31"/>
    </row>
    <row r="3578" spans="11:12">
      <c r="K3578" s="79"/>
      <c r="L3578" s="31"/>
    </row>
    <row r="3579" spans="11:12">
      <c r="K3579" s="79"/>
      <c r="L3579" s="31"/>
    </row>
    <row r="3580" spans="11:12">
      <c r="K3580" s="79"/>
      <c r="L3580" s="31"/>
    </row>
    <row r="3581" spans="11:12">
      <c r="K3581" s="79"/>
      <c r="L3581" s="31"/>
    </row>
    <row r="3582" spans="11:12">
      <c r="K3582" s="79"/>
      <c r="L3582" s="31"/>
    </row>
    <row r="3583" spans="11:12">
      <c r="K3583" s="79"/>
      <c r="L3583" s="31"/>
    </row>
    <row r="3584" spans="11:12">
      <c r="K3584" s="79"/>
      <c r="L3584" s="31"/>
    </row>
    <row r="3585" spans="11:12">
      <c r="K3585" s="79"/>
      <c r="L3585" s="31"/>
    </row>
    <row r="3586" spans="11:12">
      <c r="K3586" s="79"/>
      <c r="L3586" s="31"/>
    </row>
    <row r="3587" spans="11:12">
      <c r="K3587" s="79"/>
      <c r="L3587" s="31"/>
    </row>
    <row r="3588" spans="11:12">
      <c r="K3588" s="79"/>
      <c r="L3588" s="31"/>
    </row>
    <row r="3589" spans="11:12">
      <c r="K3589" s="79"/>
      <c r="L3589" s="31"/>
    </row>
    <row r="3590" spans="11:12">
      <c r="K3590" s="79"/>
      <c r="L3590" s="31"/>
    </row>
    <row r="3591" spans="11:12">
      <c r="K3591" s="79"/>
      <c r="L3591" s="31"/>
    </row>
    <row r="3592" spans="11:12">
      <c r="K3592" s="79"/>
      <c r="L3592" s="31"/>
    </row>
    <row r="3593" spans="11:12">
      <c r="K3593" s="79"/>
      <c r="L3593" s="31"/>
    </row>
    <row r="3594" spans="11:12">
      <c r="K3594" s="79"/>
      <c r="L3594" s="31"/>
    </row>
    <row r="3595" spans="11:12">
      <c r="K3595" s="79"/>
      <c r="L3595" s="31"/>
    </row>
    <row r="3596" spans="11:12">
      <c r="K3596" s="79"/>
      <c r="L3596" s="31"/>
    </row>
    <row r="3597" spans="11:12">
      <c r="K3597" s="79"/>
      <c r="L3597" s="31"/>
    </row>
    <row r="3598" spans="11:12">
      <c r="K3598" s="79"/>
      <c r="L3598" s="31"/>
    </row>
    <row r="3599" spans="11:12">
      <c r="K3599" s="79"/>
      <c r="L3599" s="31"/>
    </row>
    <row r="3600" spans="11:12">
      <c r="K3600" s="79"/>
      <c r="L3600" s="31"/>
    </row>
    <row r="3601" spans="11:12">
      <c r="K3601" s="79"/>
      <c r="L3601" s="31"/>
    </row>
    <row r="3602" spans="11:12">
      <c r="K3602" s="79"/>
      <c r="L3602" s="31"/>
    </row>
    <row r="3603" spans="11:12">
      <c r="K3603" s="79"/>
      <c r="L3603" s="31"/>
    </row>
    <row r="3604" spans="11:12">
      <c r="K3604" s="79"/>
      <c r="L3604" s="31"/>
    </row>
    <row r="3605" spans="11:12">
      <c r="K3605" s="79"/>
      <c r="L3605" s="31"/>
    </row>
    <row r="3606" spans="11:12">
      <c r="K3606" s="79"/>
      <c r="L3606" s="31"/>
    </row>
    <row r="3607" spans="11:12">
      <c r="K3607" s="79"/>
      <c r="L3607" s="31"/>
    </row>
    <row r="3608" spans="11:12">
      <c r="K3608" s="79"/>
      <c r="L3608" s="31"/>
    </row>
    <row r="3609" spans="11:12">
      <c r="K3609" s="79"/>
      <c r="L3609" s="31"/>
    </row>
    <row r="3610" spans="11:12">
      <c r="K3610" s="79"/>
      <c r="L3610" s="31"/>
    </row>
    <row r="3611" spans="11:12">
      <c r="K3611" s="79"/>
      <c r="L3611" s="31"/>
    </row>
    <row r="3612" spans="11:12">
      <c r="K3612" s="79"/>
      <c r="L3612" s="31"/>
    </row>
    <row r="3613" spans="11:12">
      <c r="K3613" s="79"/>
      <c r="L3613" s="31"/>
    </row>
    <row r="3614" spans="11:12">
      <c r="K3614" s="79"/>
      <c r="L3614" s="31"/>
    </row>
    <row r="3615" spans="11:12">
      <c r="K3615" s="79"/>
      <c r="L3615" s="31"/>
    </row>
    <row r="3616" spans="11:12">
      <c r="K3616" s="79"/>
      <c r="L3616" s="31"/>
    </row>
    <row r="3617" spans="11:12">
      <c r="K3617" s="79"/>
      <c r="L3617" s="31"/>
    </row>
    <row r="3618" spans="11:12">
      <c r="K3618" s="79"/>
      <c r="L3618" s="31"/>
    </row>
    <row r="3619" spans="11:12">
      <c r="K3619" s="79"/>
      <c r="L3619" s="31"/>
    </row>
    <row r="3620" spans="11:12">
      <c r="K3620" s="79"/>
      <c r="L3620" s="31"/>
    </row>
    <row r="3621" spans="11:12">
      <c r="K3621" s="79"/>
      <c r="L3621" s="31"/>
    </row>
    <row r="3622" spans="11:12">
      <c r="K3622" s="79"/>
      <c r="L3622" s="31"/>
    </row>
    <row r="3623" spans="11:12">
      <c r="K3623" s="79"/>
      <c r="L3623" s="31"/>
    </row>
    <row r="3624" spans="11:12">
      <c r="K3624" s="79"/>
      <c r="L3624" s="31"/>
    </row>
    <row r="3625" spans="11:12">
      <c r="K3625" s="79"/>
      <c r="L3625" s="31"/>
    </row>
    <row r="3626" spans="11:12">
      <c r="K3626" s="79"/>
      <c r="L3626" s="31"/>
    </row>
    <row r="3627" spans="11:12">
      <c r="K3627" s="79"/>
      <c r="L3627" s="31"/>
    </row>
    <row r="3628" spans="11:12">
      <c r="K3628" s="79"/>
      <c r="L3628" s="31"/>
    </row>
    <row r="3629" spans="11:12">
      <c r="K3629" s="79"/>
      <c r="L3629" s="31"/>
    </row>
    <row r="3630" spans="11:12">
      <c r="K3630" s="79"/>
      <c r="L3630" s="31"/>
    </row>
    <row r="3631" spans="11:12">
      <c r="K3631" s="79"/>
      <c r="L3631" s="31"/>
    </row>
    <row r="3632" spans="11:12">
      <c r="K3632" s="79"/>
      <c r="L3632" s="31"/>
    </row>
    <row r="3633" spans="11:12">
      <c r="K3633" s="79"/>
      <c r="L3633" s="31"/>
    </row>
    <row r="3634" spans="11:12">
      <c r="K3634" s="79"/>
      <c r="L3634" s="31"/>
    </row>
    <row r="3635" spans="11:12">
      <c r="K3635" s="79"/>
      <c r="L3635" s="31"/>
    </row>
    <row r="3636" spans="11:12">
      <c r="K3636" s="79"/>
      <c r="L3636" s="31"/>
    </row>
    <row r="3637" spans="11:12">
      <c r="K3637" s="79"/>
      <c r="L3637" s="31"/>
    </row>
    <row r="3638" spans="11:12">
      <c r="K3638" s="79"/>
      <c r="L3638" s="31"/>
    </row>
    <row r="3639" spans="11:12">
      <c r="K3639" s="79"/>
      <c r="L3639" s="31"/>
    </row>
    <row r="3640" spans="11:12">
      <c r="K3640" s="79"/>
      <c r="L3640" s="31"/>
    </row>
    <row r="3641" spans="11:12">
      <c r="K3641" s="79"/>
      <c r="L3641" s="31"/>
    </row>
    <row r="3642" spans="11:12">
      <c r="K3642" s="79"/>
      <c r="L3642" s="31"/>
    </row>
    <row r="3643" spans="11:12">
      <c r="K3643" s="79"/>
      <c r="L3643" s="31"/>
    </row>
    <row r="3644" spans="11:12">
      <c r="K3644" s="79"/>
      <c r="L3644" s="31"/>
    </row>
    <row r="3645" spans="11:12">
      <c r="K3645" s="79"/>
      <c r="L3645" s="31"/>
    </row>
    <row r="3646" spans="11:12">
      <c r="K3646" s="79"/>
      <c r="L3646" s="31"/>
    </row>
    <row r="3647" spans="11:12">
      <c r="K3647" s="79"/>
      <c r="L3647" s="31"/>
    </row>
    <row r="3648" spans="11:12">
      <c r="K3648" s="79"/>
      <c r="L3648" s="31"/>
    </row>
    <row r="3649" spans="11:12">
      <c r="K3649" s="79"/>
      <c r="L3649" s="31"/>
    </row>
    <row r="3650" spans="11:12">
      <c r="K3650" s="79"/>
      <c r="L3650" s="31"/>
    </row>
    <row r="3651" spans="11:12">
      <c r="K3651" s="79"/>
      <c r="L3651" s="31"/>
    </row>
    <row r="3652" spans="11:12">
      <c r="K3652" s="79"/>
      <c r="L3652" s="31"/>
    </row>
    <row r="3653" spans="11:12">
      <c r="K3653" s="79"/>
      <c r="L3653" s="31"/>
    </row>
    <row r="3654" spans="11:12">
      <c r="K3654" s="79"/>
      <c r="L3654" s="31"/>
    </row>
    <row r="3655" spans="11:12">
      <c r="K3655" s="79"/>
      <c r="L3655" s="31"/>
    </row>
    <row r="3656" spans="11:12">
      <c r="K3656" s="79"/>
      <c r="L3656" s="31"/>
    </row>
    <row r="3657" spans="11:12">
      <c r="K3657" s="79"/>
      <c r="L3657" s="31"/>
    </row>
    <row r="3658" spans="11:12">
      <c r="K3658" s="79"/>
      <c r="L3658" s="31"/>
    </row>
    <row r="3659" spans="11:12">
      <c r="K3659" s="79"/>
      <c r="L3659" s="31"/>
    </row>
    <row r="3660" spans="11:12">
      <c r="K3660" s="79"/>
      <c r="L3660" s="31"/>
    </row>
    <row r="3661" spans="11:12">
      <c r="K3661" s="79"/>
      <c r="L3661" s="31"/>
    </row>
    <row r="3662" spans="11:12">
      <c r="K3662" s="79"/>
      <c r="L3662" s="31"/>
    </row>
    <row r="3663" spans="11:12">
      <c r="K3663" s="79"/>
      <c r="L3663" s="31"/>
    </row>
    <row r="3664" spans="11:12">
      <c r="K3664" s="79"/>
      <c r="L3664" s="31"/>
    </row>
    <row r="3665" spans="11:12">
      <c r="K3665" s="79"/>
      <c r="L3665" s="31"/>
    </row>
    <row r="3666" spans="11:12">
      <c r="K3666" s="79"/>
      <c r="L3666" s="31"/>
    </row>
    <row r="3667" spans="11:12">
      <c r="K3667" s="79"/>
      <c r="L3667" s="31"/>
    </row>
    <row r="3668" spans="11:12">
      <c r="K3668" s="79"/>
      <c r="L3668" s="31"/>
    </row>
    <row r="3669" spans="11:12">
      <c r="K3669" s="79"/>
      <c r="L3669" s="31"/>
    </row>
    <row r="3670" spans="11:12">
      <c r="K3670" s="79"/>
      <c r="L3670" s="31"/>
    </row>
    <row r="3671" spans="11:12">
      <c r="K3671" s="79"/>
      <c r="L3671" s="31"/>
    </row>
    <row r="3672" spans="11:12">
      <c r="K3672" s="79"/>
      <c r="L3672" s="31"/>
    </row>
    <row r="3673" spans="11:12">
      <c r="K3673" s="79"/>
      <c r="L3673" s="31"/>
    </row>
    <row r="3674" spans="11:12">
      <c r="K3674" s="79"/>
      <c r="L3674" s="31"/>
    </row>
    <row r="3675" spans="11:12">
      <c r="K3675" s="79"/>
      <c r="L3675" s="31"/>
    </row>
    <row r="3676" spans="11:12">
      <c r="K3676" s="79"/>
      <c r="L3676" s="31"/>
    </row>
    <row r="3677" spans="11:12">
      <c r="K3677" s="79"/>
      <c r="L3677" s="31"/>
    </row>
    <row r="3678" spans="11:12">
      <c r="K3678" s="79"/>
      <c r="L3678" s="31"/>
    </row>
    <row r="3679" spans="11:12">
      <c r="K3679" s="79"/>
      <c r="L3679" s="31"/>
    </row>
    <row r="3680" spans="11:12">
      <c r="K3680" s="79"/>
      <c r="L3680" s="31"/>
    </row>
    <row r="3681" spans="11:12">
      <c r="K3681" s="79"/>
      <c r="L3681" s="31"/>
    </row>
    <row r="3682" spans="11:12">
      <c r="K3682" s="79"/>
      <c r="L3682" s="31"/>
    </row>
    <row r="3683" spans="11:12">
      <c r="K3683" s="79"/>
      <c r="L3683" s="31"/>
    </row>
    <row r="3684" spans="11:12">
      <c r="K3684" s="79"/>
      <c r="L3684" s="31"/>
    </row>
    <row r="3685" spans="11:12">
      <c r="K3685" s="79"/>
      <c r="L3685" s="31"/>
    </row>
    <row r="3686" spans="11:12">
      <c r="K3686" s="79"/>
      <c r="L3686" s="31"/>
    </row>
    <row r="3687" spans="11:12">
      <c r="K3687" s="79"/>
      <c r="L3687" s="31"/>
    </row>
    <row r="3688" spans="11:12">
      <c r="K3688" s="79"/>
      <c r="L3688" s="31"/>
    </row>
    <row r="3689" spans="11:12">
      <c r="K3689" s="79"/>
      <c r="L3689" s="31"/>
    </row>
    <row r="3690" spans="11:12">
      <c r="K3690" s="79"/>
      <c r="L3690" s="31"/>
    </row>
    <row r="3691" spans="11:12">
      <c r="K3691" s="79"/>
      <c r="L3691" s="31"/>
    </row>
    <row r="3692" spans="11:12">
      <c r="K3692" s="79"/>
      <c r="L3692" s="31"/>
    </row>
    <row r="3693" spans="11:12">
      <c r="K3693" s="79"/>
      <c r="L3693" s="31"/>
    </row>
    <row r="3694" spans="11:12">
      <c r="K3694" s="79"/>
      <c r="L3694" s="31"/>
    </row>
    <row r="3695" spans="11:12">
      <c r="K3695" s="79"/>
      <c r="L3695" s="31"/>
    </row>
    <row r="3696" spans="11:12">
      <c r="K3696" s="79"/>
      <c r="L3696" s="31"/>
    </row>
    <row r="3697" spans="11:12">
      <c r="K3697" s="79"/>
      <c r="L3697" s="31"/>
    </row>
    <row r="3698" spans="11:12">
      <c r="K3698" s="79"/>
      <c r="L3698" s="31"/>
    </row>
    <row r="3699" spans="11:12">
      <c r="K3699" s="79"/>
      <c r="L3699" s="31"/>
    </row>
    <row r="3700" spans="11:12">
      <c r="K3700" s="79"/>
      <c r="L3700" s="31"/>
    </row>
    <row r="3701" spans="11:12">
      <c r="K3701" s="79"/>
      <c r="L3701" s="31"/>
    </row>
    <row r="3702" spans="11:12">
      <c r="K3702" s="79"/>
      <c r="L3702" s="31"/>
    </row>
    <row r="3703" spans="11:12">
      <c r="K3703" s="79"/>
      <c r="L3703" s="31"/>
    </row>
    <row r="3704" spans="11:12">
      <c r="K3704" s="79"/>
      <c r="L3704" s="31"/>
    </row>
    <row r="3705" spans="11:12">
      <c r="K3705" s="79"/>
      <c r="L3705" s="31"/>
    </row>
    <row r="3706" spans="11:12">
      <c r="K3706" s="79"/>
      <c r="L3706" s="31"/>
    </row>
    <row r="3707" spans="11:12">
      <c r="K3707" s="79"/>
      <c r="L3707" s="31"/>
    </row>
    <row r="3708" spans="11:12">
      <c r="K3708" s="79"/>
      <c r="L3708" s="31"/>
    </row>
    <row r="3709" spans="11:12">
      <c r="K3709" s="79"/>
      <c r="L3709" s="31"/>
    </row>
    <row r="3710" spans="11:12">
      <c r="K3710" s="79"/>
      <c r="L3710" s="31"/>
    </row>
    <row r="3711" spans="11:12">
      <c r="K3711" s="79"/>
      <c r="L3711" s="31"/>
    </row>
    <row r="3712" spans="11:12">
      <c r="K3712" s="79"/>
      <c r="L3712" s="31"/>
    </row>
    <row r="3713" spans="11:12">
      <c r="K3713" s="79"/>
      <c r="L3713" s="31"/>
    </row>
    <row r="3714" spans="11:12">
      <c r="K3714" s="79"/>
      <c r="L3714" s="31"/>
    </row>
    <row r="3715" spans="11:12">
      <c r="K3715" s="79"/>
      <c r="L3715" s="31"/>
    </row>
    <row r="3716" spans="11:12">
      <c r="K3716" s="79"/>
      <c r="L3716" s="31"/>
    </row>
    <row r="3717" spans="11:12">
      <c r="K3717" s="79"/>
      <c r="L3717" s="31"/>
    </row>
    <row r="3718" spans="11:12">
      <c r="K3718" s="79"/>
      <c r="L3718" s="31"/>
    </row>
    <row r="3719" spans="11:12">
      <c r="K3719" s="79"/>
      <c r="L3719" s="31"/>
    </row>
    <row r="3720" spans="11:12">
      <c r="K3720" s="79"/>
      <c r="L3720" s="31"/>
    </row>
    <row r="3721" spans="11:12">
      <c r="K3721" s="79"/>
      <c r="L3721" s="31"/>
    </row>
    <row r="3722" spans="11:12">
      <c r="K3722" s="79"/>
      <c r="L3722" s="31"/>
    </row>
    <row r="3723" spans="11:12">
      <c r="K3723" s="79"/>
      <c r="L3723" s="31"/>
    </row>
    <row r="3724" spans="11:12">
      <c r="K3724" s="79"/>
      <c r="L3724" s="31"/>
    </row>
    <row r="3725" spans="11:12">
      <c r="K3725" s="79"/>
      <c r="L3725" s="31"/>
    </row>
    <row r="3726" spans="11:12">
      <c r="K3726" s="79"/>
      <c r="L3726" s="31"/>
    </row>
    <row r="3727" spans="11:12">
      <c r="K3727" s="79"/>
      <c r="L3727" s="31"/>
    </row>
    <row r="3728" spans="11:12">
      <c r="K3728" s="79"/>
      <c r="L3728" s="31"/>
    </row>
    <row r="3729" spans="11:12">
      <c r="K3729" s="79"/>
      <c r="L3729" s="31"/>
    </row>
    <row r="3730" spans="11:12">
      <c r="K3730" s="79"/>
      <c r="L3730" s="31"/>
    </row>
    <row r="3731" spans="11:12">
      <c r="K3731" s="79"/>
      <c r="L3731" s="31"/>
    </row>
    <row r="3732" spans="11:12">
      <c r="K3732" s="79"/>
      <c r="L3732" s="31"/>
    </row>
    <row r="3733" spans="11:12">
      <c r="K3733" s="79"/>
      <c r="L3733" s="31"/>
    </row>
    <row r="3734" spans="11:12">
      <c r="K3734" s="79"/>
      <c r="L3734" s="31"/>
    </row>
    <row r="3735" spans="11:12">
      <c r="K3735" s="79"/>
      <c r="L3735" s="31"/>
    </row>
    <row r="3736" spans="11:12">
      <c r="K3736" s="79"/>
      <c r="L3736" s="31"/>
    </row>
    <row r="3737" spans="11:12">
      <c r="K3737" s="79"/>
      <c r="L3737" s="31"/>
    </row>
    <row r="3738" spans="11:12">
      <c r="K3738" s="79"/>
      <c r="L3738" s="31"/>
    </row>
    <row r="3739" spans="11:12">
      <c r="K3739" s="79"/>
      <c r="L3739" s="31"/>
    </row>
    <row r="3740" spans="11:12">
      <c r="K3740" s="79"/>
      <c r="L3740" s="31"/>
    </row>
    <row r="3741" spans="11:12">
      <c r="K3741" s="79"/>
      <c r="L3741" s="31"/>
    </row>
    <row r="3742" spans="11:12">
      <c r="K3742" s="79"/>
      <c r="L3742" s="31"/>
    </row>
    <row r="3743" spans="11:12">
      <c r="K3743" s="79"/>
      <c r="L3743" s="31"/>
    </row>
    <row r="3744" spans="11:12">
      <c r="K3744" s="79"/>
      <c r="L3744" s="31"/>
    </row>
    <row r="3745" spans="11:12">
      <c r="K3745" s="79"/>
      <c r="L3745" s="31"/>
    </row>
    <row r="3746" spans="11:12">
      <c r="K3746" s="79"/>
      <c r="L3746" s="31"/>
    </row>
    <row r="3747" spans="11:12">
      <c r="K3747" s="79"/>
      <c r="L3747" s="31"/>
    </row>
    <row r="3748" spans="11:12">
      <c r="K3748" s="79"/>
      <c r="L3748" s="31"/>
    </row>
    <row r="3749" spans="11:12">
      <c r="K3749" s="79"/>
      <c r="L3749" s="31"/>
    </row>
    <row r="3750" spans="11:12">
      <c r="K3750" s="79"/>
      <c r="L3750" s="31"/>
    </row>
    <row r="3751" spans="11:12">
      <c r="K3751" s="79"/>
      <c r="L3751" s="31"/>
    </row>
    <row r="3752" spans="11:12">
      <c r="K3752" s="79"/>
      <c r="L3752" s="31"/>
    </row>
    <row r="3753" spans="11:12">
      <c r="K3753" s="79"/>
      <c r="L3753" s="31"/>
    </row>
    <row r="3754" spans="11:12">
      <c r="K3754" s="79"/>
      <c r="L3754" s="31"/>
    </row>
    <row r="3755" spans="11:12">
      <c r="K3755" s="79"/>
      <c r="L3755" s="31"/>
    </row>
    <row r="3756" spans="11:12">
      <c r="K3756" s="79"/>
      <c r="L3756" s="31"/>
    </row>
    <row r="3757" spans="11:12">
      <c r="K3757" s="79"/>
      <c r="L3757" s="31"/>
    </row>
    <row r="3758" spans="11:12">
      <c r="K3758" s="79"/>
      <c r="L3758" s="31"/>
    </row>
    <row r="3759" spans="11:12">
      <c r="K3759" s="79"/>
      <c r="L3759" s="31"/>
    </row>
    <row r="3760" spans="11:12">
      <c r="K3760" s="79"/>
      <c r="L3760" s="31"/>
    </row>
    <row r="3761" spans="11:12">
      <c r="K3761" s="79"/>
      <c r="L3761" s="31"/>
    </row>
    <row r="3762" spans="11:12">
      <c r="K3762" s="79"/>
      <c r="L3762" s="31"/>
    </row>
    <row r="3763" spans="11:12">
      <c r="K3763" s="79"/>
      <c r="L3763" s="31"/>
    </row>
    <row r="3764" spans="11:12">
      <c r="K3764" s="79"/>
      <c r="L3764" s="31"/>
    </row>
    <row r="3765" spans="11:12">
      <c r="K3765" s="79"/>
      <c r="L3765" s="31"/>
    </row>
    <row r="3766" spans="11:12">
      <c r="K3766" s="79"/>
      <c r="L3766" s="31"/>
    </row>
    <row r="3767" spans="11:12">
      <c r="K3767" s="79"/>
      <c r="L3767" s="31"/>
    </row>
    <row r="3768" spans="11:12">
      <c r="K3768" s="79"/>
      <c r="L3768" s="31"/>
    </row>
    <row r="3769" spans="11:12">
      <c r="K3769" s="79"/>
      <c r="L3769" s="31"/>
    </row>
    <row r="3770" spans="11:12">
      <c r="K3770" s="79"/>
      <c r="L3770" s="31"/>
    </row>
    <row r="3771" spans="11:12">
      <c r="K3771" s="79"/>
      <c r="L3771" s="31"/>
    </row>
    <row r="3772" spans="11:12">
      <c r="K3772" s="79"/>
      <c r="L3772" s="31"/>
    </row>
    <row r="3773" spans="11:12">
      <c r="K3773" s="79"/>
      <c r="L3773" s="31"/>
    </row>
    <row r="3774" spans="11:12">
      <c r="K3774" s="79"/>
      <c r="L3774" s="31"/>
    </row>
    <row r="3775" spans="11:12">
      <c r="K3775" s="79"/>
      <c r="L3775" s="31"/>
    </row>
    <row r="3776" spans="11:12">
      <c r="K3776" s="79"/>
      <c r="L3776" s="31"/>
    </row>
    <row r="3777" spans="11:12">
      <c r="K3777" s="79"/>
      <c r="L3777" s="31"/>
    </row>
    <row r="3778" spans="11:12">
      <c r="K3778" s="79"/>
      <c r="L3778" s="31"/>
    </row>
    <row r="3779" spans="11:12">
      <c r="K3779" s="79"/>
      <c r="L3779" s="31"/>
    </row>
    <row r="3780" spans="11:12">
      <c r="K3780" s="79"/>
      <c r="L3780" s="31"/>
    </row>
    <row r="3781" spans="11:12">
      <c r="K3781" s="79"/>
      <c r="L3781" s="31"/>
    </row>
    <row r="3782" spans="11:12">
      <c r="K3782" s="79"/>
      <c r="L3782" s="31"/>
    </row>
    <row r="3783" spans="11:12">
      <c r="K3783" s="79"/>
      <c r="L3783" s="31"/>
    </row>
    <row r="3784" spans="11:12">
      <c r="K3784" s="79"/>
      <c r="L3784" s="31"/>
    </row>
    <row r="3785" spans="11:12">
      <c r="K3785" s="79"/>
      <c r="L3785" s="31"/>
    </row>
    <row r="3786" spans="11:12">
      <c r="K3786" s="79"/>
      <c r="L3786" s="31"/>
    </row>
    <row r="3787" spans="11:12">
      <c r="K3787" s="79"/>
      <c r="L3787" s="31"/>
    </row>
    <row r="3788" spans="11:12">
      <c r="K3788" s="79"/>
      <c r="L3788" s="31"/>
    </row>
    <row r="3789" spans="11:12">
      <c r="K3789" s="79"/>
      <c r="L3789" s="31"/>
    </row>
    <row r="3790" spans="11:12">
      <c r="K3790" s="79"/>
      <c r="L3790" s="31"/>
    </row>
    <row r="3791" spans="11:12">
      <c r="K3791" s="79"/>
      <c r="L3791" s="31"/>
    </row>
    <row r="3792" spans="11:12">
      <c r="K3792" s="79"/>
      <c r="L3792" s="31"/>
    </row>
    <row r="3793" spans="11:12">
      <c r="K3793" s="79"/>
      <c r="L3793" s="31"/>
    </row>
    <row r="3794" spans="11:12">
      <c r="K3794" s="79"/>
      <c r="L3794" s="31"/>
    </row>
    <row r="3795" spans="11:12">
      <c r="K3795" s="79"/>
      <c r="L3795" s="31"/>
    </row>
    <row r="3796" spans="11:12">
      <c r="K3796" s="79"/>
      <c r="L3796" s="31"/>
    </row>
    <row r="3797" spans="11:12">
      <c r="K3797" s="79"/>
      <c r="L3797" s="31"/>
    </row>
    <row r="3798" spans="11:12">
      <c r="K3798" s="79"/>
      <c r="L3798" s="31"/>
    </row>
    <row r="3799" spans="11:12">
      <c r="K3799" s="79"/>
      <c r="L3799" s="31"/>
    </row>
    <row r="3800" spans="11:12">
      <c r="K3800" s="79"/>
      <c r="L3800" s="31"/>
    </row>
    <row r="3801" spans="11:12">
      <c r="K3801" s="79"/>
      <c r="L3801" s="31"/>
    </row>
    <row r="3802" spans="11:12">
      <c r="K3802" s="79"/>
      <c r="L3802" s="31"/>
    </row>
    <row r="3803" spans="11:12">
      <c r="K3803" s="79"/>
      <c r="L3803" s="31"/>
    </row>
    <row r="3804" spans="11:12">
      <c r="K3804" s="79"/>
      <c r="L3804" s="31"/>
    </row>
    <row r="3805" spans="11:12">
      <c r="K3805" s="79"/>
      <c r="L3805" s="31"/>
    </row>
    <row r="3806" spans="11:12">
      <c r="K3806" s="79"/>
      <c r="L3806" s="31"/>
    </row>
    <row r="3807" spans="11:12">
      <c r="K3807" s="79"/>
      <c r="L3807" s="31"/>
    </row>
    <row r="3808" spans="11:12">
      <c r="K3808" s="79"/>
      <c r="L3808" s="31"/>
    </row>
    <row r="3809" spans="11:12">
      <c r="K3809" s="79"/>
      <c r="L3809" s="31"/>
    </row>
    <row r="3810" spans="11:12">
      <c r="K3810" s="79"/>
      <c r="L3810" s="31"/>
    </row>
    <row r="3811" spans="11:12">
      <c r="K3811" s="79"/>
      <c r="L3811" s="31"/>
    </row>
    <row r="3812" spans="11:12">
      <c r="K3812" s="79"/>
      <c r="L3812" s="31"/>
    </row>
    <row r="3813" spans="11:12">
      <c r="K3813" s="79"/>
      <c r="L3813" s="31"/>
    </row>
    <row r="3814" spans="11:12">
      <c r="K3814" s="79"/>
      <c r="L3814" s="31"/>
    </row>
    <row r="3815" spans="11:12">
      <c r="K3815" s="79"/>
      <c r="L3815" s="31"/>
    </row>
    <row r="3816" spans="11:12">
      <c r="K3816" s="79"/>
      <c r="L3816" s="31"/>
    </row>
    <row r="3817" spans="11:12">
      <c r="K3817" s="79"/>
      <c r="L3817" s="31"/>
    </row>
    <row r="3818" spans="11:12">
      <c r="K3818" s="79"/>
      <c r="L3818" s="31"/>
    </row>
    <row r="3819" spans="11:12">
      <c r="K3819" s="79"/>
      <c r="L3819" s="31"/>
    </row>
    <row r="3820" spans="11:12">
      <c r="K3820" s="79"/>
      <c r="L3820" s="31"/>
    </row>
    <row r="3821" spans="11:12">
      <c r="K3821" s="79"/>
      <c r="L3821" s="31"/>
    </row>
    <row r="3822" spans="11:12">
      <c r="K3822" s="79"/>
      <c r="L3822" s="31"/>
    </row>
    <row r="3823" spans="11:12">
      <c r="K3823" s="79"/>
      <c r="L3823" s="31"/>
    </row>
    <row r="3824" spans="11:12">
      <c r="K3824" s="79"/>
      <c r="L3824" s="31"/>
    </row>
    <row r="3825" spans="11:12">
      <c r="K3825" s="79"/>
      <c r="L3825" s="31"/>
    </row>
    <row r="3826" spans="11:12">
      <c r="K3826" s="79"/>
      <c r="L3826" s="31"/>
    </row>
    <row r="3827" spans="11:12">
      <c r="K3827" s="79"/>
      <c r="L3827" s="31"/>
    </row>
    <row r="3828" spans="11:12">
      <c r="K3828" s="79"/>
      <c r="L3828" s="31"/>
    </row>
    <row r="3829" spans="11:12">
      <c r="K3829" s="79"/>
      <c r="L3829" s="31"/>
    </row>
    <row r="3830" spans="11:12">
      <c r="K3830" s="79"/>
      <c r="L3830" s="31"/>
    </row>
    <row r="3831" spans="11:12">
      <c r="K3831" s="79"/>
      <c r="L3831" s="31"/>
    </row>
    <row r="3832" spans="11:12">
      <c r="K3832" s="79"/>
      <c r="L3832" s="31"/>
    </row>
    <row r="3833" spans="11:12">
      <c r="K3833" s="79"/>
      <c r="L3833" s="31"/>
    </row>
    <row r="3834" spans="11:12">
      <c r="K3834" s="79"/>
      <c r="L3834" s="31"/>
    </row>
    <row r="3835" spans="11:12">
      <c r="K3835" s="79"/>
      <c r="L3835" s="31"/>
    </row>
    <row r="3836" spans="11:12">
      <c r="K3836" s="79"/>
      <c r="L3836" s="31"/>
    </row>
    <row r="3837" spans="11:12">
      <c r="K3837" s="79"/>
      <c r="L3837" s="31"/>
    </row>
    <row r="3838" spans="11:12">
      <c r="K3838" s="79"/>
      <c r="L3838" s="31"/>
    </row>
    <row r="3839" spans="11:12">
      <c r="K3839" s="79"/>
      <c r="L3839" s="31"/>
    </row>
    <row r="3840" spans="11:12">
      <c r="K3840" s="79"/>
      <c r="L3840" s="31"/>
    </row>
    <row r="3841" spans="11:12">
      <c r="K3841" s="79"/>
      <c r="L3841" s="31"/>
    </row>
    <row r="3842" spans="11:12">
      <c r="K3842" s="79"/>
      <c r="L3842" s="31"/>
    </row>
    <row r="3843" spans="11:12">
      <c r="K3843" s="79"/>
      <c r="L3843" s="31"/>
    </row>
    <row r="3844" spans="11:12">
      <c r="K3844" s="79"/>
      <c r="L3844" s="31"/>
    </row>
    <row r="3845" spans="11:12">
      <c r="K3845" s="79"/>
      <c r="L3845" s="31"/>
    </row>
    <row r="3846" spans="11:12">
      <c r="K3846" s="79"/>
      <c r="L3846" s="31"/>
    </row>
    <row r="3847" spans="11:12">
      <c r="K3847" s="79"/>
      <c r="L3847" s="31"/>
    </row>
    <row r="3848" spans="11:12">
      <c r="K3848" s="79"/>
      <c r="L3848" s="31"/>
    </row>
    <row r="3849" spans="11:12">
      <c r="K3849" s="79"/>
      <c r="L3849" s="31"/>
    </row>
    <row r="3850" spans="11:12">
      <c r="K3850" s="79"/>
      <c r="L3850" s="31"/>
    </row>
    <row r="3851" spans="11:12">
      <c r="K3851" s="79"/>
      <c r="L3851" s="31"/>
    </row>
    <row r="3852" spans="11:12">
      <c r="K3852" s="79"/>
      <c r="L3852" s="31"/>
    </row>
    <row r="3853" spans="11:12">
      <c r="K3853" s="79"/>
      <c r="L3853" s="31"/>
    </row>
    <row r="3854" spans="11:12">
      <c r="K3854" s="79"/>
      <c r="L3854" s="31"/>
    </row>
    <row r="3855" spans="11:12">
      <c r="K3855" s="79"/>
      <c r="L3855" s="31"/>
    </row>
    <row r="3856" spans="11:12">
      <c r="K3856" s="79"/>
      <c r="L3856" s="31"/>
    </row>
    <row r="3857" spans="11:12">
      <c r="K3857" s="79"/>
      <c r="L3857" s="31"/>
    </row>
    <row r="3858" spans="11:12">
      <c r="K3858" s="79"/>
      <c r="L3858" s="31"/>
    </row>
    <row r="3859" spans="11:12">
      <c r="K3859" s="79"/>
      <c r="L3859" s="31"/>
    </row>
    <row r="3860" spans="11:12">
      <c r="K3860" s="79"/>
      <c r="L3860" s="31"/>
    </row>
    <row r="3861" spans="11:12">
      <c r="K3861" s="79"/>
      <c r="L3861" s="31"/>
    </row>
    <row r="3862" spans="11:12">
      <c r="K3862" s="79"/>
      <c r="L3862" s="31"/>
    </row>
    <row r="3863" spans="11:12">
      <c r="K3863" s="79"/>
      <c r="L3863" s="31"/>
    </row>
    <row r="3864" spans="11:12">
      <c r="K3864" s="79"/>
      <c r="L3864" s="31"/>
    </row>
    <row r="3865" spans="11:12">
      <c r="K3865" s="79"/>
      <c r="L3865" s="31"/>
    </row>
    <row r="3866" spans="11:12">
      <c r="K3866" s="79"/>
      <c r="L3866" s="31"/>
    </row>
    <row r="3867" spans="11:12">
      <c r="K3867" s="79"/>
      <c r="L3867" s="31"/>
    </row>
    <row r="3868" spans="11:12">
      <c r="K3868" s="79"/>
      <c r="L3868" s="31"/>
    </row>
    <row r="3869" spans="11:12">
      <c r="K3869" s="79"/>
      <c r="L3869" s="31"/>
    </row>
    <row r="3870" spans="11:12">
      <c r="K3870" s="79"/>
      <c r="L3870" s="31"/>
    </row>
    <row r="3871" spans="11:12">
      <c r="K3871" s="79"/>
      <c r="L3871" s="31"/>
    </row>
    <row r="3872" spans="11:12">
      <c r="K3872" s="79"/>
      <c r="L3872" s="31"/>
    </row>
    <row r="3873" spans="11:12">
      <c r="K3873" s="79"/>
      <c r="L3873" s="31"/>
    </row>
    <row r="3874" spans="11:12">
      <c r="K3874" s="79"/>
      <c r="L3874" s="31"/>
    </row>
    <row r="3875" spans="11:12">
      <c r="K3875" s="79"/>
      <c r="L3875" s="31"/>
    </row>
    <row r="3876" spans="11:12">
      <c r="K3876" s="79"/>
      <c r="L3876" s="31"/>
    </row>
    <row r="3877" spans="11:12">
      <c r="K3877" s="79"/>
      <c r="L3877" s="31"/>
    </row>
    <row r="3878" spans="11:12">
      <c r="K3878" s="79"/>
      <c r="L3878" s="31"/>
    </row>
    <row r="3879" spans="11:12">
      <c r="K3879" s="79"/>
      <c r="L3879" s="31"/>
    </row>
    <row r="3880" spans="11:12">
      <c r="K3880" s="79"/>
      <c r="L3880" s="31"/>
    </row>
    <row r="3881" spans="11:12">
      <c r="K3881" s="79"/>
      <c r="L3881" s="31"/>
    </row>
    <row r="3882" spans="11:12">
      <c r="K3882" s="79"/>
      <c r="L3882" s="31"/>
    </row>
    <row r="3883" spans="11:12">
      <c r="K3883" s="79"/>
      <c r="L3883" s="31"/>
    </row>
    <row r="3884" spans="11:12">
      <c r="K3884" s="79"/>
      <c r="L3884" s="31"/>
    </row>
    <row r="3885" spans="11:12">
      <c r="K3885" s="79"/>
      <c r="L3885" s="31"/>
    </row>
    <row r="3886" spans="11:12">
      <c r="K3886" s="79"/>
      <c r="L3886" s="31"/>
    </row>
    <row r="3887" spans="11:12">
      <c r="K3887" s="79"/>
      <c r="L3887" s="31"/>
    </row>
    <row r="3888" spans="11:12">
      <c r="K3888" s="79"/>
      <c r="L3888" s="31"/>
    </row>
    <row r="3889" spans="11:12">
      <c r="K3889" s="79"/>
      <c r="L3889" s="31"/>
    </row>
    <row r="3890" spans="11:12">
      <c r="K3890" s="79"/>
      <c r="L3890" s="31"/>
    </row>
    <row r="3891" spans="11:12">
      <c r="K3891" s="79"/>
      <c r="L3891" s="31"/>
    </row>
    <row r="3892" spans="11:12">
      <c r="K3892" s="79"/>
      <c r="L3892" s="31"/>
    </row>
    <row r="3893" spans="11:12">
      <c r="K3893" s="79"/>
      <c r="L3893" s="31"/>
    </row>
    <row r="3894" spans="11:12">
      <c r="K3894" s="79"/>
      <c r="L3894" s="31"/>
    </row>
    <row r="3895" spans="11:12">
      <c r="K3895" s="79"/>
      <c r="L3895" s="31"/>
    </row>
    <row r="3896" spans="11:12">
      <c r="K3896" s="79"/>
      <c r="L3896" s="31"/>
    </row>
    <row r="3897" spans="11:12">
      <c r="K3897" s="79"/>
      <c r="L3897" s="31"/>
    </row>
    <row r="3898" spans="11:12">
      <c r="K3898" s="79"/>
      <c r="L3898" s="31"/>
    </row>
    <row r="3899" spans="11:12">
      <c r="K3899" s="79"/>
      <c r="L3899" s="31"/>
    </row>
    <row r="3900" spans="11:12">
      <c r="K3900" s="79"/>
      <c r="L3900" s="31"/>
    </row>
    <row r="3901" spans="11:12">
      <c r="K3901" s="79"/>
      <c r="L3901" s="31"/>
    </row>
    <row r="3902" spans="11:12">
      <c r="K3902" s="79"/>
      <c r="L3902" s="31"/>
    </row>
    <row r="3903" spans="11:12">
      <c r="K3903" s="79"/>
      <c r="L3903" s="31"/>
    </row>
    <row r="3904" spans="11:12">
      <c r="K3904" s="79"/>
      <c r="L3904" s="31"/>
    </row>
    <row r="3905" spans="11:12">
      <c r="K3905" s="79"/>
      <c r="L3905" s="31"/>
    </row>
    <row r="3906" spans="11:12">
      <c r="K3906" s="79"/>
      <c r="L3906" s="31"/>
    </row>
    <row r="3907" spans="11:12">
      <c r="K3907" s="79"/>
      <c r="L3907" s="31"/>
    </row>
    <row r="3908" spans="11:12">
      <c r="K3908" s="79"/>
      <c r="L3908" s="31"/>
    </row>
    <row r="3909" spans="11:12">
      <c r="K3909" s="79"/>
      <c r="L3909" s="31"/>
    </row>
    <row r="3910" spans="11:12">
      <c r="K3910" s="79"/>
      <c r="L3910" s="31"/>
    </row>
    <row r="3911" spans="11:12">
      <c r="K3911" s="79"/>
      <c r="L3911" s="31"/>
    </row>
    <row r="3912" spans="11:12">
      <c r="K3912" s="79"/>
      <c r="L3912" s="31"/>
    </row>
    <row r="3913" spans="11:12">
      <c r="K3913" s="79"/>
      <c r="L3913" s="31"/>
    </row>
    <row r="3914" spans="11:12">
      <c r="K3914" s="79"/>
      <c r="L3914" s="31"/>
    </row>
    <row r="3915" spans="11:12">
      <c r="K3915" s="79"/>
      <c r="L3915" s="31"/>
    </row>
    <row r="3916" spans="11:12">
      <c r="K3916" s="79"/>
      <c r="L3916" s="31"/>
    </row>
    <row r="3917" spans="11:12">
      <c r="K3917" s="79"/>
      <c r="L3917" s="31"/>
    </row>
    <row r="3918" spans="11:12">
      <c r="K3918" s="79"/>
      <c r="L3918" s="31"/>
    </row>
    <row r="3919" spans="11:12">
      <c r="K3919" s="79"/>
      <c r="L3919" s="31"/>
    </row>
    <row r="3920" spans="11:12">
      <c r="K3920" s="79"/>
      <c r="L3920" s="31"/>
    </row>
    <row r="3921" spans="11:12">
      <c r="K3921" s="79"/>
      <c r="L3921" s="31"/>
    </row>
    <row r="3922" spans="11:12">
      <c r="K3922" s="79"/>
      <c r="L3922" s="31"/>
    </row>
    <row r="3923" spans="11:12">
      <c r="K3923" s="79"/>
      <c r="L3923" s="31"/>
    </row>
    <row r="3924" spans="11:12">
      <c r="K3924" s="79"/>
      <c r="L3924" s="31"/>
    </row>
    <row r="3925" spans="11:12">
      <c r="K3925" s="79"/>
      <c r="L3925" s="31"/>
    </row>
    <row r="3926" spans="11:12">
      <c r="K3926" s="79"/>
      <c r="L3926" s="31"/>
    </row>
    <row r="3927" spans="11:12">
      <c r="K3927" s="79"/>
      <c r="L3927" s="31"/>
    </row>
    <row r="3928" spans="11:12">
      <c r="K3928" s="79"/>
      <c r="L3928" s="31"/>
    </row>
    <row r="3929" spans="11:12">
      <c r="K3929" s="79"/>
      <c r="L3929" s="31"/>
    </row>
    <row r="3930" spans="11:12">
      <c r="K3930" s="79"/>
      <c r="L3930" s="31"/>
    </row>
    <row r="3931" spans="11:12">
      <c r="K3931" s="79"/>
      <c r="L3931" s="31"/>
    </row>
    <row r="3932" spans="11:12">
      <c r="K3932" s="79"/>
      <c r="L3932" s="31"/>
    </row>
    <row r="3933" spans="11:12">
      <c r="K3933" s="79"/>
      <c r="L3933" s="31"/>
    </row>
    <row r="3934" spans="11:12">
      <c r="K3934" s="79"/>
      <c r="L3934" s="31"/>
    </row>
    <row r="3935" spans="11:12">
      <c r="K3935" s="79"/>
      <c r="L3935" s="31"/>
    </row>
    <row r="3936" spans="11:12">
      <c r="K3936" s="79"/>
      <c r="L3936" s="31"/>
    </row>
    <row r="3937" spans="11:12">
      <c r="K3937" s="79"/>
      <c r="L3937" s="31"/>
    </row>
    <row r="3938" spans="11:12">
      <c r="K3938" s="79"/>
      <c r="L3938" s="31"/>
    </row>
    <row r="3939" spans="11:12">
      <c r="K3939" s="79"/>
      <c r="L3939" s="31"/>
    </row>
    <row r="3940" spans="11:12">
      <c r="K3940" s="79"/>
      <c r="L3940" s="31"/>
    </row>
    <row r="3941" spans="11:12">
      <c r="K3941" s="79"/>
      <c r="L3941" s="31"/>
    </row>
    <row r="3942" spans="11:12">
      <c r="K3942" s="79"/>
      <c r="L3942" s="31"/>
    </row>
    <row r="3943" spans="11:12">
      <c r="K3943" s="79"/>
      <c r="L3943" s="31"/>
    </row>
    <row r="3944" spans="11:12">
      <c r="K3944" s="79"/>
      <c r="L3944" s="31"/>
    </row>
    <row r="3945" spans="11:12">
      <c r="K3945" s="79"/>
      <c r="L3945" s="31"/>
    </row>
    <row r="3946" spans="11:12">
      <c r="K3946" s="79"/>
      <c r="L3946" s="31"/>
    </row>
    <row r="3947" spans="11:12">
      <c r="K3947" s="79"/>
      <c r="L3947" s="31"/>
    </row>
    <row r="3948" spans="11:12">
      <c r="K3948" s="79"/>
      <c r="L3948" s="31"/>
    </row>
    <row r="3949" spans="11:12">
      <c r="K3949" s="79"/>
      <c r="L3949" s="31"/>
    </row>
    <row r="3950" spans="11:12">
      <c r="K3950" s="79"/>
      <c r="L3950" s="31"/>
    </row>
    <row r="3951" spans="11:12">
      <c r="K3951" s="79"/>
      <c r="L3951" s="31"/>
    </row>
    <row r="3952" spans="11:12">
      <c r="K3952" s="79"/>
      <c r="L3952" s="31"/>
    </row>
    <row r="3953" spans="11:12">
      <c r="K3953" s="79"/>
      <c r="L3953" s="31"/>
    </row>
    <row r="3954" spans="11:12">
      <c r="K3954" s="79"/>
      <c r="L3954" s="31"/>
    </row>
    <row r="3955" spans="11:12">
      <c r="K3955" s="79"/>
      <c r="L3955" s="31"/>
    </row>
    <row r="3956" spans="11:12">
      <c r="K3956" s="79"/>
      <c r="L3956" s="31"/>
    </row>
    <row r="3957" spans="11:12">
      <c r="K3957" s="79"/>
      <c r="L3957" s="31"/>
    </row>
    <row r="3958" spans="11:12">
      <c r="K3958" s="79"/>
      <c r="L3958" s="31"/>
    </row>
    <row r="3959" spans="11:12">
      <c r="K3959" s="79"/>
      <c r="L3959" s="31"/>
    </row>
    <row r="3960" spans="11:12">
      <c r="K3960" s="79"/>
      <c r="L3960" s="31"/>
    </row>
    <row r="3961" spans="11:12">
      <c r="K3961" s="79"/>
      <c r="L3961" s="31"/>
    </row>
    <row r="3962" spans="11:12">
      <c r="K3962" s="79"/>
      <c r="L3962" s="31"/>
    </row>
    <row r="3963" spans="11:12">
      <c r="K3963" s="79"/>
      <c r="L3963" s="31"/>
    </row>
    <row r="3964" spans="11:12">
      <c r="K3964" s="79"/>
      <c r="L3964" s="31"/>
    </row>
    <row r="3965" spans="11:12">
      <c r="K3965" s="79"/>
      <c r="L3965" s="31"/>
    </row>
    <row r="3966" spans="11:12">
      <c r="K3966" s="79"/>
      <c r="L3966" s="31"/>
    </row>
    <row r="3967" spans="11:12">
      <c r="K3967" s="79"/>
      <c r="L3967" s="31"/>
    </row>
    <row r="3968" spans="11:12">
      <c r="K3968" s="79"/>
      <c r="L3968" s="31"/>
    </row>
    <row r="3969" spans="11:12">
      <c r="K3969" s="79"/>
      <c r="L3969" s="31"/>
    </row>
    <row r="3970" spans="11:12">
      <c r="K3970" s="79"/>
      <c r="L3970" s="31"/>
    </row>
    <row r="3971" spans="11:12">
      <c r="K3971" s="79"/>
      <c r="L3971" s="31"/>
    </row>
    <row r="3972" spans="11:12">
      <c r="K3972" s="79"/>
      <c r="L3972" s="31"/>
    </row>
    <row r="3973" spans="11:12">
      <c r="K3973" s="79"/>
      <c r="L3973" s="31"/>
    </row>
    <row r="3974" spans="11:12">
      <c r="K3974" s="79"/>
      <c r="L3974" s="31"/>
    </row>
    <row r="3975" spans="11:12">
      <c r="K3975" s="79"/>
      <c r="L3975" s="31"/>
    </row>
    <row r="3976" spans="11:12">
      <c r="K3976" s="79"/>
      <c r="L3976" s="31"/>
    </row>
    <row r="3977" spans="11:12">
      <c r="K3977" s="79"/>
      <c r="L3977" s="31"/>
    </row>
    <row r="3978" spans="11:12">
      <c r="K3978" s="79"/>
      <c r="L3978" s="31"/>
    </row>
    <row r="3979" spans="11:12">
      <c r="K3979" s="79"/>
      <c r="L3979" s="31"/>
    </row>
    <row r="3980" spans="11:12">
      <c r="K3980" s="79"/>
      <c r="L3980" s="31"/>
    </row>
    <row r="3981" spans="11:12">
      <c r="K3981" s="79"/>
      <c r="L3981" s="31"/>
    </row>
    <row r="3982" spans="11:12">
      <c r="K3982" s="79"/>
      <c r="L3982" s="31"/>
    </row>
    <row r="3983" spans="11:12">
      <c r="K3983" s="79"/>
      <c r="L3983" s="31"/>
    </row>
    <row r="3984" spans="11:12">
      <c r="K3984" s="79"/>
      <c r="L3984" s="31"/>
    </row>
    <row r="3985" spans="11:12">
      <c r="K3985" s="79"/>
      <c r="L3985" s="31"/>
    </row>
    <row r="3986" spans="11:12">
      <c r="K3986" s="79"/>
      <c r="L3986" s="31"/>
    </row>
    <row r="3987" spans="11:12">
      <c r="K3987" s="79"/>
      <c r="L3987" s="31"/>
    </row>
    <row r="3988" spans="11:12">
      <c r="K3988" s="79"/>
      <c r="L3988" s="31"/>
    </row>
    <row r="3989" spans="11:12">
      <c r="K3989" s="79"/>
      <c r="L3989" s="31"/>
    </row>
    <row r="3990" spans="11:12">
      <c r="K3990" s="79"/>
      <c r="L3990" s="31"/>
    </row>
    <row r="3991" spans="11:12">
      <c r="K3991" s="79"/>
      <c r="L3991" s="31"/>
    </row>
    <row r="3992" spans="11:12">
      <c r="K3992" s="79"/>
      <c r="L3992" s="31"/>
    </row>
    <row r="3993" spans="11:12">
      <c r="K3993" s="79"/>
      <c r="L3993" s="31"/>
    </row>
    <row r="3994" spans="11:12">
      <c r="K3994" s="79"/>
      <c r="L3994" s="31"/>
    </row>
    <row r="3995" spans="11:12">
      <c r="K3995" s="79"/>
      <c r="L3995" s="31"/>
    </row>
    <row r="3996" spans="11:12">
      <c r="K3996" s="79"/>
      <c r="L3996" s="31"/>
    </row>
    <row r="3997" spans="11:12">
      <c r="K3997" s="79"/>
      <c r="L3997" s="31"/>
    </row>
    <row r="3998" spans="11:12">
      <c r="K3998" s="79"/>
      <c r="L3998" s="31"/>
    </row>
    <row r="3999" spans="11:12">
      <c r="K3999" s="79"/>
      <c r="L3999" s="31"/>
    </row>
    <row r="4000" spans="11:12">
      <c r="K4000" s="79"/>
      <c r="L4000" s="31"/>
    </row>
    <row r="4001" spans="11:12">
      <c r="K4001" s="79"/>
      <c r="L4001" s="31"/>
    </row>
    <row r="4002" spans="11:12">
      <c r="K4002" s="79"/>
      <c r="L4002" s="31"/>
    </row>
    <row r="4003" spans="11:12">
      <c r="K4003" s="79"/>
      <c r="L4003" s="31"/>
    </row>
    <row r="4004" spans="11:12">
      <c r="K4004" s="79"/>
      <c r="L4004" s="31"/>
    </row>
    <row r="4005" spans="11:12">
      <c r="K4005" s="79"/>
      <c r="L4005" s="31"/>
    </row>
    <row r="4006" spans="11:12">
      <c r="K4006" s="79"/>
      <c r="L4006" s="31"/>
    </row>
    <row r="4007" spans="11:12">
      <c r="K4007" s="79"/>
      <c r="L4007" s="31"/>
    </row>
    <row r="4008" spans="11:12">
      <c r="K4008" s="79"/>
      <c r="L4008" s="31"/>
    </row>
    <row r="4009" spans="11:12">
      <c r="K4009" s="79"/>
      <c r="L4009" s="31"/>
    </row>
    <row r="4010" spans="11:12">
      <c r="K4010" s="79"/>
      <c r="L4010" s="31"/>
    </row>
    <row r="4011" spans="11:12">
      <c r="K4011" s="79"/>
      <c r="L4011" s="31"/>
    </row>
    <row r="4012" spans="11:12">
      <c r="K4012" s="79"/>
      <c r="L4012" s="31"/>
    </row>
    <row r="4013" spans="11:12">
      <c r="K4013" s="79"/>
      <c r="L4013" s="31"/>
    </row>
    <row r="4014" spans="11:12">
      <c r="K4014" s="79"/>
      <c r="L4014" s="31"/>
    </row>
    <row r="4015" spans="11:12">
      <c r="K4015" s="79"/>
      <c r="L4015" s="31"/>
    </row>
    <row r="4016" spans="11:12">
      <c r="K4016" s="79"/>
      <c r="L4016" s="31"/>
    </row>
    <row r="4017" spans="11:12">
      <c r="K4017" s="79"/>
      <c r="L4017" s="31"/>
    </row>
    <row r="4018" spans="11:12">
      <c r="K4018" s="79"/>
      <c r="L4018" s="31"/>
    </row>
    <row r="4019" spans="11:12">
      <c r="K4019" s="79"/>
      <c r="L4019" s="31"/>
    </row>
    <row r="4020" spans="11:12">
      <c r="K4020" s="79"/>
      <c r="L4020" s="31"/>
    </row>
    <row r="4021" spans="11:12">
      <c r="K4021" s="79"/>
      <c r="L4021" s="31"/>
    </row>
    <row r="4022" spans="11:12">
      <c r="K4022" s="79"/>
      <c r="L4022" s="31"/>
    </row>
    <row r="4023" spans="11:12">
      <c r="K4023" s="79"/>
      <c r="L4023" s="31"/>
    </row>
    <row r="4024" spans="11:12">
      <c r="K4024" s="79"/>
      <c r="L4024" s="31"/>
    </row>
    <row r="4025" spans="11:12">
      <c r="K4025" s="79"/>
      <c r="L4025" s="31"/>
    </row>
    <row r="4026" spans="11:12">
      <c r="K4026" s="79"/>
      <c r="L4026" s="31"/>
    </row>
    <row r="4027" spans="11:12">
      <c r="K4027" s="79"/>
      <c r="L4027" s="31"/>
    </row>
    <row r="4028" spans="11:12">
      <c r="K4028" s="79"/>
      <c r="L4028" s="31"/>
    </row>
    <row r="4029" spans="11:12">
      <c r="K4029" s="79"/>
      <c r="L4029" s="31"/>
    </row>
    <row r="4030" spans="11:12">
      <c r="K4030" s="79"/>
      <c r="L4030" s="31"/>
    </row>
    <row r="4031" spans="11:12">
      <c r="K4031" s="79"/>
      <c r="L4031" s="31"/>
    </row>
    <row r="4032" spans="11:12">
      <c r="K4032" s="79"/>
      <c r="L4032" s="31"/>
    </row>
    <row r="4033" spans="11:12">
      <c r="K4033" s="79"/>
      <c r="L4033" s="31"/>
    </row>
    <row r="4034" spans="11:12">
      <c r="K4034" s="79"/>
      <c r="L4034" s="31"/>
    </row>
    <row r="4035" spans="11:12">
      <c r="K4035" s="79"/>
      <c r="L4035" s="31"/>
    </row>
    <row r="4036" spans="11:12">
      <c r="K4036" s="79"/>
      <c r="L4036" s="31"/>
    </row>
    <row r="4037" spans="11:12">
      <c r="K4037" s="79"/>
      <c r="L4037" s="31"/>
    </row>
    <row r="4038" spans="11:12">
      <c r="K4038" s="79"/>
      <c r="L4038" s="31"/>
    </row>
    <row r="4039" spans="11:12">
      <c r="K4039" s="79"/>
      <c r="L4039" s="31"/>
    </row>
    <row r="4040" spans="11:12">
      <c r="K4040" s="79"/>
      <c r="L4040" s="31"/>
    </row>
    <row r="4041" spans="11:12">
      <c r="K4041" s="79"/>
      <c r="L4041" s="31"/>
    </row>
    <row r="4042" spans="11:12">
      <c r="K4042" s="79"/>
      <c r="L4042" s="31"/>
    </row>
    <row r="4043" spans="11:12">
      <c r="K4043" s="79"/>
      <c r="L4043" s="31"/>
    </row>
    <row r="4044" spans="11:12">
      <c r="K4044" s="79"/>
      <c r="L4044" s="31"/>
    </row>
    <row r="4045" spans="11:12">
      <c r="K4045" s="79"/>
      <c r="L4045" s="31"/>
    </row>
    <row r="4046" spans="11:12">
      <c r="K4046" s="79"/>
      <c r="L4046" s="31"/>
    </row>
    <row r="4047" spans="11:12">
      <c r="K4047" s="79"/>
      <c r="L4047" s="31"/>
    </row>
    <row r="4048" spans="11:12">
      <c r="K4048" s="79"/>
      <c r="L4048" s="31"/>
    </row>
    <row r="4049" spans="11:12">
      <c r="K4049" s="79"/>
      <c r="L4049" s="31"/>
    </row>
    <row r="4050" spans="11:12">
      <c r="K4050" s="79"/>
      <c r="L4050" s="31"/>
    </row>
    <row r="4051" spans="11:12">
      <c r="K4051" s="79"/>
      <c r="L4051" s="31"/>
    </row>
    <row r="4052" spans="11:12">
      <c r="K4052" s="79"/>
      <c r="L4052" s="31"/>
    </row>
    <row r="4053" spans="11:12">
      <c r="K4053" s="79"/>
      <c r="L4053" s="31"/>
    </row>
    <row r="4054" spans="11:12">
      <c r="K4054" s="79"/>
      <c r="L4054" s="31"/>
    </row>
    <row r="4055" spans="11:12">
      <c r="K4055" s="79"/>
      <c r="L4055" s="31"/>
    </row>
    <row r="4056" spans="11:12">
      <c r="K4056" s="79"/>
      <c r="L4056" s="31"/>
    </row>
    <row r="4057" spans="11:12">
      <c r="K4057" s="79"/>
      <c r="L4057" s="31"/>
    </row>
    <row r="4058" spans="11:12">
      <c r="K4058" s="79"/>
      <c r="L4058" s="31"/>
    </row>
    <row r="4059" spans="11:12">
      <c r="K4059" s="79"/>
      <c r="L4059" s="31"/>
    </row>
    <row r="4060" spans="11:12">
      <c r="K4060" s="79"/>
      <c r="L4060" s="31"/>
    </row>
    <row r="4061" spans="11:12">
      <c r="K4061" s="79"/>
      <c r="L4061" s="31"/>
    </row>
    <row r="4062" spans="11:12">
      <c r="K4062" s="79"/>
      <c r="L4062" s="31"/>
    </row>
    <row r="4063" spans="11:12">
      <c r="K4063" s="79"/>
      <c r="L4063" s="31"/>
    </row>
    <row r="4064" spans="11:12">
      <c r="K4064" s="79"/>
      <c r="L4064" s="31"/>
    </row>
    <row r="4065" spans="11:12">
      <c r="K4065" s="79"/>
      <c r="L4065" s="31"/>
    </row>
    <row r="4066" spans="11:12">
      <c r="K4066" s="79"/>
      <c r="L4066" s="31"/>
    </row>
    <row r="4067" spans="11:12">
      <c r="K4067" s="79"/>
      <c r="L4067" s="31"/>
    </row>
    <row r="4068" spans="11:12">
      <c r="K4068" s="79"/>
      <c r="L4068" s="31"/>
    </row>
    <row r="4069" spans="11:12">
      <c r="K4069" s="79"/>
      <c r="L4069" s="31"/>
    </row>
    <row r="4070" spans="11:12">
      <c r="K4070" s="79"/>
      <c r="L4070" s="31"/>
    </row>
    <row r="4071" spans="11:12">
      <c r="K4071" s="79"/>
      <c r="L4071" s="31"/>
    </row>
    <row r="4072" spans="11:12">
      <c r="K4072" s="79"/>
      <c r="L4072" s="31"/>
    </row>
    <row r="4073" spans="11:12">
      <c r="K4073" s="79"/>
      <c r="L4073" s="31"/>
    </row>
    <row r="4074" spans="11:12">
      <c r="K4074" s="79"/>
      <c r="L4074" s="31"/>
    </row>
    <row r="4075" spans="11:12">
      <c r="K4075" s="79"/>
      <c r="L4075" s="31"/>
    </row>
    <row r="4076" spans="11:12">
      <c r="K4076" s="79"/>
      <c r="L4076" s="31"/>
    </row>
    <row r="4077" spans="11:12">
      <c r="K4077" s="79"/>
      <c r="L4077" s="31"/>
    </row>
    <row r="4078" spans="11:12">
      <c r="K4078" s="79"/>
      <c r="L4078" s="31"/>
    </row>
    <row r="4079" spans="11:12">
      <c r="K4079" s="79"/>
      <c r="L4079" s="31"/>
    </row>
    <row r="4080" spans="11:12">
      <c r="K4080" s="79"/>
      <c r="L4080" s="31"/>
    </row>
    <row r="4081" spans="11:12">
      <c r="K4081" s="79"/>
      <c r="L4081" s="31"/>
    </row>
    <row r="4082" spans="11:12">
      <c r="K4082" s="79"/>
      <c r="L4082" s="31"/>
    </row>
    <row r="4083" spans="11:12">
      <c r="K4083" s="79"/>
      <c r="L4083" s="31"/>
    </row>
    <row r="4084" spans="11:12">
      <c r="K4084" s="79"/>
      <c r="L4084" s="31"/>
    </row>
    <row r="4085" spans="11:12">
      <c r="K4085" s="79"/>
      <c r="L4085" s="31"/>
    </row>
    <row r="4086" spans="11:12">
      <c r="K4086" s="79"/>
      <c r="L4086" s="31"/>
    </row>
    <row r="4087" spans="11:12">
      <c r="K4087" s="79"/>
      <c r="L4087" s="31"/>
    </row>
    <row r="4088" spans="11:12">
      <c r="K4088" s="79"/>
      <c r="L4088" s="31"/>
    </row>
    <row r="4089" spans="11:12">
      <c r="K4089" s="79"/>
      <c r="L4089" s="31"/>
    </row>
    <row r="4090" spans="11:12">
      <c r="K4090" s="79"/>
      <c r="L4090" s="31"/>
    </row>
    <row r="4091" spans="11:12">
      <c r="K4091" s="79"/>
      <c r="L4091" s="31"/>
    </row>
    <row r="4092" spans="11:12">
      <c r="K4092" s="79"/>
      <c r="L4092" s="31"/>
    </row>
    <row r="4093" spans="11:12">
      <c r="K4093" s="79"/>
      <c r="L4093" s="31"/>
    </row>
    <row r="4094" spans="11:12">
      <c r="K4094" s="79"/>
      <c r="L4094" s="31"/>
    </row>
    <row r="4095" spans="11:12">
      <c r="K4095" s="79"/>
      <c r="L4095" s="31"/>
    </row>
    <row r="4096" spans="11:12">
      <c r="K4096" s="79"/>
      <c r="L4096" s="31"/>
    </row>
    <row r="4097" spans="11:12">
      <c r="K4097" s="79"/>
      <c r="L4097" s="31"/>
    </row>
    <row r="4098" spans="11:12">
      <c r="K4098" s="79"/>
      <c r="L4098" s="31"/>
    </row>
    <row r="4099" spans="11:12">
      <c r="K4099" s="79"/>
      <c r="L4099" s="31"/>
    </row>
    <row r="4100" spans="11:12">
      <c r="K4100" s="79"/>
      <c r="L4100" s="31"/>
    </row>
    <row r="4101" spans="11:12">
      <c r="K4101" s="79"/>
      <c r="L4101" s="31"/>
    </row>
    <row r="4102" spans="11:12">
      <c r="K4102" s="79"/>
      <c r="L4102" s="31"/>
    </row>
    <row r="4103" spans="11:12">
      <c r="K4103" s="79"/>
      <c r="L4103" s="31"/>
    </row>
    <row r="4104" spans="11:12">
      <c r="K4104" s="79"/>
      <c r="L4104" s="31"/>
    </row>
    <row r="4105" spans="11:12">
      <c r="K4105" s="79"/>
      <c r="L4105" s="31"/>
    </row>
    <row r="4106" spans="11:12">
      <c r="K4106" s="79"/>
      <c r="L4106" s="31"/>
    </row>
    <row r="4107" spans="11:12">
      <c r="K4107" s="79"/>
      <c r="L4107" s="31"/>
    </row>
    <row r="4108" spans="11:12">
      <c r="K4108" s="79"/>
      <c r="L4108" s="31"/>
    </row>
    <row r="4109" spans="11:12">
      <c r="K4109" s="79"/>
      <c r="L4109" s="31"/>
    </row>
    <row r="4110" spans="11:12">
      <c r="K4110" s="79"/>
      <c r="L4110" s="31"/>
    </row>
    <row r="4111" spans="11:12">
      <c r="K4111" s="79"/>
      <c r="L4111" s="31"/>
    </row>
    <row r="4112" spans="11:12">
      <c r="K4112" s="79"/>
      <c r="L4112" s="31"/>
    </row>
    <row r="4113" spans="11:12">
      <c r="K4113" s="79"/>
      <c r="L4113" s="31"/>
    </row>
    <row r="4114" spans="11:12">
      <c r="K4114" s="79"/>
      <c r="L4114" s="31"/>
    </row>
    <row r="4115" spans="11:12">
      <c r="K4115" s="79"/>
      <c r="L4115" s="31"/>
    </row>
    <row r="4116" spans="11:12">
      <c r="K4116" s="79"/>
      <c r="L4116" s="31"/>
    </row>
    <row r="4117" spans="11:12">
      <c r="K4117" s="79"/>
      <c r="L4117" s="31"/>
    </row>
    <row r="4118" spans="11:12">
      <c r="K4118" s="79"/>
      <c r="L4118" s="31"/>
    </row>
    <row r="4119" spans="11:12">
      <c r="K4119" s="79"/>
      <c r="L4119" s="31"/>
    </row>
    <row r="4120" spans="11:12">
      <c r="K4120" s="79"/>
      <c r="L4120" s="31"/>
    </row>
    <row r="4121" spans="11:12">
      <c r="K4121" s="79"/>
      <c r="L4121" s="31"/>
    </row>
    <row r="4122" spans="11:12">
      <c r="K4122" s="79"/>
      <c r="L4122" s="31"/>
    </row>
    <row r="4123" spans="11:12">
      <c r="K4123" s="79"/>
      <c r="L4123" s="31"/>
    </row>
    <row r="4124" spans="11:12">
      <c r="K4124" s="79"/>
      <c r="L4124" s="31"/>
    </row>
    <row r="4125" spans="11:12">
      <c r="K4125" s="79"/>
      <c r="L4125" s="31"/>
    </row>
    <row r="4126" spans="11:12">
      <c r="K4126" s="79"/>
      <c r="L4126" s="31"/>
    </row>
    <row r="4127" spans="11:12">
      <c r="K4127" s="79"/>
      <c r="L4127" s="31"/>
    </row>
    <row r="4128" spans="11:12">
      <c r="K4128" s="79"/>
      <c r="L4128" s="31"/>
    </row>
    <row r="4129" spans="11:12">
      <c r="K4129" s="79"/>
      <c r="L4129" s="31"/>
    </row>
    <row r="4130" spans="11:12">
      <c r="K4130" s="79"/>
      <c r="L4130" s="31"/>
    </row>
    <row r="4131" spans="11:12">
      <c r="K4131" s="79"/>
      <c r="L4131" s="31"/>
    </row>
    <row r="4132" spans="11:12">
      <c r="K4132" s="79"/>
      <c r="L4132" s="31"/>
    </row>
    <row r="4133" spans="11:12">
      <c r="K4133" s="79"/>
      <c r="L4133" s="31"/>
    </row>
    <row r="4134" spans="11:12">
      <c r="K4134" s="79"/>
      <c r="L4134" s="31"/>
    </row>
    <row r="4135" spans="11:12">
      <c r="K4135" s="79"/>
      <c r="L4135" s="31"/>
    </row>
    <row r="4136" spans="11:12">
      <c r="K4136" s="79"/>
      <c r="L4136" s="31"/>
    </row>
    <row r="4137" spans="11:12">
      <c r="K4137" s="79"/>
      <c r="L4137" s="31"/>
    </row>
    <row r="4138" spans="11:12">
      <c r="K4138" s="79"/>
      <c r="L4138" s="31"/>
    </row>
    <row r="4139" spans="11:12">
      <c r="K4139" s="79"/>
      <c r="L4139" s="31"/>
    </row>
    <row r="4140" spans="11:12">
      <c r="K4140" s="79"/>
      <c r="L4140" s="31"/>
    </row>
    <row r="4141" spans="11:12">
      <c r="K4141" s="79"/>
      <c r="L4141" s="31"/>
    </row>
    <row r="4142" spans="11:12">
      <c r="K4142" s="79"/>
      <c r="L4142" s="31"/>
    </row>
    <row r="4143" spans="11:12">
      <c r="K4143" s="79"/>
      <c r="L4143" s="31"/>
    </row>
    <row r="4144" spans="11:12">
      <c r="K4144" s="79"/>
      <c r="L4144" s="31"/>
    </row>
    <row r="4145" spans="11:12">
      <c r="K4145" s="79"/>
      <c r="L4145" s="31"/>
    </row>
    <row r="4146" spans="11:12">
      <c r="K4146" s="79"/>
      <c r="L4146" s="31"/>
    </row>
    <row r="4147" spans="11:12">
      <c r="K4147" s="79"/>
      <c r="L4147" s="31"/>
    </row>
    <row r="4148" spans="11:12">
      <c r="K4148" s="79"/>
      <c r="L4148" s="31"/>
    </row>
    <row r="4149" spans="11:12">
      <c r="K4149" s="79"/>
      <c r="L4149" s="31"/>
    </row>
    <row r="4150" spans="11:12">
      <c r="K4150" s="79"/>
      <c r="L4150" s="31"/>
    </row>
    <row r="4151" spans="11:12">
      <c r="K4151" s="79"/>
      <c r="L4151" s="31"/>
    </row>
    <row r="4152" spans="11:12">
      <c r="K4152" s="79"/>
      <c r="L4152" s="31"/>
    </row>
    <row r="4153" spans="11:12">
      <c r="K4153" s="79"/>
      <c r="L4153" s="31"/>
    </row>
    <row r="4154" spans="11:12">
      <c r="K4154" s="79"/>
      <c r="L4154" s="31"/>
    </row>
    <row r="4155" spans="11:12">
      <c r="K4155" s="79"/>
      <c r="L4155" s="31"/>
    </row>
    <row r="4156" spans="11:12">
      <c r="K4156" s="79"/>
      <c r="L4156" s="31"/>
    </row>
    <row r="4157" spans="11:12">
      <c r="K4157" s="79"/>
      <c r="L4157" s="31"/>
    </row>
    <row r="4158" spans="11:12">
      <c r="K4158" s="79"/>
      <c r="L4158" s="31"/>
    </row>
    <row r="4159" spans="11:12">
      <c r="K4159" s="79"/>
      <c r="L4159" s="31"/>
    </row>
    <row r="4160" spans="11:12">
      <c r="K4160" s="79"/>
      <c r="L4160" s="31"/>
    </row>
    <row r="4161" spans="11:12">
      <c r="K4161" s="79"/>
      <c r="L4161" s="31"/>
    </row>
    <row r="4162" spans="11:12">
      <c r="K4162" s="79"/>
      <c r="L4162" s="31"/>
    </row>
    <row r="4163" spans="11:12">
      <c r="K4163" s="79"/>
      <c r="L4163" s="31"/>
    </row>
    <row r="4164" spans="11:12">
      <c r="K4164" s="79"/>
      <c r="L4164" s="31"/>
    </row>
    <row r="4165" spans="11:12">
      <c r="K4165" s="79"/>
      <c r="L4165" s="31"/>
    </row>
    <row r="4166" spans="11:12">
      <c r="K4166" s="79"/>
      <c r="L4166" s="31"/>
    </row>
    <row r="4167" spans="11:12">
      <c r="K4167" s="79"/>
      <c r="L4167" s="31"/>
    </row>
    <row r="4168" spans="11:12">
      <c r="K4168" s="79"/>
      <c r="L4168" s="31"/>
    </row>
    <row r="4169" spans="11:12">
      <c r="K4169" s="79"/>
      <c r="L4169" s="31"/>
    </row>
    <row r="4170" spans="11:12">
      <c r="K4170" s="79"/>
      <c r="L4170" s="31"/>
    </row>
    <row r="4171" spans="11:12">
      <c r="K4171" s="79"/>
      <c r="L4171" s="31"/>
    </row>
    <row r="4172" spans="11:12">
      <c r="K4172" s="79"/>
      <c r="L4172" s="31"/>
    </row>
    <row r="4173" spans="11:12">
      <c r="K4173" s="79"/>
      <c r="L4173" s="31"/>
    </row>
    <row r="4174" spans="11:12">
      <c r="K4174" s="79"/>
      <c r="L4174" s="31"/>
    </row>
    <row r="4175" spans="11:12">
      <c r="K4175" s="79"/>
      <c r="L4175" s="31"/>
    </row>
    <row r="4176" spans="11:12">
      <c r="K4176" s="79"/>
      <c r="L4176" s="31"/>
    </row>
    <row r="4177" spans="11:12">
      <c r="K4177" s="79"/>
      <c r="L4177" s="31"/>
    </row>
    <row r="4178" spans="11:12">
      <c r="K4178" s="79"/>
      <c r="L4178" s="31"/>
    </row>
    <row r="4179" spans="11:12">
      <c r="K4179" s="79"/>
      <c r="L4179" s="31"/>
    </row>
    <row r="4180" spans="11:12">
      <c r="K4180" s="79"/>
      <c r="L4180" s="31"/>
    </row>
    <row r="4181" spans="11:12">
      <c r="K4181" s="79"/>
      <c r="L4181" s="31"/>
    </row>
    <row r="4182" spans="11:12">
      <c r="K4182" s="79"/>
      <c r="L4182" s="31"/>
    </row>
    <row r="4183" spans="11:12">
      <c r="K4183" s="79"/>
      <c r="L4183" s="31"/>
    </row>
    <row r="4184" spans="11:12">
      <c r="K4184" s="79"/>
      <c r="L4184" s="31"/>
    </row>
    <row r="4185" spans="11:12">
      <c r="K4185" s="79"/>
      <c r="L4185" s="31"/>
    </row>
    <row r="4186" spans="11:12">
      <c r="K4186" s="79"/>
      <c r="L4186" s="31"/>
    </row>
    <row r="4187" spans="11:12">
      <c r="K4187" s="79"/>
      <c r="L4187" s="31"/>
    </row>
    <row r="4188" spans="11:12">
      <c r="K4188" s="79"/>
      <c r="L4188" s="31"/>
    </row>
    <row r="4189" spans="11:12">
      <c r="K4189" s="79"/>
      <c r="L4189" s="31"/>
    </row>
    <row r="4190" spans="11:12">
      <c r="K4190" s="79"/>
      <c r="L4190" s="31"/>
    </row>
    <row r="4191" spans="11:12">
      <c r="K4191" s="79"/>
      <c r="L4191" s="31"/>
    </row>
    <row r="4192" spans="11:12">
      <c r="K4192" s="79"/>
      <c r="L4192" s="31"/>
    </row>
    <row r="4193" spans="11:12">
      <c r="K4193" s="79"/>
      <c r="L4193" s="31"/>
    </row>
    <row r="4194" spans="11:12">
      <c r="K4194" s="79"/>
      <c r="L4194" s="31"/>
    </row>
    <row r="4195" spans="11:12">
      <c r="K4195" s="79"/>
      <c r="L4195" s="31"/>
    </row>
    <row r="4196" spans="11:12">
      <c r="K4196" s="79"/>
      <c r="L4196" s="31"/>
    </row>
    <row r="4197" spans="11:12">
      <c r="K4197" s="79"/>
      <c r="L4197" s="31"/>
    </row>
    <row r="4198" spans="11:12">
      <c r="K4198" s="79"/>
      <c r="L4198" s="31"/>
    </row>
    <row r="4199" spans="11:12">
      <c r="K4199" s="79"/>
      <c r="L4199" s="31"/>
    </row>
    <row r="4200" spans="11:12">
      <c r="K4200" s="79"/>
      <c r="L4200" s="31"/>
    </row>
    <row r="4201" spans="11:12">
      <c r="K4201" s="79"/>
      <c r="L4201" s="31"/>
    </row>
    <row r="4202" spans="11:12">
      <c r="K4202" s="79"/>
      <c r="L4202" s="31"/>
    </row>
    <row r="4203" spans="11:12">
      <c r="K4203" s="79"/>
      <c r="L4203" s="31"/>
    </row>
    <row r="4204" spans="11:12">
      <c r="K4204" s="79"/>
      <c r="L4204" s="31"/>
    </row>
    <row r="4205" spans="11:12">
      <c r="K4205" s="79"/>
      <c r="L4205" s="31"/>
    </row>
    <row r="4206" spans="11:12">
      <c r="K4206" s="79"/>
      <c r="L4206" s="31"/>
    </row>
    <row r="4207" spans="11:12">
      <c r="K4207" s="79"/>
      <c r="L4207" s="31"/>
    </row>
    <row r="4208" spans="11:12">
      <c r="K4208" s="79"/>
      <c r="L4208" s="31"/>
    </row>
    <row r="4209" spans="11:12">
      <c r="K4209" s="79"/>
      <c r="L4209" s="31"/>
    </row>
    <row r="4210" spans="11:12">
      <c r="K4210" s="79"/>
      <c r="L4210" s="31"/>
    </row>
    <row r="4211" spans="11:12">
      <c r="K4211" s="79"/>
      <c r="L4211" s="31"/>
    </row>
    <row r="4212" spans="11:12">
      <c r="K4212" s="79"/>
      <c r="L4212" s="31"/>
    </row>
    <row r="4213" spans="11:12">
      <c r="K4213" s="79"/>
      <c r="L4213" s="31"/>
    </row>
    <row r="4214" spans="11:12">
      <c r="K4214" s="79"/>
      <c r="L4214" s="31"/>
    </row>
    <row r="4215" spans="11:12">
      <c r="K4215" s="79"/>
      <c r="L4215" s="31"/>
    </row>
    <row r="4216" spans="11:12">
      <c r="K4216" s="79"/>
      <c r="L4216" s="31"/>
    </row>
    <row r="4217" spans="11:12">
      <c r="K4217" s="79"/>
      <c r="L4217" s="31"/>
    </row>
    <row r="4218" spans="11:12">
      <c r="K4218" s="79"/>
      <c r="L4218" s="31"/>
    </row>
    <row r="4219" spans="11:12">
      <c r="K4219" s="79"/>
      <c r="L4219" s="31"/>
    </row>
    <row r="4220" spans="11:12">
      <c r="K4220" s="79"/>
      <c r="L4220" s="31"/>
    </row>
    <row r="4221" spans="11:12">
      <c r="K4221" s="79"/>
      <c r="L4221" s="31"/>
    </row>
    <row r="4222" spans="11:12">
      <c r="K4222" s="79"/>
      <c r="L4222" s="31"/>
    </row>
    <row r="4223" spans="11:12">
      <c r="K4223" s="79"/>
      <c r="L4223" s="31"/>
    </row>
    <row r="4224" spans="11:12">
      <c r="K4224" s="79"/>
      <c r="L4224" s="31"/>
    </row>
    <row r="4225" spans="11:12">
      <c r="K4225" s="79"/>
      <c r="L4225" s="31"/>
    </row>
    <row r="4226" spans="11:12">
      <c r="K4226" s="79"/>
      <c r="L4226" s="31"/>
    </row>
    <row r="4227" spans="11:12">
      <c r="K4227" s="79"/>
      <c r="L4227" s="31"/>
    </row>
    <row r="4228" spans="11:12">
      <c r="K4228" s="79"/>
      <c r="L4228" s="31"/>
    </row>
    <row r="4229" spans="11:12">
      <c r="K4229" s="79"/>
      <c r="L4229" s="31"/>
    </row>
    <row r="4230" spans="11:12">
      <c r="K4230" s="79"/>
      <c r="L4230" s="31"/>
    </row>
    <row r="4231" spans="11:12">
      <c r="K4231" s="79"/>
      <c r="L4231" s="31"/>
    </row>
    <row r="4232" spans="11:12">
      <c r="K4232" s="79"/>
      <c r="L4232" s="31"/>
    </row>
    <row r="4233" spans="11:12">
      <c r="K4233" s="79"/>
      <c r="L4233" s="31"/>
    </row>
    <row r="4234" spans="11:12">
      <c r="K4234" s="79"/>
      <c r="L4234" s="31"/>
    </row>
    <row r="4235" spans="11:12">
      <c r="K4235" s="79"/>
      <c r="L4235" s="31"/>
    </row>
    <row r="4236" spans="11:12">
      <c r="K4236" s="79"/>
      <c r="L4236" s="31"/>
    </row>
    <row r="4237" spans="11:12">
      <c r="K4237" s="79"/>
      <c r="L4237" s="31"/>
    </row>
    <row r="4238" spans="11:12">
      <c r="K4238" s="79"/>
      <c r="L4238" s="31"/>
    </row>
    <row r="4239" spans="11:12">
      <c r="K4239" s="79"/>
      <c r="L4239" s="31"/>
    </row>
    <row r="4240" spans="11:12">
      <c r="K4240" s="79"/>
      <c r="L4240" s="31"/>
    </row>
    <row r="4241" spans="11:12">
      <c r="K4241" s="79"/>
      <c r="L4241" s="31"/>
    </row>
    <row r="4242" spans="11:12">
      <c r="K4242" s="79"/>
      <c r="L4242" s="31"/>
    </row>
    <row r="4243" spans="11:12">
      <c r="K4243" s="79"/>
      <c r="L4243" s="31"/>
    </row>
    <row r="4244" spans="11:12">
      <c r="K4244" s="79"/>
      <c r="L4244" s="31"/>
    </row>
    <row r="4245" spans="11:12">
      <c r="K4245" s="79"/>
      <c r="L4245" s="31"/>
    </row>
    <row r="4246" spans="11:12">
      <c r="K4246" s="79"/>
      <c r="L4246" s="31"/>
    </row>
    <row r="4247" spans="11:12">
      <c r="K4247" s="79"/>
      <c r="L4247" s="31"/>
    </row>
    <row r="4248" spans="11:12">
      <c r="K4248" s="79"/>
      <c r="L4248" s="31"/>
    </row>
    <row r="4249" spans="11:12">
      <c r="K4249" s="79"/>
      <c r="L4249" s="31"/>
    </row>
    <row r="4250" spans="11:12">
      <c r="K4250" s="79"/>
      <c r="L4250" s="31"/>
    </row>
    <row r="4251" spans="11:12">
      <c r="K4251" s="79"/>
      <c r="L4251" s="31"/>
    </row>
    <row r="4252" spans="11:12">
      <c r="K4252" s="79"/>
      <c r="L4252" s="31"/>
    </row>
    <row r="4253" spans="11:12">
      <c r="K4253" s="79"/>
      <c r="L4253" s="31"/>
    </row>
    <row r="4254" spans="11:12">
      <c r="K4254" s="79"/>
      <c r="L4254" s="31"/>
    </row>
    <row r="4255" spans="11:12">
      <c r="K4255" s="79"/>
      <c r="L4255" s="31"/>
    </row>
    <row r="4256" spans="11:12">
      <c r="K4256" s="79"/>
      <c r="L4256" s="31"/>
    </row>
    <row r="4257" spans="11:12">
      <c r="K4257" s="79"/>
      <c r="L4257" s="31"/>
    </row>
    <row r="4258" spans="11:12">
      <c r="K4258" s="79"/>
      <c r="L4258" s="31"/>
    </row>
    <row r="4259" spans="11:12">
      <c r="K4259" s="79"/>
      <c r="L4259" s="31"/>
    </row>
    <row r="4260" spans="11:12">
      <c r="K4260" s="79"/>
      <c r="L4260" s="31"/>
    </row>
    <row r="4261" spans="11:12">
      <c r="K4261" s="79"/>
      <c r="L4261" s="31"/>
    </row>
    <row r="4262" spans="11:12">
      <c r="K4262" s="79"/>
      <c r="L4262" s="31"/>
    </row>
    <row r="4263" spans="11:12">
      <c r="K4263" s="79"/>
      <c r="L4263" s="31"/>
    </row>
    <row r="4264" spans="11:12">
      <c r="K4264" s="79"/>
      <c r="L4264" s="31"/>
    </row>
    <row r="4265" spans="11:12">
      <c r="K4265" s="79"/>
      <c r="L4265" s="31"/>
    </row>
    <row r="4266" spans="11:12">
      <c r="K4266" s="79"/>
      <c r="L4266" s="31"/>
    </row>
    <row r="4267" spans="11:12">
      <c r="K4267" s="79"/>
      <c r="L4267" s="31"/>
    </row>
    <row r="4268" spans="11:12">
      <c r="K4268" s="79"/>
      <c r="L4268" s="31"/>
    </row>
    <row r="4269" spans="11:12">
      <c r="K4269" s="79"/>
      <c r="L4269" s="31"/>
    </row>
    <row r="4270" spans="11:12">
      <c r="K4270" s="79"/>
      <c r="L4270" s="31"/>
    </row>
    <row r="4271" spans="11:12">
      <c r="K4271" s="79"/>
      <c r="L4271" s="31"/>
    </row>
    <row r="4272" spans="11:12">
      <c r="K4272" s="79"/>
      <c r="L4272" s="31"/>
    </row>
    <row r="4273" spans="11:12">
      <c r="K4273" s="79"/>
      <c r="L4273" s="31"/>
    </row>
    <row r="4274" spans="11:12">
      <c r="K4274" s="79"/>
      <c r="L4274" s="31"/>
    </row>
    <row r="4275" spans="11:12">
      <c r="K4275" s="79"/>
      <c r="L4275" s="31"/>
    </row>
    <row r="4276" spans="11:12">
      <c r="K4276" s="79"/>
      <c r="L4276" s="31"/>
    </row>
    <row r="4277" spans="11:12">
      <c r="K4277" s="79"/>
      <c r="L4277" s="31"/>
    </row>
    <row r="4278" spans="11:12">
      <c r="K4278" s="79"/>
      <c r="L4278" s="31"/>
    </row>
    <row r="4279" spans="11:12">
      <c r="K4279" s="79"/>
      <c r="L4279" s="31"/>
    </row>
    <row r="4280" spans="11:12">
      <c r="K4280" s="79"/>
      <c r="L4280" s="31"/>
    </row>
    <row r="4281" spans="11:12">
      <c r="K4281" s="79"/>
      <c r="L4281" s="31"/>
    </row>
    <row r="4282" spans="11:12">
      <c r="K4282" s="79"/>
      <c r="L4282" s="31"/>
    </row>
    <row r="4283" spans="11:12">
      <c r="K4283" s="79"/>
      <c r="L4283" s="31"/>
    </row>
    <row r="4284" spans="11:12">
      <c r="K4284" s="79"/>
      <c r="L4284" s="31"/>
    </row>
    <row r="4285" spans="11:12">
      <c r="K4285" s="79"/>
      <c r="L4285" s="31"/>
    </row>
    <row r="4286" spans="11:12">
      <c r="K4286" s="79"/>
      <c r="L4286" s="31"/>
    </row>
    <row r="4287" spans="11:12">
      <c r="K4287" s="79"/>
      <c r="L4287" s="31"/>
    </row>
    <row r="4288" spans="11:12">
      <c r="K4288" s="79"/>
      <c r="L4288" s="31"/>
    </row>
    <row r="4289" spans="11:12">
      <c r="K4289" s="79"/>
      <c r="L4289" s="31"/>
    </row>
    <row r="4290" spans="11:12">
      <c r="K4290" s="79"/>
      <c r="L4290" s="31"/>
    </row>
    <row r="4291" spans="11:12">
      <c r="K4291" s="79"/>
      <c r="L4291" s="31"/>
    </row>
    <row r="4292" spans="11:12">
      <c r="K4292" s="79"/>
      <c r="L4292" s="31"/>
    </row>
    <row r="4293" spans="11:12">
      <c r="K4293" s="79"/>
      <c r="L4293" s="31"/>
    </row>
    <row r="4294" spans="11:12">
      <c r="K4294" s="79"/>
      <c r="L4294" s="31"/>
    </row>
    <row r="4295" spans="11:12">
      <c r="K4295" s="79"/>
      <c r="L4295" s="31"/>
    </row>
    <row r="4296" spans="11:12">
      <c r="K4296" s="79"/>
      <c r="L4296" s="31"/>
    </row>
    <row r="4297" spans="11:12">
      <c r="K4297" s="79"/>
      <c r="L4297" s="31"/>
    </row>
    <row r="4298" spans="11:12">
      <c r="K4298" s="79"/>
      <c r="L4298" s="31"/>
    </row>
    <row r="4299" spans="11:12">
      <c r="K4299" s="79"/>
      <c r="L4299" s="31"/>
    </row>
    <row r="4300" spans="11:12">
      <c r="K4300" s="79"/>
      <c r="L4300" s="31"/>
    </row>
    <row r="4301" spans="11:12">
      <c r="K4301" s="79"/>
      <c r="L4301" s="31"/>
    </row>
    <row r="4302" spans="11:12">
      <c r="K4302" s="79"/>
      <c r="L4302" s="31"/>
    </row>
    <row r="4303" spans="11:12">
      <c r="K4303" s="79"/>
      <c r="L4303" s="31"/>
    </row>
    <row r="4304" spans="11:12">
      <c r="K4304" s="79"/>
      <c r="L4304" s="31"/>
    </row>
    <row r="4305" spans="11:12">
      <c r="K4305" s="79"/>
      <c r="L4305" s="31"/>
    </row>
    <row r="4306" spans="11:12">
      <c r="K4306" s="79"/>
      <c r="L4306" s="31"/>
    </row>
    <row r="4307" spans="11:12">
      <c r="K4307" s="79"/>
      <c r="L4307" s="31"/>
    </row>
    <row r="4308" spans="11:12">
      <c r="K4308" s="79"/>
      <c r="L4308" s="31"/>
    </row>
    <row r="4309" spans="11:12">
      <c r="K4309" s="79"/>
      <c r="L4309" s="31"/>
    </row>
    <row r="4310" spans="11:12">
      <c r="K4310" s="79"/>
      <c r="L4310" s="31"/>
    </row>
    <row r="4311" spans="11:12">
      <c r="K4311" s="79"/>
      <c r="L4311" s="31"/>
    </row>
    <row r="4312" spans="11:12">
      <c r="K4312" s="79"/>
      <c r="L4312" s="31"/>
    </row>
    <row r="4313" spans="11:12">
      <c r="K4313" s="79"/>
      <c r="L4313" s="31"/>
    </row>
    <row r="4314" spans="11:12">
      <c r="K4314" s="79"/>
      <c r="L4314" s="31"/>
    </row>
    <row r="4315" spans="11:12">
      <c r="K4315" s="79"/>
      <c r="L4315" s="31"/>
    </row>
    <row r="4316" spans="11:12">
      <c r="K4316" s="79"/>
      <c r="L4316" s="31"/>
    </row>
    <row r="4317" spans="11:12">
      <c r="K4317" s="79"/>
      <c r="L4317" s="31"/>
    </row>
    <row r="4318" spans="11:12">
      <c r="K4318" s="79"/>
      <c r="L4318" s="31"/>
    </row>
    <row r="4319" spans="11:12">
      <c r="K4319" s="79"/>
      <c r="L4319" s="31"/>
    </row>
    <row r="4320" spans="11:12">
      <c r="K4320" s="79"/>
      <c r="L4320" s="31"/>
    </row>
    <row r="4321" spans="11:12">
      <c r="K4321" s="79"/>
      <c r="L4321" s="31"/>
    </row>
    <row r="4322" spans="11:12">
      <c r="K4322" s="79"/>
      <c r="L4322" s="31"/>
    </row>
    <row r="4323" spans="11:12">
      <c r="K4323" s="79"/>
      <c r="L4323" s="31"/>
    </row>
    <row r="4324" spans="11:12">
      <c r="K4324" s="79"/>
      <c r="L4324" s="31"/>
    </row>
    <row r="4325" spans="11:12">
      <c r="K4325" s="79"/>
      <c r="L4325" s="31"/>
    </row>
    <row r="4326" spans="11:12">
      <c r="K4326" s="79"/>
      <c r="L4326" s="31"/>
    </row>
    <row r="4327" spans="11:12">
      <c r="K4327" s="79"/>
      <c r="L4327" s="31"/>
    </row>
    <row r="4328" spans="11:12">
      <c r="K4328" s="79"/>
      <c r="L4328" s="31"/>
    </row>
    <row r="4329" spans="11:12">
      <c r="K4329" s="79"/>
      <c r="L4329" s="31"/>
    </row>
    <row r="4330" spans="11:12">
      <c r="K4330" s="79"/>
      <c r="L4330" s="31"/>
    </row>
    <row r="4331" spans="11:12">
      <c r="K4331" s="79"/>
      <c r="L4331" s="31"/>
    </row>
    <row r="4332" spans="11:12">
      <c r="K4332" s="79"/>
      <c r="L4332" s="31"/>
    </row>
    <row r="4333" spans="11:12">
      <c r="K4333" s="79"/>
      <c r="L4333" s="31"/>
    </row>
    <row r="4334" spans="11:12">
      <c r="K4334" s="79"/>
      <c r="L4334" s="31"/>
    </row>
    <row r="4335" spans="11:12">
      <c r="K4335" s="79"/>
      <c r="L4335" s="31"/>
    </row>
    <row r="4336" spans="11:12">
      <c r="K4336" s="79"/>
      <c r="L4336" s="31"/>
    </row>
    <row r="4337" spans="11:12">
      <c r="K4337" s="79"/>
      <c r="L4337" s="31"/>
    </row>
    <row r="4338" spans="11:12">
      <c r="K4338" s="79"/>
      <c r="L4338" s="31"/>
    </row>
    <row r="4339" spans="11:12">
      <c r="K4339" s="79"/>
      <c r="L4339" s="31"/>
    </row>
    <row r="4340" spans="11:12">
      <c r="K4340" s="79"/>
      <c r="L4340" s="31"/>
    </row>
    <row r="4341" spans="11:12">
      <c r="K4341" s="79"/>
      <c r="L4341" s="31"/>
    </row>
    <row r="4342" spans="11:12">
      <c r="K4342" s="79"/>
      <c r="L4342" s="31"/>
    </row>
    <row r="4343" spans="11:12">
      <c r="K4343" s="79"/>
      <c r="L4343" s="31"/>
    </row>
    <row r="4344" spans="11:12">
      <c r="K4344" s="79"/>
      <c r="L4344" s="31"/>
    </row>
    <row r="4345" spans="11:12">
      <c r="K4345" s="79"/>
      <c r="L4345" s="31"/>
    </row>
    <row r="4346" spans="11:12">
      <c r="K4346" s="79"/>
      <c r="L4346" s="31"/>
    </row>
    <row r="4347" spans="11:12">
      <c r="K4347" s="79"/>
      <c r="L4347" s="31"/>
    </row>
    <row r="4348" spans="11:12">
      <c r="K4348" s="79"/>
      <c r="L4348" s="31"/>
    </row>
    <row r="4349" spans="11:12">
      <c r="K4349" s="79"/>
      <c r="L4349" s="31"/>
    </row>
    <row r="4350" spans="11:12">
      <c r="K4350" s="79"/>
      <c r="L4350" s="31"/>
    </row>
    <row r="4351" spans="11:12">
      <c r="K4351" s="79"/>
      <c r="L4351" s="31"/>
    </row>
    <row r="4352" spans="11:12">
      <c r="K4352" s="79"/>
      <c r="L4352" s="31"/>
    </row>
    <row r="4353" spans="11:12">
      <c r="K4353" s="79"/>
      <c r="L4353" s="31"/>
    </row>
    <row r="4354" spans="11:12">
      <c r="K4354" s="79"/>
      <c r="L4354" s="31"/>
    </row>
    <row r="4355" spans="11:12">
      <c r="K4355" s="79"/>
      <c r="L4355" s="31"/>
    </row>
    <row r="4356" spans="11:12">
      <c r="K4356" s="79"/>
      <c r="L4356" s="31"/>
    </row>
    <row r="4357" spans="11:12">
      <c r="K4357" s="79"/>
      <c r="L4357" s="31"/>
    </row>
    <row r="4358" spans="11:12">
      <c r="K4358" s="79"/>
      <c r="L4358" s="31"/>
    </row>
    <row r="4359" spans="11:12">
      <c r="K4359" s="79"/>
      <c r="L4359" s="31"/>
    </row>
    <row r="4360" spans="11:12">
      <c r="K4360" s="79"/>
      <c r="L4360" s="31"/>
    </row>
    <row r="4361" spans="11:12">
      <c r="K4361" s="79"/>
      <c r="L4361" s="31"/>
    </row>
    <row r="4362" spans="11:12">
      <c r="K4362" s="79"/>
      <c r="L4362" s="31"/>
    </row>
    <row r="4363" spans="11:12">
      <c r="K4363" s="79"/>
      <c r="L4363" s="31"/>
    </row>
    <row r="4364" spans="11:12">
      <c r="K4364" s="79"/>
      <c r="L4364" s="31"/>
    </row>
    <row r="4365" spans="11:12">
      <c r="K4365" s="79"/>
      <c r="L4365" s="31"/>
    </row>
    <row r="4366" spans="11:12">
      <c r="K4366" s="79"/>
      <c r="L4366" s="31"/>
    </row>
    <row r="4367" spans="11:12">
      <c r="K4367" s="79"/>
      <c r="L4367" s="31"/>
    </row>
    <row r="4368" spans="11:12">
      <c r="K4368" s="79"/>
      <c r="L4368" s="31"/>
    </row>
    <row r="4369" spans="11:12">
      <c r="K4369" s="79"/>
      <c r="L4369" s="31"/>
    </row>
    <row r="4370" spans="11:12">
      <c r="K4370" s="79"/>
      <c r="L4370" s="31"/>
    </row>
    <row r="4371" spans="11:12">
      <c r="K4371" s="79"/>
      <c r="L4371" s="31"/>
    </row>
    <row r="4372" spans="11:12">
      <c r="K4372" s="79"/>
      <c r="L4372" s="31"/>
    </row>
    <row r="4373" spans="11:12">
      <c r="K4373" s="79"/>
      <c r="L4373" s="31"/>
    </row>
    <row r="4374" spans="11:12">
      <c r="K4374" s="79"/>
      <c r="L4374" s="31"/>
    </row>
    <row r="4375" spans="11:12">
      <c r="K4375" s="79"/>
      <c r="L4375" s="31"/>
    </row>
    <row r="4376" spans="11:12">
      <c r="K4376" s="79"/>
      <c r="L4376" s="31"/>
    </row>
    <row r="4377" spans="11:12">
      <c r="K4377" s="79"/>
      <c r="L4377" s="31"/>
    </row>
    <row r="4378" spans="11:12">
      <c r="K4378" s="79"/>
      <c r="L4378" s="31"/>
    </row>
    <row r="4379" spans="11:12">
      <c r="K4379" s="79"/>
      <c r="L4379" s="31"/>
    </row>
    <row r="4380" spans="11:12">
      <c r="K4380" s="79"/>
      <c r="L4380" s="31"/>
    </row>
    <row r="4381" spans="11:12">
      <c r="K4381" s="79"/>
      <c r="L4381" s="31"/>
    </row>
    <row r="4382" spans="11:12">
      <c r="K4382" s="79"/>
      <c r="L4382" s="31"/>
    </row>
    <row r="4383" spans="11:12">
      <c r="K4383" s="79"/>
      <c r="L4383" s="31"/>
    </row>
    <row r="4384" spans="11:12">
      <c r="K4384" s="79"/>
      <c r="L4384" s="31"/>
    </row>
    <row r="4385" spans="11:12">
      <c r="K4385" s="79"/>
      <c r="L4385" s="31"/>
    </row>
    <row r="4386" spans="11:12">
      <c r="K4386" s="79"/>
      <c r="L4386" s="31"/>
    </row>
    <row r="4387" spans="11:12">
      <c r="K4387" s="79"/>
      <c r="L4387" s="31"/>
    </row>
    <row r="4388" spans="11:12">
      <c r="K4388" s="79"/>
      <c r="L4388" s="31"/>
    </row>
    <row r="4389" spans="11:12">
      <c r="K4389" s="79"/>
      <c r="L4389" s="31"/>
    </row>
    <row r="4390" spans="11:12">
      <c r="K4390" s="79"/>
      <c r="L4390" s="31"/>
    </row>
    <row r="4391" spans="11:12">
      <c r="K4391" s="79"/>
      <c r="L4391" s="31"/>
    </row>
    <row r="4392" spans="11:12">
      <c r="K4392" s="79"/>
      <c r="L4392" s="31"/>
    </row>
    <row r="4393" spans="11:12">
      <c r="K4393" s="79"/>
      <c r="L4393" s="31"/>
    </row>
    <row r="4394" spans="11:12">
      <c r="K4394" s="79"/>
      <c r="L4394" s="31"/>
    </row>
    <row r="4395" spans="11:12">
      <c r="K4395" s="79"/>
      <c r="L4395" s="31"/>
    </row>
    <row r="4396" spans="11:12">
      <c r="K4396" s="79"/>
      <c r="L4396" s="31"/>
    </row>
    <row r="4397" spans="11:12">
      <c r="K4397" s="79"/>
      <c r="L4397" s="31"/>
    </row>
    <row r="4398" spans="11:12">
      <c r="K4398" s="79"/>
      <c r="L4398" s="31"/>
    </row>
    <row r="4399" spans="11:12">
      <c r="K4399" s="79"/>
      <c r="L4399" s="31"/>
    </row>
    <row r="4400" spans="11:12">
      <c r="K4400" s="79"/>
      <c r="L4400" s="31"/>
    </row>
    <row r="4401" spans="11:12">
      <c r="K4401" s="79"/>
      <c r="L4401" s="31"/>
    </row>
    <row r="4402" spans="11:12">
      <c r="K4402" s="79"/>
      <c r="L4402" s="31"/>
    </row>
    <row r="4403" spans="11:12">
      <c r="K4403" s="79"/>
      <c r="L4403" s="31"/>
    </row>
    <row r="4404" spans="11:12">
      <c r="K4404" s="79"/>
      <c r="L4404" s="31"/>
    </row>
    <row r="4405" spans="11:12">
      <c r="K4405" s="79"/>
      <c r="L4405" s="31"/>
    </row>
    <row r="4406" spans="11:12">
      <c r="K4406" s="79"/>
      <c r="L4406" s="31"/>
    </row>
    <row r="4407" spans="11:12">
      <c r="K4407" s="79"/>
      <c r="L4407" s="31"/>
    </row>
    <row r="4408" spans="11:12">
      <c r="K4408" s="79"/>
      <c r="L4408" s="31"/>
    </row>
    <row r="4409" spans="11:12">
      <c r="K4409" s="79"/>
      <c r="L4409" s="31"/>
    </row>
    <row r="4410" spans="11:12">
      <c r="K4410" s="79"/>
      <c r="L4410" s="31"/>
    </row>
    <row r="4411" spans="11:12">
      <c r="K4411" s="79"/>
      <c r="L4411" s="31"/>
    </row>
    <row r="4412" spans="11:12">
      <c r="K4412" s="79"/>
      <c r="L4412" s="31"/>
    </row>
    <row r="4413" spans="11:12">
      <c r="K4413" s="79"/>
      <c r="L4413" s="31"/>
    </row>
    <row r="4414" spans="11:12">
      <c r="K4414" s="79"/>
      <c r="L4414" s="31"/>
    </row>
    <row r="4415" spans="11:12">
      <c r="K4415" s="79"/>
      <c r="L4415" s="31"/>
    </row>
    <row r="4416" spans="11:12">
      <c r="K4416" s="79"/>
      <c r="L4416" s="31"/>
    </row>
    <row r="4417" spans="11:12">
      <c r="K4417" s="79"/>
      <c r="L4417" s="31"/>
    </row>
    <row r="4418" spans="11:12">
      <c r="K4418" s="79"/>
      <c r="L4418" s="31"/>
    </row>
    <row r="4419" spans="11:12">
      <c r="K4419" s="79"/>
      <c r="L4419" s="31"/>
    </row>
    <row r="4420" spans="11:12">
      <c r="K4420" s="79"/>
      <c r="L4420" s="31"/>
    </row>
    <row r="4421" spans="11:12">
      <c r="K4421" s="79"/>
      <c r="L4421" s="31"/>
    </row>
    <row r="4422" spans="11:12">
      <c r="K4422" s="79"/>
      <c r="L4422" s="31"/>
    </row>
    <row r="4423" spans="11:12">
      <c r="K4423" s="79"/>
      <c r="L4423" s="31"/>
    </row>
    <row r="4424" spans="11:12">
      <c r="K4424" s="79"/>
      <c r="L4424" s="31"/>
    </row>
    <row r="4425" spans="11:12">
      <c r="K4425" s="79"/>
      <c r="L4425" s="31"/>
    </row>
    <row r="4426" spans="11:12">
      <c r="K4426" s="79"/>
      <c r="L4426" s="31"/>
    </row>
    <row r="4427" spans="11:12">
      <c r="K4427" s="79"/>
      <c r="L4427" s="31"/>
    </row>
    <row r="4428" spans="11:12">
      <c r="K4428" s="79"/>
      <c r="L4428" s="31"/>
    </row>
    <row r="4429" spans="11:12">
      <c r="K4429" s="79"/>
      <c r="L4429" s="31"/>
    </row>
    <row r="4430" spans="11:12">
      <c r="K4430" s="79"/>
      <c r="L4430" s="31"/>
    </row>
    <row r="4431" spans="11:12">
      <c r="K4431" s="79"/>
      <c r="L4431" s="31"/>
    </row>
    <row r="4432" spans="11:12">
      <c r="K4432" s="79"/>
      <c r="L4432" s="31"/>
    </row>
    <row r="4433" spans="11:12">
      <c r="K4433" s="79"/>
      <c r="L4433" s="31"/>
    </row>
    <row r="4434" spans="11:12">
      <c r="K4434" s="79"/>
      <c r="L4434" s="31"/>
    </row>
    <row r="4435" spans="11:12">
      <c r="K4435" s="79"/>
      <c r="L4435" s="31"/>
    </row>
    <row r="4436" spans="11:12">
      <c r="K4436" s="79"/>
      <c r="L4436" s="31"/>
    </row>
    <row r="4437" spans="11:12">
      <c r="K4437" s="79"/>
      <c r="L4437" s="31"/>
    </row>
    <row r="4438" spans="11:12">
      <c r="K4438" s="79"/>
      <c r="L4438" s="31"/>
    </row>
    <row r="4439" spans="11:12">
      <c r="K4439" s="79"/>
      <c r="L4439" s="31"/>
    </row>
    <row r="4440" spans="11:12">
      <c r="K4440" s="79"/>
      <c r="L4440" s="31"/>
    </row>
    <row r="4441" spans="11:12">
      <c r="K4441" s="79"/>
      <c r="L4441" s="31"/>
    </row>
    <row r="4442" spans="11:12">
      <c r="K4442" s="79"/>
      <c r="L4442" s="31"/>
    </row>
    <row r="4443" spans="11:12">
      <c r="K4443" s="79"/>
      <c r="L4443" s="31"/>
    </row>
    <row r="4444" spans="11:12">
      <c r="K4444" s="79"/>
      <c r="L4444" s="31"/>
    </row>
    <row r="4445" spans="11:12">
      <c r="K4445" s="79"/>
      <c r="L4445" s="31"/>
    </row>
    <row r="4446" spans="11:12">
      <c r="K4446" s="79"/>
      <c r="L4446" s="31"/>
    </row>
    <row r="4447" spans="11:12">
      <c r="K4447" s="79"/>
      <c r="L4447" s="31"/>
    </row>
    <row r="4448" spans="11:12">
      <c r="K4448" s="79"/>
      <c r="L4448" s="31"/>
    </row>
    <row r="4449" spans="11:12">
      <c r="K4449" s="79"/>
      <c r="L4449" s="31"/>
    </row>
    <row r="4450" spans="11:12">
      <c r="K4450" s="79"/>
      <c r="L4450" s="31"/>
    </row>
    <row r="4451" spans="11:12">
      <c r="K4451" s="79"/>
      <c r="L4451" s="31"/>
    </row>
    <row r="4452" spans="11:12">
      <c r="K4452" s="79"/>
      <c r="L4452" s="31"/>
    </row>
    <row r="4453" spans="11:12">
      <c r="K4453" s="79"/>
      <c r="L4453" s="31"/>
    </row>
    <row r="4454" spans="11:12">
      <c r="K4454" s="79"/>
      <c r="L4454" s="31"/>
    </row>
    <row r="4455" spans="11:12">
      <c r="K4455" s="79"/>
      <c r="L4455" s="31"/>
    </row>
    <row r="4456" spans="11:12">
      <c r="K4456" s="79"/>
      <c r="L4456" s="31"/>
    </row>
    <row r="4457" spans="11:12">
      <c r="K4457" s="79"/>
      <c r="L4457" s="31"/>
    </row>
    <row r="4458" spans="11:12">
      <c r="K4458" s="79"/>
      <c r="L4458" s="31"/>
    </row>
    <row r="4459" spans="11:12">
      <c r="K4459" s="79"/>
      <c r="L4459" s="31"/>
    </row>
    <row r="4460" spans="11:12">
      <c r="K4460" s="79"/>
      <c r="L4460" s="31"/>
    </row>
    <row r="4461" spans="11:12">
      <c r="K4461" s="79"/>
      <c r="L4461" s="31"/>
    </row>
    <row r="4462" spans="11:12">
      <c r="K4462" s="79"/>
      <c r="L4462" s="31"/>
    </row>
    <row r="4463" spans="11:12">
      <c r="K4463" s="79"/>
      <c r="L4463" s="31"/>
    </row>
    <row r="4464" spans="11:12">
      <c r="K4464" s="79"/>
      <c r="L4464" s="31"/>
    </row>
    <row r="4465" spans="11:12">
      <c r="K4465" s="79"/>
      <c r="L4465" s="31"/>
    </row>
    <row r="4466" spans="11:12">
      <c r="K4466" s="79"/>
      <c r="L4466" s="31"/>
    </row>
    <row r="4467" spans="11:12">
      <c r="K4467" s="79"/>
      <c r="L4467" s="31"/>
    </row>
    <row r="4468" spans="11:12">
      <c r="K4468" s="79"/>
      <c r="L4468" s="31"/>
    </row>
    <row r="4469" spans="11:12">
      <c r="K4469" s="79"/>
      <c r="L4469" s="31"/>
    </row>
    <row r="4470" spans="11:12">
      <c r="K4470" s="79"/>
      <c r="L4470" s="31"/>
    </row>
    <row r="4471" spans="11:12">
      <c r="K4471" s="79"/>
      <c r="L4471" s="31"/>
    </row>
    <row r="4472" spans="11:12">
      <c r="K4472" s="79"/>
      <c r="L4472" s="31"/>
    </row>
    <row r="4473" spans="11:12">
      <c r="K4473" s="79"/>
      <c r="L4473" s="31"/>
    </row>
    <row r="4474" spans="11:12">
      <c r="K4474" s="79"/>
      <c r="L4474" s="31"/>
    </row>
    <row r="4475" spans="11:12">
      <c r="K4475" s="79"/>
      <c r="L4475" s="31"/>
    </row>
    <row r="4476" spans="11:12">
      <c r="K4476" s="79"/>
      <c r="L4476" s="31"/>
    </row>
    <row r="4477" spans="11:12">
      <c r="K4477" s="79"/>
      <c r="L4477" s="31"/>
    </row>
    <row r="4478" spans="11:12">
      <c r="K4478" s="79"/>
      <c r="L4478" s="31"/>
    </row>
    <row r="4479" spans="11:12">
      <c r="K4479" s="79"/>
      <c r="L4479" s="31"/>
    </row>
    <row r="4480" spans="11:12">
      <c r="K4480" s="79"/>
      <c r="L4480" s="31"/>
    </row>
    <row r="4481" spans="11:12">
      <c r="K4481" s="79"/>
      <c r="L4481" s="31"/>
    </row>
    <row r="4482" spans="11:12">
      <c r="K4482" s="79"/>
      <c r="L4482" s="31"/>
    </row>
    <row r="4483" spans="11:12">
      <c r="K4483" s="79"/>
      <c r="L4483" s="31"/>
    </row>
    <row r="4484" spans="11:12">
      <c r="K4484" s="79"/>
      <c r="L4484" s="31"/>
    </row>
    <row r="4485" spans="11:12">
      <c r="K4485" s="79"/>
      <c r="L4485" s="31"/>
    </row>
    <row r="4486" spans="11:12">
      <c r="K4486" s="79"/>
      <c r="L4486" s="31"/>
    </row>
    <row r="4487" spans="11:12">
      <c r="K4487" s="79"/>
      <c r="L4487" s="31"/>
    </row>
    <row r="4488" spans="11:12">
      <c r="K4488" s="79"/>
      <c r="L4488" s="31"/>
    </row>
    <row r="4489" spans="11:12">
      <c r="K4489" s="79"/>
      <c r="L4489" s="31"/>
    </row>
    <row r="4490" spans="11:12">
      <c r="K4490" s="79"/>
      <c r="L4490" s="31"/>
    </row>
    <row r="4491" spans="11:12">
      <c r="K4491" s="79"/>
      <c r="L4491" s="31"/>
    </row>
    <row r="4492" spans="11:12">
      <c r="K4492" s="79"/>
      <c r="L4492" s="31"/>
    </row>
    <row r="4493" spans="11:12">
      <c r="K4493" s="79"/>
      <c r="L4493" s="31"/>
    </row>
    <row r="4494" spans="11:12">
      <c r="K4494" s="79"/>
      <c r="L4494" s="31"/>
    </row>
    <row r="4495" spans="11:12">
      <c r="K4495" s="79"/>
      <c r="L4495" s="31"/>
    </row>
    <row r="4496" spans="11:12">
      <c r="K4496" s="79"/>
      <c r="L4496" s="31"/>
    </row>
    <row r="4497" spans="11:12">
      <c r="K4497" s="79"/>
      <c r="L4497" s="31"/>
    </row>
    <row r="4498" spans="11:12">
      <c r="K4498" s="79"/>
      <c r="L4498" s="31"/>
    </row>
    <row r="4499" spans="11:12">
      <c r="K4499" s="79"/>
      <c r="L4499" s="31"/>
    </row>
    <row r="4500" spans="11:12">
      <c r="K4500" s="79"/>
      <c r="L4500" s="31"/>
    </row>
    <row r="4501" spans="11:12">
      <c r="K4501" s="79"/>
      <c r="L4501" s="31"/>
    </row>
    <row r="4502" spans="11:12">
      <c r="K4502" s="79"/>
      <c r="L4502" s="31"/>
    </row>
    <row r="4503" spans="11:12">
      <c r="K4503" s="79"/>
      <c r="L4503" s="31"/>
    </row>
    <row r="4504" spans="11:12">
      <c r="K4504" s="79"/>
      <c r="L4504" s="31"/>
    </row>
    <row r="4505" spans="11:12">
      <c r="K4505" s="79"/>
      <c r="L4505" s="31"/>
    </row>
    <row r="4506" spans="11:12">
      <c r="K4506" s="79"/>
      <c r="L4506" s="31"/>
    </row>
    <row r="4507" spans="11:12">
      <c r="K4507" s="79"/>
      <c r="L4507" s="31"/>
    </row>
    <row r="4508" spans="11:12">
      <c r="K4508" s="79"/>
      <c r="L4508" s="31"/>
    </row>
    <row r="4509" spans="11:12">
      <c r="K4509" s="79"/>
      <c r="L4509" s="31"/>
    </row>
    <row r="4510" spans="11:12">
      <c r="K4510" s="79"/>
      <c r="L4510" s="31"/>
    </row>
    <row r="4511" spans="11:12">
      <c r="K4511" s="79"/>
      <c r="L4511" s="31"/>
    </row>
    <row r="4512" spans="11:12">
      <c r="K4512" s="79"/>
      <c r="L4512" s="31"/>
    </row>
    <row r="4513" spans="11:12">
      <c r="K4513" s="79"/>
      <c r="L4513" s="31"/>
    </row>
    <row r="4514" spans="11:12">
      <c r="K4514" s="79"/>
      <c r="L4514" s="31"/>
    </row>
    <row r="4515" spans="11:12">
      <c r="K4515" s="79"/>
      <c r="L4515" s="31"/>
    </row>
    <row r="4516" spans="11:12">
      <c r="K4516" s="79"/>
      <c r="L4516" s="31"/>
    </row>
    <row r="4517" spans="11:12">
      <c r="K4517" s="79"/>
      <c r="L4517" s="31"/>
    </row>
    <row r="4518" spans="11:12">
      <c r="K4518" s="79"/>
      <c r="L4518" s="31"/>
    </row>
    <row r="4519" spans="11:12">
      <c r="K4519" s="79"/>
      <c r="L4519" s="31"/>
    </row>
    <row r="4520" spans="11:12">
      <c r="K4520" s="79"/>
      <c r="L4520" s="31"/>
    </row>
    <row r="4521" spans="11:12">
      <c r="K4521" s="79"/>
      <c r="L4521" s="31"/>
    </row>
    <row r="4522" spans="11:12">
      <c r="K4522" s="79"/>
      <c r="L4522" s="31"/>
    </row>
    <row r="4523" spans="11:12">
      <c r="K4523" s="79"/>
      <c r="L4523" s="31"/>
    </row>
    <row r="4524" spans="11:12">
      <c r="K4524" s="79"/>
      <c r="L4524" s="31"/>
    </row>
    <row r="4525" spans="11:12">
      <c r="K4525" s="79"/>
      <c r="L4525" s="31"/>
    </row>
    <row r="4526" spans="11:12">
      <c r="K4526" s="79"/>
      <c r="L4526" s="31"/>
    </row>
    <row r="4527" spans="11:12">
      <c r="K4527" s="79"/>
      <c r="L4527" s="31"/>
    </row>
    <row r="4528" spans="11:12">
      <c r="K4528" s="79"/>
      <c r="L4528" s="31"/>
    </row>
    <row r="4529" spans="11:12">
      <c r="K4529" s="79"/>
      <c r="L4529" s="31"/>
    </row>
    <row r="4530" spans="11:12">
      <c r="K4530" s="79"/>
      <c r="L4530" s="31"/>
    </row>
    <row r="4531" spans="11:12">
      <c r="K4531" s="79"/>
      <c r="L4531" s="31"/>
    </row>
    <row r="4532" spans="11:12">
      <c r="K4532" s="79"/>
      <c r="L4532" s="31"/>
    </row>
    <row r="4533" spans="11:12">
      <c r="K4533" s="79"/>
      <c r="L4533" s="31"/>
    </row>
    <row r="4534" spans="11:12">
      <c r="K4534" s="79"/>
      <c r="L4534" s="31"/>
    </row>
    <row r="4535" spans="11:12">
      <c r="K4535" s="79"/>
      <c r="L4535" s="31"/>
    </row>
    <row r="4536" spans="11:12">
      <c r="K4536" s="79"/>
      <c r="L4536" s="31"/>
    </row>
    <row r="4537" spans="11:12">
      <c r="K4537" s="79"/>
      <c r="L4537" s="31"/>
    </row>
    <row r="4538" spans="11:12">
      <c r="K4538" s="79"/>
      <c r="L4538" s="31"/>
    </row>
    <row r="4539" spans="11:12">
      <c r="K4539" s="79"/>
      <c r="L4539" s="31"/>
    </row>
    <row r="4540" spans="11:12">
      <c r="K4540" s="79"/>
      <c r="L4540" s="31"/>
    </row>
    <row r="4541" spans="11:12">
      <c r="K4541" s="79"/>
      <c r="L4541" s="31"/>
    </row>
    <row r="4542" spans="11:12">
      <c r="K4542" s="79"/>
      <c r="L4542" s="31"/>
    </row>
    <row r="4543" spans="11:12">
      <c r="K4543" s="79"/>
      <c r="L4543" s="31"/>
    </row>
    <row r="4544" spans="11:12">
      <c r="K4544" s="79"/>
      <c r="L4544" s="31"/>
    </row>
    <row r="4545" spans="11:12">
      <c r="K4545" s="79"/>
      <c r="L4545" s="31"/>
    </row>
    <row r="4546" spans="11:12">
      <c r="K4546" s="79"/>
      <c r="L4546" s="31"/>
    </row>
    <row r="4547" spans="11:12">
      <c r="K4547" s="79"/>
      <c r="L4547" s="31"/>
    </row>
    <row r="4548" spans="11:12">
      <c r="K4548" s="79"/>
      <c r="L4548" s="31"/>
    </row>
    <row r="4549" spans="11:12">
      <c r="K4549" s="79"/>
      <c r="L4549" s="31"/>
    </row>
    <row r="4550" spans="11:12">
      <c r="K4550" s="79"/>
      <c r="L4550" s="31"/>
    </row>
    <row r="4551" spans="11:12">
      <c r="K4551" s="79"/>
      <c r="L4551" s="31"/>
    </row>
    <row r="4552" spans="11:12">
      <c r="K4552" s="79"/>
      <c r="L4552" s="31"/>
    </row>
    <row r="4553" spans="11:12">
      <c r="K4553" s="79"/>
      <c r="L4553" s="31"/>
    </row>
    <row r="4554" spans="11:12">
      <c r="K4554" s="79"/>
      <c r="L4554" s="31"/>
    </row>
    <row r="4555" spans="11:12">
      <c r="K4555" s="79"/>
      <c r="L4555" s="31"/>
    </row>
    <row r="4556" spans="11:12">
      <c r="K4556" s="79"/>
      <c r="L4556" s="31"/>
    </row>
    <row r="4557" spans="11:12">
      <c r="K4557" s="79"/>
      <c r="L4557" s="31"/>
    </row>
    <row r="4558" spans="11:12">
      <c r="K4558" s="79"/>
      <c r="L4558" s="31"/>
    </row>
    <row r="4559" spans="11:12">
      <c r="K4559" s="79"/>
      <c r="L4559" s="31"/>
    </row>
    <row r="4560" spans="11:12">
      <c r="K4560" s="79"/>
      <c r="L4560" s="31"/>
    </row>
    <row r="4561" spans="11:12">
      <c r="K4561" s="79"/>
      <c r="L4561" s="31"/>
    </row>
    <row r="4562" spans="11:12">
      <c r="K4562" s="79"/>
      <c r="L4562" s="31"/>
    </row>
    <row r="4563" spans="11:12">
      <c r="K4563" s="79"/>
      <c r="L4563" s="31"/>
    </row>
    <row r="4564" spans="11:12">
      <c r="K4564" s="79"/>
      <c r="L4564" s="31"/>
    </row>
    <row r="4565" spans="11:12">
      <c r="K4565" s="79"/>
      <c r="L4565" s="31"/>
    </row>
    <row r="4566" spans="11:12">
      <c r="K4566" s="79"/>
      <c r="L4566" s="31"/>
    </row>
    <row r="4567" spans="11:12">
      <c r="K4567" s="79"/>
      <c r="L4567" s="31"/>
    </row>
    <row r="4568" spans="11:12">
      <c r="K4568" s="79"/>
      <c r="L4568" s="31"/>
    </row>
    <row r="4569" spans="11:12">
      <c r="K4569" s="79"/>
      <c r="L4569" s="31"/>
    </row>
    <row r="4570" spans="11:12">
      <c r="K4570" s="79"/>
      <c r="L4570" s="31"/>
    </row>
    <row r="4571" spans="11:12">
      <c r="K4571" s="79"/>
      <c r="L4571" s="31"/>
    </row>
    <row r="4572" spans="11:12">
      <c r="K4572" s="79"/>
      <c r="L4572" s="31"/>
    </row>
    <row r="4573" spans="11:12">
      <c r="K4573" s="79"/>
      <c r="L4573" s="31"/>
    </row>
    <row r="4574" spans="11:12">
      <c r="K4574" s="79"/>
      <c r="L4574" s="31"/>
    </row>
    <row r="4575" spans="11:12">
      <c r="K4575" s="79"/>
      <c r="L4575" s="31"/>
    </row>
    <row r="4576" spans="11:12">
      <c r="K4576" s="79"/>
      <c r="L4576" s="31"/>
    </row>
    <row r="4577" spans="11:12">
      <c r="K4577" s="79"/>
      <c r="L4577" s="31"/>
    </row>
    <row r="4578" spans="11:12">
      <c r="K4578" s="79"/>
      <c r="L4578" s="31"/>
    </row>
    <row r="4579" spans="11:12">
      <c r="K4579" s="79"/>
      <c r="L4579" s="31"/>
    </row>
    <row r="4580" spans="11:12">
      <c r="K4580" s="79"/>
      <c r="L4580" s="31"/>
    </row>
    <row r="4581" spans="11:12">
      <c r="K4581" s="79"/>
      <c r="L4581" s="31"/>
    </row>
    <row r="4582" spans="11:12">
      <c r="K4582" s="79"/>
      <c r="L4582" s="31"/>
    </row>
    <row r="4583" spans="11:12">
      <c r="K4583" s="79"/>
      <c r="L4583" s="31"/>
    </row>
    <row r="4584" spans="11:12">
      <c r="K4584" s="79"/>
      <c r="L4584" s="31"/>
    </row>
    <row r="4585" spans="11:12">
      <c r="K4585" s="79"/>
      <c r="L4585" s="31"/>
    </row>
    <row r="4586" spans="11:12">
      <c r="K4586" s="79"/>
      <c r="L4586" s="31"/>
    </row>
    <row r="4587" spans="11:12">
      <c r="K4587" s="79"/>
      <c r="L4587" s="31"/>
    </row>
    <row r="4588" spans="11:12">
      <c r="K4588" s="79"/>
      <c r="L4588" s="31"/>
    </row>
    <row r="4589" spans="11:12">
      <c r="K4589" s="79"/>
      <c r="L4589" s="31"/>
    </row>
    <row r="4590" spans="11:12">
      <c r="K4590" s="79"/>
      <c r="L4590" s="31"/>
    </row>
    <row r="4591" spans="11:12">
      <c r="K4591" s="79"/>
      <c r="L4591" s="31"/>
    </row>
    <row r="4592" spans="11:12">
      <c r="K4592" s="79"/>
      <c r="L4592" s="31"/>
    </row>
    <row r="4593" spans="11:12">
      <c r="K4593" s="79"/>
      <c r="L4593" s="31"/>
    </row>
    <row r="4594" spans="11:12">
      <c r="K4594" s="79"/>
      <c r="L4594" s="31"/>
    </row>
    <row r="4595" spans="11:12">
      <c r="K4595" s="79"/>
      <c r="L4595" s="31"/>
    </row>
    <row r="4596" spans="11:12">
      <c r="K4596" s="79"/>
      <c r="L4596" s="31"/>
    </row>
    <row r="4597" spans="11:12">
      <c r="K4597" s="79"/>
      <c r="L4597" s="31"/>
    </row>
    <row r="4598" spans="11:12">
      <c r="K4598" s="79"/>
      <c r="L4598" s="31"/>
    </row>
    <row r="4599" spans="11:12">
      <c r="K4599" s="79"/>
      <c r="L4599" s="31"/>
    </row>
    <row r="4600" spans="11:12">
      <c r="K4600" s="79"/>
      <c r="L4600" s="31"/>
    </row>
    <row r="4601" spans="11:12">
      <c r="K4601" s="79"/>
      <c r="L4601" s="31"/>
    </row>
    <row r="4602" spans="11:12">
      <c r="K4602" s="79"/>
      <c r="L4602" s="31"/>
    </row>
    <row r="4603" spans="11:12">
      <c r="K4603" s="79"/>
      <c r="L4603" s="31"/>
    </row>
    <row r="4604" spans="11:12">
      <c r="K4604" s="79"/>
      <c r="L4604" s="31"/>
    </row>
    <row r="4605" spans="11:12">
      <c r="K4605" s="79"/>
      <c r="L4605" s="31"/>
    </row>
    <row r="4606" spans="11:12">
      <c r="K4606" s="79"/>
      <c r="L4606" s="31"/>
    </row>
    <row r="4607" spans="11:12">
      <c r="K4607" s="79"/>
      <c r="L4607" s="31"/>
    </row>
    <row r="4608" spans="11:12">
      <c r="K4608" s="79"/>
      <c r="L4608" s="31"/>
    </row>
    <row r="4609" spans="11:12">
      <c r="K4609" s="79"/>
      <c r="L4609" s="31"/>
    </row>
    <row r="4610" spans="11:12">
      <c r="K4610" s="79"/>
      <c r="L4610" s="31"/>
    </row>
    <row r="4611" spans="11:12">
      <c r="K4611" s="79"/>
      <c r="L4611" s="31"/>
    </row>
    <row r="4612" spans="11:12">
      <c r="K4612" s="79"/>
      <c r="L4612" s="31"/>
    </row>
    <row r="4613" spans="11:12">
      <c r="K4613" s="79"/>
      <c r="L4613" s="31"/>
    </row>
    <row r="4614" spans="11:12">
      <c r="K4614" s="79"/>
      <c r="L4614" s="31"/>
    </row>
    <row r="4615" spans="11:12">
      <c r="K4615" s="79"/>
      <c r="L4615" s="31"/>
    </row>
    <row r="4616" spans="11:12">
      <c r="K4616" s="79"/>
      <c r="L4616" s="31"/>
    </row>
    <row r="4617" spans="11:12">
      <c r="K4617" s="79"/>
      <c r="L4617" s="31"/>
    </row>
    <row r="4618" spans="11:12">
      <c r="K4618" s="79"/>
      <c r="L4618" s="31"/>
    </row>
    <row r="4619" spans="11:12">
      <c r="K4619" s="79"/>
      <c r="L4619" s="31"/>
    </row>
    <row r="4620" spans="11:12">
      <c r="K4620" s="79"/>
      <c r="L4620" s="31"/>
    </row>
    <row r="4621" spans="11:12">
      <c r="K4621" s="79"/>
      <c r="L4621" s="31"/>
    </row>
    <row r="4622" spans="11:12">
      <c r="K4622" s="79"/>
      <c r="L4622" s="31"/>
    </row>
    <row r="4623" spans="11:12">
      <c r="K4623" s="79"/>
      <c r="L4623" s="31"/>
    </row>
    <row r="4624" spans="11:12">
      <c r="K4624" s="79"/>
      <c r="L4624" s="31"/>
    </row>
    <row r="4625" spans="11:12">
      <c r="K4625" s="79"/>
      <c r="L4625" s="31"/>
    </row>
    <row r="4626" spans="11:12">
      <c r="K4626" s="79"/>
      <c r="L4626" s="31"/>
    </row>
    <row r="4627" spans="11:12">
      <c r="K4627" s="79"/>
      <c r="L4627" s="31"/>
    </row>
    <row r="4628" spans="11:12">
      <c r="K4628" s="79"/>
      <c r="L4628" s="31"/>
    </row>
    <row r="4629" spans="11:12">
      <c r="K4629" s="79"/>
      <c r="L4629" s="31"/>
    </row>
    <row r="4630" spans="11:12">
      <c r="K4630" s="79"/>
      <c r="L4630" s="31"/>
    </row>
    <row r="4631" spans="11:12">
      <c r="K4631" s="79"/>
      <c r="L4631" s="31"/>
    </row>
    <row r="4632" spans="11:12">
      <c r="K4632" s="79"/>
      <c r="L4632" s="31"/>
    </row>
    <row r="4633" spans="11:12">
      <c r="K4633" s="79"/>
      <c r="L4633" s="31"/>
    </row>
    <row r="4634" spans="11:12">
      <c r="K4634" s="79"/>
      <c r="L4634" s="31"/>
    </row>
    <row r="4635" spans="11:12">
      <c r="K4635" s="79"/>
      <c r="L4635" s="31"/>
    </row>
    <row r="4636" spans="11:12">
      <c r="K4636" s="79"/>
      <c r="L4636" s="31"/>
    </row>
    <row r="4637" spans="11:12">
      <c r="K4637" s="79"/>
      <c r="L4637" s="31"/>
    </row>
    <row r="4638" spans="11:12">
      <c r="K4638" s="79"/>
      <c r="L4638" s="31"/>
    </row>
    <row r="4639" spans="11:12">
      <c r="K4639" s="79"/>
      <c r="L4639" s="31"/>
    </row>
    <row r="4640" spans="11:12">
      <c r="K4640" s="79"/>
      <c r="L4640" s="31"/>
    </row>
    <row r="4641" spans="11:12">
      <c r="K4641" s="79"/>
      <c r="L4641" s="31"/>
    </row>
    <row r="4642" spans="11:12">
      <c r="K4642" s="79"/>
      <c r="L4642" s="31"/>
    </row>
    <row r="4643" spans="11:12">
      <c r="K4643" s="79"/>
      <c r="L4643" s="31"/>
    </row>
    <row r="4644" spans="11:12">
      <c r="K4644" s="79"/>
      <c r="L4644" s="31"/>
    </row>
    <row r="4645" spans="11:12">
      <c r="K4645" s="79"/>
      <c r="L4645" s="31"/>
    </row>
    <row r="4646" spans="11:12">
      <c r="K4646" s="79"/>
      <c r="L4646" s="31"/>
    </row>
    <row r="4647" spans="11:12">
      <c r="K4647" s="79"/>
      <c r="L4647" s="31"/>
    </row>
    <row r="4648" spans="11:12">
      <c r="K4648" s="79"/>
      <c r="L4648" s="31"/>
    </row>
    <row r="4649" spans="11:12">
      <c r="K4649" s="79"/>
      <c r="L4649" s="31"/>
    </row>
    <row r="4650" spans="11:12">
      <c r="K4650" s="79"/>
      <c r="L4650" s="31"/>
    </row>
    <row r="4651" spans="11:12">
      <c r="K4651" s="79"/>
      <c r="L4651" s="31"/>
    </row>
    <row r="4652" spans="11:12">
      <c r="K4652" s="79"/>
      <c r="L4652" s="31"/>
    </row>
    <row r="4653" spans="11:12">
      <c r="K4653" s="79"/>
      <c r="L4653" s="31"/>
    </row>
    <row r="4654" spans="11:12">
      <c r="K4654" s="79"/>
      <c r="L4654" s="31"/>
    </row>
    <row r="4655" spans="11:12">
      <c r="K4655" s="79"/>
      <c r="L4655" s="31"/>
    </row>
    <row r="4656" spans="11:12">
      <c r="K4656" s="79"/>
      <c r="L4656" s="31"/>
    </row>
    <row r="4657" spans="11:12">
      <c r="K4657" s="79"/>
      <c r="L4657" s="31"/>
    </row>
    <row r="4658" spans="11:12">
      <c r="K4658" s="79"/>
      <c r="L4658" s="31"/>
    </row>
    <row r="4659" spans="11:12">
      <c r="K4659" s="79"/>
      <c r="L4659" s="31"/>
    </row>
    <row r="4660" spans="11:12">
      <c r="K4660" s="79"/>
      <c r="L4660" s="31"/>
    </row>
    <row r="4661" spans="11:12">
      <c r="K4661" s="79"/>
      <c r="L4661" s="31"/>
    </row>
    <row r="4662" spans="11:12">
      <c r="K4662" s="79"/>
      <c r="L4662" s="31"/>
    </row>
    <row r="4663" spans="11:12">
      <c r="K4663" s="79"/>
      <c r="L4663" s="31"/>
    </row>
    <row r="4664" spans="11:12">
      <c r="K4664" s="79"/>
      <c r="L4664" s="31"/>
    </row>
    <row r="4665" spans="11:12">
      <c r="K4665" s="79"/>
      <c r="L4665" s="31"/>
    </row>
    <row r="4666" spans="11:12">
      <c r="K4666" s="79"/>
      <c r="L4666" s="31"/>
    </row>
    <row r="4667" spans="11:12">
      <c r="K4667" s="79"/>
      <c r="L4667" s="31"/>
    </row>
    <row r="4668" spans="11:12">
      <c r="K4668" s="79"/>
      <c r="L4668" s="31"/>
    </row>
    <row r="4669" spans="11:12">
      <c r="K4669" s="79"/>
      <c r="L4669" s="31"/>
    </row>
    <row r="4670" spans="11:12">
      <c r="K4670" s="79"/>
      <c r="L4670" s="31"/>
    </row>
    <row r="4671" spans="11:12">
      <c r="K4671" s="79"/>
      <c r="L4671" s="31"/>
    </row>
    <row r="4672" spans="11:12">
      <c r="K4672" s="79"/>
      <c r="L4672" s="31"/>
    </row>
    <row r="4673" spans="11:12">
      <c r="K4673" s="79"/>
      <c r="L4673" s="31"/>
    </row>
    <row r="4674" spans="11:12">
      <c r="K4674" s="79"/>
      <c r="L4674" s="31"/>
    </row>
    <row r="4675" spans="11:12">
      <c r="K4675" s="79"/>
      <c r="L4675" s="31"/>
    </row>
    <row r="4676" spans="11:12">
      <c r="K4676" s="79"/>
      <c r="L4676" s="31"/>
    </row>
    <row r="4677" spans="11:12">
      <c r="K4677" s="79"/>
      <c r="L4677" s="31"/>
    </row>
    <row r="4678" spans="11:12">
      <c r="K4678" s="79"/>
      <c r="L4678" s="31"/>
    </row>
    <row r="4679" spans="11:12">
      <c r="K4679" s="79"/>
      <c r="L4679" s="31"/>
    </row>
    <row r="4680" spans="11:12">
      <c r="K4680" s="79"/>
      <c r="L4680" s="31"/>
    </row>
    <row r="4681" spans="11:12">
      <c r="K4681" s="79"/>
      <c r="L4681" s="31"/>
    </row>
    <row r="4682" spans="11:12">
      <c r="K4682" s="79"/>
      <c r="L4682" s="31"/>
    </row>
    <row r="4683" spans="11:12">
      <c r="K4683" s="79"/>
      <c r="L4683" s="31"/>
    </row>
    <row r="4684" spans="11:12">
      <c r="K4684" s="79"/>
      <c r="L4684" s="31"/>
    </row>
    <row r="4685" spans="11:12">
      <c r="K4685" s="79"/>
      <c r="L4685" s="31"/>
    </row>
    <row r="4686" spans="11:12">
      <c r="K4686" s="79"/>
      <c r="L4686" s="31"/>
    </row>
    <row r="4687" spans="11:12">
      <c r="K4687" s="79"/>
      <c r="L4687" s="31"/>
    </row>
    <row r="4688" spans="11:12">
      <c r="K4688" s="79"/>
      <c r="L4688" s="31"/>
    </row>
    <row r="4689" spans="11:12">
      <c r="K4689" s="79"/>
      <c r="L4689" s="31"/>
    </row>
    <row r="4690" spans="11:12">
      <c r="K4690" s="79"/>
      <c r="L4690" s="31"/>
    </row>
    <row r="4691" spans="11:12">
      <c r="K4691" s="79"/>
      <c r="L4691" s="31"/>
    </row>
    <row r="4692" spans="11:12">
      <c r="K4692" s="79"/>
      <c r="L4692" s="31"/>
    </row>
    <row r="4693" spans="11:12">
      <c r="K4693" s="79"/>
      <c r="L4693" s="31"/>
    </row>
    <row r="4694" spans="11:12">
      <c r="K4694" s="79"/>
      <c r="L4694" s="31"/>
    </row>
    <row r="4695" spans="11:12">
      <c r="K4695" s="79"/>
      <c r="L4695" s="31"/>
    </row>
    <row r="4696" spans="11:12">
      <c r="K4696" s="79"/>
      <c r="L4696" s="31"/>
    </row>
    <row r="4697" spans="11:12">
      <c r="K4697" s="79"/>
      <c r="L4697" s="31"/>
    </row>
    <row r="4698" spans="11:12">
      <c r="K4698" s="79"/>
      <c r="L4698" s="31"/>
    </row>
    <row r="4699" spans="11:12">
      <c r="K4699" s="79"/>
      <c r="L4699" s="31"/>
    </row>
    <row r="4700" spans="11:12">
      <c r="K4700" s="79"/>
      <c r="L4700" s="31"/>
    </row>
    <row r="4701" spans="11:12">
      <c r="K4701" s="79"/>
      <c r="L4701" s="31"/>
    </row>
    <row r="4702" spans="11:12">
      <c r="K4702" s="79"/>
      <c r="L4702" s="31"/>
    </row>
    <row r="4703" spans="11:12">
      <c r="K4703" s="79"/>
      <c r="L4703" s="31"/>
    </row>
    <row r="4704" spans="11:12">
      <c r="K4704" s="79"/>
      <c r="L4704" s="31"/>
    </row>
    <row r="4705" spans="11:12">
      <c r="K4705" s="79"/>
      <c r="L4705" s="31"/>
    </row>
    <row r="4706" spans="11:12">
      <c r="K4706" s="79"/>
      <c r="L4706" s="31"/>
    </row>
    <row r="4707" spans="11:12">
      <c r="K4707" s="79"/>
      <c r="L4707" s="31"/>
    </row>
    <row r="4708" spans="11:12">
      <c r="K4708" s="79"/>
      <c r="L4708" s="31"/>
    </row>
    <row r="4709" spans="11:12">
      <c r="K4709" s="79"/>
      <c r="L4709" s="31"/>
    </row>
    <row r="4710" spans="11:12">
      <c r="K4710" s="79"/>
      <c r="L4710" s="31"/>
    </row>
    <row r="4711" spans="11:12">
      <c r="K4711" s="79"/>
      <c r="L4711" s="31"/>
    </row>
    <row r="4712" spans="11:12">
      <c r="K4712" s="79"/>
      <c r="L4712" s="31"/>
    </row>
    <row r="4713" spans="11:12">
      <c r="K4713" s="79"/>
      <c r="L4713" s="31"/>
    </row>
    <row r="4714" spans="11:12">
      <c r="K4714" s="79"/>
      <c r="L4714" s="31"/>
    </row>
    <row r="4715" spans="11:12">
      <c r="K4715" s="79"/>
      <c r="L4715" s="31"/>
    </row>
    <row r="4716" spans="11:12">
      <c r="K4716" s="79"/>
      <c r="L4716" s="31"/>
    </row>
    <row r="4717" spans="11:12">
      <c r="K4717" s="79"/>
      <c r="L4717" s="31"/>
    </row>
    <row r="4718" spans="11:12">
      <c r="K4718" s="79"/>
      <c r="L4718" s="31"/>
    </row>
    <row r="4719" spans="11:12">
      <c r="K4719" s="79"/>
      <c r="L4719" s="31"/>
    </row>
    <row r="4720" spans="11:12">
      <c r="K4720" s="79"/>
      <c r="L4720" s="31"/>
    </row>
    <row r="4721" spans="11:12">
      <c r="K4721" s="79"/>
      <c r="L4721" s="31"/>
    </row>
    <row r="4722" spans="11:12">
      <c r="K4722" s="79"/>
      <c r="L4722" s="31"/>
    </row>
    <row r="4723" spans="11:12">
      <c r="K4723" s="79"/>
      <c r="L4723" s="31"/>
    </row>
    <row r="4724" spans="11:12">
      <c r="K4724" s="79"/>
      <c r="L4724" s="31"/>
    </row>
    <row r="4725" spans="11:12">
      <c r="K4725" s="79"/>
      <c r="L4725" s="31"/>
    </row>
    <row r="4726" spans="11:12">
      <c r="K4726" s="79"/>
      <c r="L4726" s="31"/>
    </row>
    <row r="4727" spans="11:12">
      <c r="K4727" s="79"/>
      <c r="L4727" s="31"/>
    </row>
    <row r="4728" spans="11:12">
      <c r="K4728" s="79"/>
      <c r="L4728" s="31"/>
    </row>
    <row r="4729" spans="11:12">
      <c r="K4729" s="79"/>
      <c r="L4729" s="31"/>
    </row>
    <row r="4730" spans="11:12">
      <c r="K4730" s="79"/>
      <c r="L4730" s="31"/>
    </row>
    <row r="4731" spans="11:12">
      <c r="K4731" s="79"/>
      <c r="L4731" s="31"/>
    </row>
    <row r="4732" spans="11:12">
      <c r="K4732" s="79"/>
      <c r="L4732" s="31"/>
    </row>
    <row r="4733" spans="11:12">
      <c r="K4733" s="79"/>
      <c r="L4733" s="31"/>
    </row>
    <row r="4734" spans="11:12">
      <c r="K4734" s="79"/>
      <c r="L4734" s="31"/>
    </row>
    <row r="4735" spans="11:12">
      <c r="K4735" s="79"/>
      <c r="L4735" s="31"/>
    </row>
    <row r="4736" spans="11:12">
      <c r="K4736" s="79"/>
      <c r="L4736" s="31"/>
    </row>
    <row r="4737" spans="11:12">
      <c r="K4737" s="79"/>
      <c r="L4737" s="31"/>
    </row>
    <row r="4738" spans="11:12">
      <c r="K4738" s="79"/>
      <c r="L4738" s="31"/>
    </row>
    <row r="4739" spans="11:12">
      <c r="K4739" s="79"/>
      <c r="L4739" s="31"/>
    </row>
    <row r="4740" spans="11:12">
      <c r="K4740" s="79"/>
      <c r="L4740" s="31"/>
    </row>
    <row r="4741" spans="11:12">
      <c r="K4741" s="79"/>
      <c r="L4741" s="31"/>
    </row>
    <row r="4742" spans="11:12">
      <c r="K4742" s="79"/>
      <c r="L4742" s="31"/>
    </row>
    <row r="4743" spans="11:12">
      <c r="K4743" s="79"/>
      <c r="L4743" s="31"/>
    </row>
    <row r="4744" spans="11:12">
      <c r="K4744" s="79"/>
      <c r="L4744" s="31"/>
    </row>
    <row r="4745" spans="11:12">
      <c r="K4745" s="80"/>
      <c r="L4745" s="31"/>
    </row>
    <row r="4746" spans="11:12">
      <c r="L4746" s="31"/>
    </row>
    <row r="4747" spans="11:12">
      <c r="L4747" s="31"/>
    </row>
    <row r="4748" spans="11:12">
      <c r="L4748" s="31"/>
    </row>
    <row r="4749" spans="11:12">
      <c r="L4749" s="31"/>
    </row>
    <row r="4750" spans="11:12">
      <c r="L4750" s="31"/>
    </row>
    <row r="4751" spans="11:12">
      <c r="L4751" s="31"/>
    </row>
    <row r="4752" spans="11:12">
      <c r="L4752" s="31"/>
    </row>
  </sheetData>
  <mergeCells count="746">
    <mergeCell ref="I190:I192"/>
    <mergeCell ref="G190:G192"/>
    <mergeCell ref="K163:K164"/>
    <mergeCell ref="A96:K96"/>
    <mergeCell ref="K89:K91"/>
    <mergeCell ref="K87:K88"/>
    <mergeCell ref="J73:J75"/>
    <mergeCell ref="K81:K82"/>
    <mergeCell ref="D83:D86"/>
    <mergeCell ref="E81:E82"/>
    <mergeCell ref="K83:K86"/>
    <mergeCell ref="A76:K76"/>
    <mergeCell ref="A187:A192"/>
    <mergeCell ref="B187:B192"/>
    <mergeCell ref="J83:J86"/>
    <mergeCell ref="F181:F184"/>
    <mergeCell ref="C147:C148"/>
    <mergeCell ref="E147:E148"/>
    <mergeCell ref="J87:J88"/>
    <mergeCell ref="A115:A116"/>
    <mergeCell ref="J101:J102"/>
    <mergeCell ref="A113:A114"/>
    <mergeCell ref="E187:E192"/>
    <mergeCell ref="B166:B169"/>
    <mergeCell ref="F166:F169"/>
    <mergeCell ref="J160:J162"/>
    <mergeCell ref="F187:F192"/>
    <mergeCell ref="A166:A169"/>
    <mergeCell ref="E98:F98"/>
    <mergeCell ref="G98:G99"/>
    <mergeCell ref="A83:A86"/>
    <mergeCell ref="G77:G78"/>
    <mergeCell ref="H77:H78"/>
    <mergeCell ref="H98:H99"/>
    <mergeCell ref="C187:C192"/>
    <mergeCell ref="H190:H192"/>
    <mergeCell ref="F163:F164"/>
    <mergeCell ref="B181:B184"/>
    <mergeCell ref="C181:C184"/>
    <mergeCell ref="D181:D184"/>
    <mergeCell ref="C166:C169"/>
    <mergeCell ref="C177:C179"/>
    <mergeCell ref="D166:D169"/>
    <mergeCell ref="E166:E169"/>
    <mergeCell ref="D170:D172"/>
    <mergeCell ref="B175:B176"/>
    <mergeCell ref="C175:C176"/>
    <mergeCell ref="E175:E176"/>
    <mergeCell ref="E83:E86"/>
    <mergeCell ref="E89:E91"/>
    <mergeCell ref="A87:C87"/>
    <mergeCell ref="A89:A91"/>
    <mergeCell ref="B89:B91"/>
    <mergeCell ref="B83:B86"/>
    <mergeCell ref="G87:G88"/>
    <mergeCell ref="J81:J82"/>
    <mergeCell ref="B81:B82"/>
    <mergeCell ref="H87:H88"/>
    <mergeCell ref="D87:D88"/>
    <mergeCell ref="E87:F87"/>
    <mergeCell ref="K77:K78"/>
    <mergeCell ref="D54:D58"/>
    <mergeCell ref="G52:G53"/>
    <mergeCell ref="C60:C62"/>
    <mergeCell ref="B60:B62"/>
    <mergeCell ref="E60:E62"/>
    <mergeCell ref="D60:D62"/>
    <mergeCell ref="D77:D78"/>
    <mergeCell ref="C73:C75"/>
    <mergeCell ref="K65:K66"/>
    <mergeCell ref="J67:J70"/>
    <mergeCell ref="E77:F77"/>
    <mergeCell ref="C54:C58"/>
    <mergeCell ref="K71:K72"/>
    <mergeCell ref="G71:G72"/>
    <mergeCell ref="H71:H72"/>
    <mergeCell ref="J71:J72"/>
    <mergeCell ref="D73:D75"/>
    <mergeCell ref="E73:E75"/>
    <mergeCell ref="A77:C77"/>
    <mergeCell ref="J77:J78"/>
    <mergeCell ref="K98:K99"/>
    <mergeCell ref="H103:H104"/>
    <mergeCell ref="J103:J104"/>
    <mergeCell ref="J89:J91"/>
    <mergeCell ref="C111:C112"/>
    <mergeCell ref="E111:E112"/>
    <mergeCell ref="A54:A58"/>
    <mergeCell ref="A65:A66"/>
    <mergeCell ref="A73:A75"/>
    <mergeCell ref="E54:E58"/>
    <mergeCell ref="A81:A82"/>
    <mergeCell ref="C83:C86"/>
    <mergeCell ref="A71:C71"/>
    <mergeCell ref="D71:D72"/>
    <mergeCell ref="E71:F71"/>
    <mergeCell ref="E67:E70"/>
    <mergeCell ref="C81:C82"/>
    <mergeCell ref="D63:D64"/>
    <mergeCell ref="C63:C64"/>
    <mergeCell ref="B65:B66"/>
    <mergeCell ref="B63:B64"/>
    <mergeCell ref="F67:F70"/>
    <mergeCell ref="B73:B75"/>
    <mergeCell ref="E65:E66"/>
    <mergeCell ref="G38:G51"/>
    <mergeCell ref="K54:K58"/>
    <mergeCell ref="J65:J66"/>
    <mergeCell ref="K63:K64"/>
    <mergeCell ref="K60:K62"/>
    <mergeCell ref="K52:K53"/>
    <mergeCell ref="A37:A51"/>
    <mergeCell ref="B37:B51"/>
    <mergeCell ref="C37:C51"/>
    <mergeCell ref="A60:A62"/>
    <mergeCell ref="C65:C66"/>
    <mergeCell ref="B54:B58"/>
    <mergeCell ref="J37:J51"/>
    <mergeCell ref="J63:J64"/>
    <mergeCell ref="J54:J58"/>
    <mergeCell ref="F61:F62"/>
    <mergeCell ref="E63:E64"/>
    <mergeCell ref="J60:J62"/>
    <mergeCell ref="F63:F64"/>
    <mergeCell ref="A63:A64"/>
    <mergeCell ref="F65:F66"/>
    <mergeCell ref="H52:H53"/>
    <mergeCell ref="J52:J53"/>
    <mergeCell ref="A6:K6"/>
    <mergeCell ref="D290:D295"/>
    <mergeCell ref="B196:B197"/>
    <mergeCell ref="K198:K199"/>
    <mergeCell ref="K200:K201"/>
    <mergeCell ref="J200:J201"/>
    <mergeCell ref="K202:K205"/>
    <mergeCell ref="C202:C205"/>
    <mergeCell ref="I198:I199"/>
    <mergeCell ref="J202:J205"/>
    <mergeCell ref="A213:A214"/>
    <mergeCell ref="B213:B214"/>
    <mergeCell ref="E235:E236"/>
    <mergeCell ref="F235:F236"/>
    <mergeCell ref="A237:A239"/>
    <mergeCell ref="F231:F232"/>
    <mergeCell ref="E202:E205"/>
    <mergeCell ref="J216:J218"/>
    <mergeCell ref="J219:J220"/>
    <mergeCell ref="C216:C218"/>
    <mergeCell ref="A52:C52"/>
    <mergeCell ref="D52:D53"/>
    <mergeCell ref="E52:F52"/>
    <mergeCell ref="H38:H51"/>
    <mergeCell ref="F10:F19"/>
    <mergeCell ref="B30:B31"/>
    <mergeCell ref="C30:C31"/>
    <mergeCell ref="D30:D31"/>
    <mergeCell ref="E30:E31"/>
    <mergeCell ref="F30:F31"/>
    <mergeCell ref="E27:E29"/>
    <mergeCell ref="F27:F29"/>
    <mergeCell ref="A20:C20"/>
    <mergeCell ref="D20:D21"/>
    <mergeCell ref="E20:F20"/>
    <mergeCell ref="A22:A25"/>
    <mergeCell ref="B22:B25"/>
    <mergeCell ref="C22:C25"/>
    <mergeCell ref="D22:D25"/>
    <mergeCell ref="E22:E25"/>
    <mergeCell ref="F22:F25"/>
    <mergeCell ref="A27:A29"/>
    <mergeCell ref="B27:B29"/>
    <mergeCell ref="A10:A19"/>
    <mergeCell ref="B10:B19"/>
    <mergeCell ref="C10:C19"/>
    <mergeCell ref="D17:D19"/>
    <mergeCell ref="E10:E19"/>
    <mergeCell ref="B34:B36"/>
    <mergeCell ref="K243:K244"/>
    <mergeCell ref="K245:K246"/>
    <mergeCell ref="F200:F201"/>
    <mergeCell ref="C222:C224"/>
    <mergeCell ref="D222:D224"/>
    <mergeCell ref="E177:E179"/>
    <mergeCell ref="F217:F218"/>
    <mergeCell ref="E216:E218"/>
    <mergeCell ref="F213:F214"/>
    <mergeCell ref="J213:J214"/>
    <mergeCell ref="D203:D205"/>
    <mergeCell ref="E213:E214"/>
    <mergeCell ref="D177:D179"/>
    <mergeCell ref="A221:K221"/>
    <mergeCell ref="A219:A220"/>
    <mergeCell ref="B219:B220"/>
    <mergeCell ref="E206:E210"/>
    <mergeCell ref="E219:E220"/>
    <mergeCell ref="D219:D220"/>
    <mergeCell ref="C245:C246"/>
    <mergeCell ref="A200:A201"/>
    <mergeCell ref="B200:B201"/>
    <mergeCell ref="J177:J179"/>
    <mergeCell ref="G20:G21"/>
    <mergeCell ref="H20:H21"/>
    <mergeCell ref="J20:J21"/>
    <mergeCell ref="K30:K31"/>
    <mergeCell ref="J27:J29"/>
    <mergeCell ref="J30:J31"/>
    <mergeCell ref="A32:C32"/>
    <mergeCell ref="D32:D33"/>
    <mergeCell ref="E32:F32"/>
    <mergeCell ref="G32:G33"/>
    <mergeCell ref="H32:H33"/>
    <mergeCell ref="J32:J33"/>
    <mergeCell ref="K32:K33"/>
    <mergeCell ref="A196:A197"/>
    <mergeCell ref="A216:A218"/>
    <mergeCell ref="A202:A205"/>
    <mergeCell ref="B202:B205"/>
    <mergeCell ref="A206:A210"/>
    <mergeCell ref="D225:D228"/>
    <mergeCell ref="A229:C229"/>
    <mergeCell ref="D229:D230"/>
    <mergeCell ref="E229:F229"/>
    <mergeCell ref="E200:E201"/>
    <mergeCell ref="J303:J304"/>
    <mergeCell ref="A271:A272"/>
    <mergeCell ref="A241:K241"/>
    <mergeCell ref="J225:J228"/>
    <mergeCell ref="B222:B224"/>
    <mergeCell ref="F222:F224"/>
    <mergeCell ref="A235:A236"/>
    <mergeCell ref="B235:B236"/>
    <mergeCell ref="K235:K236"/>
    <mergeCell ref="J237:J239"/>
    <mergeCell ref="K237:K239"/>
    <mergeCell ref="J222:J224"/>
    <mergeCell ref="J231:J232"/>
    <mergeCell ref="J233:J234"/>
    <mergeCell ref="E222:E224"/>
    <mergeCell ref="F233:F234"/>
    <mergeCell ref="E231:E232"/>
    <mergeCell ref="C233:C234"/>
    <mergeCell ref="A225:A228"/>
    <mergeCell ref="C237:C239"/>
    <mergeCell ref="F237:F239"/>
    <mergeCell ref="J235:J236"/>
    <mergeCell ref="F226:F228"/>
    <mergeCell ref="B237:B239"/>
    <mergeCell ref="A245:A246"/>
    <mergeCell ref="B249:B251"/>
    <mergeCell ref="A249:A251"/>
    <mergeCell ref="A243:A244"/>
    <mergeCell ref="B245:B246"/>
    <mergeCell ref="J206:J210"/>
    <mergeCell ref="K303:K304"/>
    <mergeCell ref="J275:J278"/>
    <mergeCell ref="J281:J284"/>
    <mergeCell ref="J271:J272"/>
    <mergeCell ref="J273:J274"/>
    <mergeCell ref="J301:J302"/>
    <mergeCell ref="K301:K302"/>
    <mergeCell ref="K286:K295"/>
    <mergeCell ref="J286:J295"/>
    <mergeCell ref="A285:K285"/>
    <mergeCell ref="K275:K278"/>
    <mergeCell ref="J298:J300"/>
    <mergeCell ref="K298:K300"/>
    <mergeCell ref="B273:B274"/>
    <mergeCell ref="B281:B284"/>
    <mergeCell ref="A286:A295"/>
    <mergeCell ref="B286:B295"/>
    <mergeCell ref="D275:D278"/>
    <mergeCell ref="B243:B244"/>
    <mergeCell ref="J196:J197"/>
    <mergeCell ref="G198:G199"/>
    <mergeCell ref="E196:E197"/>
    <mergeCell ref="F202:F205"/>
    <mergeCell ref="H198:H199"/>
    <mergeCell ref="F198:F199"/>
    <mergeCell ref="C198:C199"/>
    <mergeCell ref="E198:E199"/>
    <mergeCell ref="C196:C197"/>
    <mergeCell ref="C243:C244"/>
    <mergeCell ref="H211:H212"/>
    <mergeCell ref="C200:C201"/>
    <mergeCell ref="D233:D234"/>
    <mergeCell ref="D213:D214"/>
    <mergeCell ref="C213:C214"/>
    <mergeCell ref="G229:G230"/>
    <mergeCell ref="D237:D239"/>
    <mergeCell ref="D235:D236"/>
    <mergeCell ref="E225:E228"/>
    <mergeCell ref="A240:K240"/>
    <mergeCell ref="B225:B228"/>
    <mergeCell ref="A233:A234"/>
    <mergeCell ref="B233:B234"/>
    <mergeCell ref="A231:A232"/>
    <mergeCell ref="B231:B232"/>
    <mergeCell ref="K233:K234"/>
    <mergeCell ref="K231:K232"/>
    <mergeCell ref="E237:E239"/>
    <mergeCell ref="C225:C228"/>
    <mergeCell ref="C231:C232"/>
    <mergeCell ref="H229:H230"/>
    <mergeCell ref="J229:J230"/>
    <mergeCell ref="K229:K230"/>
    <mergeCell ref="K225:K228"/>
    <mergeCell ref="C235:C236"/>
    <mergeCell ref="B170:B172"/>
    <mergeCell ref="C170:C172"/>
    <mergeCell ref="A175:A176"/>
    <mergeCell ref="E233:E234"/>
    <mergeCell ref="B216:B218"/>
    <mergeCell ref="B206:B210"/>
    <mergeCell ref="A215:K215"/>
    <mergeCell ref="C219:C220"/>
    <mergeCell ref="J198:J199"/>
    <mergeCell ref="K206:K210"/>
    <mergeCell ref="A198:A199"/>
    <mergeCell ref="B198:B199"/>
    <mergeCell ref="F170:F172"/>
    <mergeCell ref="C206:C210"/>
    <mergeCell ref="D206:D210"/>
    <mergeCell ref="K196:K197"/>
    <mergeCell ref="J211:J212"/>
    <mergeCell ref="K211:K212"/>
    <mergeCell ref="B177:B179"/>
    <mergeCell ref="K219:K220"/>
    <mergeCell ref="A222:A224"/>
    <mergeCell ref="K222:K224"/>
    <mergeCell ref="K216:K218"/>
    <mergeCell ref="D217:D218"/>
    <mergeCell ref="J187:J192"/>
    <mergeCell ref="A186:K186"/>
    <mergeCell ref="F206:F210"/>
    <mergeCell ref="K213:K214"/>
    <mergeCell ref="J175:J176"/>
    <mergeCell ref="K160:K162"/>
    <mergeCell ref="K187:K192"/>
    <mergeCell ref="K177:K179"/>
    <mergeCell ref="K166:K169"/>
    <mergeCell ref="J166:J169"/>
    <mergeCell ref="K175:K176"/>
    <mergeCell ref="K181:K184"/>
    <mergeCell ref="J170:J172"/>
    <mergeCell ref="B160:B162"/>
    <mergeCell ref="C160:C162"/>
    <mergeCell ref="D160:D162"/>
    <mergeCell ref="J163:J164"/>
    <mergeCell ref="D163:D164"/>
    <mergeCell ref="B163:B164"/>
    <mergeCell ref="E163:E164"/>
    <mergeCell ref="F175:F176"/>
    <mergeCell ref="A177:A179"/>
    <mergeCell ref="E181:E184"/>
    <mergeCell ref="A170:A172"/>
    <mergeCell ref="J249:J251"/>
    <mergeCell ref="J245:J246"/>
    <mergeCell ref="D245:D246"/>
    <mergeCell ref="E245:E246"/>
    <mergeCell ref="F245:F246"/>
    <mergeCell ref="D243:D244"/>
    <mergeCell ref="E249:E251"/>
    <mergeCell ref="F249:F251"/>
    <mergeCell ref="E243:E244"/>
    <mergeCell ref="J247:J248"/>
    <mergeCell ref="F243:F244"/>
    <mergeCell ref="J243:J244"/>
    <mergeCell ref="K113:K114"/>
    <mergeCell ref="H123:H124"/>
    <mergeCell ref="J123:J124"/>
    <mergeCell ref="K129:K130"/>
    <mergeCell ref="K115:K116"/>
    <mergeCell ref="J113:J114"/>
    <mergeCell ref="J107:J108"/>
    <mergeCell ref="J115:J116"/>
    <mergeCell ref="K117:K122"/>
    <mergeCell ref="J117:J122"/>
    <mergeCell ref="J125:J126"/>
    <mergeCell ref="J129:J130"/>
    <mergeCell ref="K123:K124"/>
    <mergeCell ref="K127:K128"/>
    <mergeCell ref="J109:J110"/>
    <mergeCell ref="K109:K110"/>
    <mergeCell ref="K107:K108"/>
    <mergeCell ref="J111:J112"/>
    <mergeCell ref="K111:K112"/>
    <mergeCell ref="K125:K126"/>
    <mergeCell ref="E129:E130"/>
    <mergeCell ref="E142:E143"/>
    <mergeCell ref="E136:E137"/>
    <mergeCell ref="E133:E134"/>
    <mergeCell ref="F133:F134"/>
    <mergeCell ref="J133:J134"/>
    <mergeCell ref="K133:K134"/>
    <mergeCell ref="K136:K137"/>
    <mergeCell ref="J142:J143"/>
    <mergeCell ref="K142:K143"/>
    <mergeCell ref="J136:J137"/>
    <mergeCell ref="F129:F130"/>
    <mergeCell ref="F142:F143"/>
    <mergeCell ref="G123:G124"/>
    <mergeCell ref="F117:F122"/>
    <mergeCell ref="E117:E122"/>
    <mergeCell ref="F125:F126"/>
    <mergeCell ref="J127:J128"/>
    <mergeCell ref="F127:F128"/>
    <mergeCell ref="A123:C123"/>
    <mergeCell ref="D123:D124"/>
    <mergeCell ref="C127:C128"/>
    <mergeCell ref="C117:C122"/>
    <mergeCell ref="E123:F123"/>
    <mergeCell ref="A125:A126"/>
    <mergeCell ref="B125:B126"/>
    <mergeCell ref="A127:A128"/>
    <mergeCell ref="C125:C126"/>
    <mergeCell ref="E127:E128"/>
    <mergeCell ref="D117:D122"/>
    <mergeCell ref="B127:B128"/>
    <mergeCell ref="A117:A122"/>
    <mergeCell ref="B117:B122"/>
    <mergeCell ref="E125:E126"/>
    <mergeCell ref="F109:F110"/>
    <mergeCell ref="C109:C110"/>
    <mergeCell ref="D109:D110"/>
    <mergeCell ref="C115:C116"/>
    <mergeCell ref="C101:C102"/>
    <mergeCell ref="D92:D95"/>
    <mergeCell ref="F111:F112"/>
    <mergeCell ref="F113:F114"/>
    <mergeCell ref="F92:F95"/>
    <mergeCell ref="A98:C98"/>
    <mergeCell ref="D98:D99"/>
    <mergeCell ref="C92:C95"/>
    <mergeCell ref="G101:G102"/>
    <mergeCell ref="H101:H102"/>
    <mergeCell ref="E113:E114"/>
    <mergeCell ref="F101:F102"/>
    <mergeCell ref="D115:D116"/>
    <mergeCell ref="E115:E116"/>
    <mergeCell ref="C89:C91"/>
    <mergeCell ref="A97:K97"/>
    <mergeCell ref="K92:K95"/>
    <mergeCell ref="J92:J95"/>
    <mergeCell ref="K101:K102"/>
    <mergeCell ref="I101:I102"/>
    <mergeCell ref="J98:J99"/>
    <mergeCell ref="A103:C103"/>
    <mergeCell ref="D103:D104"/>
    <mergeCell ref="E103:F103"/>
    <mergeCell ref="C113:C114"/>
    <mergeCell ref="G103:G104"/>
    <mergeCell ref="B113:B114"/>
    <mergeCell ref="B115:B116"/>
    <mergeCell ref="F115:F116"/>
    <mergeCell ref="B101:B102"/>
    <mergeCell ref="B105:B106"/>
    <mergeCell ref="A92:A95"/>
    <mergeCell ref="E8:F8"/>
    <mergeCell ref="D11:D12"/>
    <mergeCell ref="A59:K59"/>
    <mergeCell ref="F37:F51"/>
    <mergeCell ref="A30:A31"/>
    <mergeCell ref="E109:E110"/>
    <mergeCell ref="A111:A112"/>
    <mergeCell ref="K73:K75"/>
    <mergeCell ref="C107:C108"/>
    <mergeCell ref="D107:D108"/>
    <mergeCell ref="E107:E108"/>
    <mergeCell ref="B107:B108"/>
    <mergeCell ref="F81:F82"/>
    <mergeCell ref="E92:E95"/>
    <mergeCell ref="B92:B95"/>
    <mergeCell ref="F83:F86"/>
    <mergeCell ref="A105:A106"/>
    <mergeCell ref="C105:C106"/>
    <mergeCell ref="E105:E106"/>
    <mergeCell ref="F89:F91"/>
    <mergeCell ref="D111:D112"/>
    <mergeCell ref="A101:A102"/>
    <mergeCell ref="A107:A108"/>
    <mergeCell ref="B111:B112"/>
    <mergeCell ref="J144:J145"/>
    <mergeCell ref="K144:K145"/>
    <mergeCell ref="K147:K148"/>
    <mergeCell ref="J147:J148"/>
    <mergeCell ref="A149:A153"/>
    <mergeCell ref="B149:B153"/>
    <mergeCell ref="C149:C153"/>
    <mergeCell ref="D149:D153"/>
    <mergeCell ref="E149:E153"/>
    <mergeCell ref="F149:F153"/>
    <mergeCell ref="J149:J153"/>
    <mergeCell ref="K149:K153"/>
    <mergeCell ref="F160:F162"/>
    <mergeCell ref="A154:K154"/>
    <mergeCell ref="E160:E162"/>
    <mergeCell ref="A155:C155"/>
    <mergeCell ref="D155:D156"/>
    <mergeCell ref="E155:F155"/>
    <mergeCell ref="G155:G156"/>
    <mergeCell ref="H155:H156"/>
    <mergeCell ref="J155:J156"/>
    <mergeCell ref="K155:K156"/>
    <mergeCell ref="A133:A134"/>
    <mergeCell ref="B133:B134"/>
    <mergeCell ref="C133:C134"/>
    <mergeCell ref="D133:D134"/>
    <mergeCell ref="B136:B137"/>
    <mergeCell ref="B144:B145"/>
    <mergeCell ref="C144:C145"/>
    <mergeCell ref="D144:D145"/>
    <mergeCell ref="F147:F148"/>
    <mergeCell ref="F144:F145"/>
    <mergeCell ref="F136:F137"/>
    <mergeCell ref="A136:A137"/>
    <mergeCell ref="E144:E145"/>
    <mergeCell ref="A144:A145"/>
    <mergeCell ref="D147:D148"/>
    <mergeCell ref="B147:B148"/>
    <mergeCell ref="B142:B143"/>
    <mergeCell ref="A147:A148"/>
    <mergeCell ref="C142:C143"/>
    <mergeCell ref="D142:D143"/>
    <mergeCell ref="C136:C137"/>
    <mergeCell ref="D136:D137"/>
    <mergeCell ref="A181:A184"/>
    <mergeCell ref="K170:K172"/>
    <mergeCell ref="A8:C8"/>
    <mergeCell ref="D8:D9"/>
    <mergeCell ref="K37:K51"/>
    <mergeCell ref="K67:K70"/>
    <mergeCell ref="A34:A36"/>
    <mergeCell ref="K10:K19"/>
    <mergeCell ref="K22:K25"/>
    <mergeCell ref="D125:D126"/>
    <mergeCell ref="I38:I51"/>
    <mergeCell ref="D65:D66"/>
    <mergeCell ref="D89:D91"/>
    <mergeCell ref="E101:E102"/>
    <mergeCell ref="J10:J19"/>
    <mergeCell ref="I11:I12"/>
    <mergeCell ref="J22:J25"/>
    <mergeCell ref="E37:E51"/>
    <mergeCell ref="A163:A164"/>
    <mergeCell ref="F73:F75"/>
    <mergeCell ref="B129:B130"/>
    <mergeCell ref="C129:C130"/>
    <mergeCell ref="D129:D130"/>
    <mergeCell ref="A142:A143"/>
    <mergeCell ref="A1:K1"/>
    <mergeCell ref="A2:K2"/>
    <mergeCell ref="A67:A70"/>
    <mergeCell ref="B67:B70"/>
    <mergeCell ref="C67:C70"/>
    <mergeCell ref="D67:D70"/>
    <mergeCell ref="J8:J9"/>
    <mergeCell ref="H8:H9"/>
    <mergeCell ref="G8:G9"/>
    <mergeCell ref="G11:G12"/>
    <mergeCell ref="H11:H12"/>
    <mergeCell ref="C34:C36"/>
    <mergeCell ref="D34:D36"/>
    <mergeCell ref="E34:E36"/>
    <mergeCell ref="F34:F36"/>
    <mergeCell ref="F54:F58"/>
    <mergeCell ref="A3:K4"/>
    <mergeCell ref="K8:K9"/>
    <mergeCell ref="K20:K21"/>
    <mergeCell ref="K27:K29"/>
    <mergeCell ref="C27:C29"/>
    <mergeCell ref="D27:D29"/>
    <mergeCell ref="J34:J36"/>
    <mergeCell ref="K34:K36"/>
    <mergeCell ref="A7:K7"/>
    <mergeCell ref="A260:A261"/>
    <mergeCell ref="C269:C270"/>
    <mergeCell ref="A269:A270"/>
    <mergeCell ref="K262:K264"/>
    <mergeCell ref="J262:J264"/>
    <mergeCell ref="J260:J261"/>
    <mergeCell ref="K260:K261"/>
    <mergeCell ref="J269:J270"/>
    <mergeCell ref="A266:K266"/>
    <mergeCell ref="B269:B270"/>
    <mergeCell ref="A265:K265"/>
    <mergeCell ref="A262:A264"/>
    <mergeCell ref="F252:F255"/>
    <mergeCell ref="C249:C251"/>
    <mergeCell ref="C256:C257"/>
    <mergeCell ref="D249:D251"/>
    <mergeCell ref="K258:K259"/>
    <mergeCell ref="J252:J255"/>
    <mergeCell ref="K252:K255"/>
    <mergeCell ref="K249:K251"/>
    <mergeCell ref="C258:C259"/>
    <mergeCell ref="E258:E259"/>
    <mergeCell ref="F258:F259"/>
    <mergeCell ref="J258:J259"/>
    <mergeCell ref="D252:D255"/>
    <mergeCell ref="E252:E255"/>
    <mergeCell ref="B262:B264"/>
    <mergeCell ref="B260:B261"/>
    <mergeCell ref="B275:B278"/>
    <mergeCell ref="C275:C278"/>
    <mergeCell ref="E269:E270"/>
    <mergeCell ref="F269:F270"/>
    <mergeCell ref="E262:E264"/>
    <mergeCell ref="F262:F264"/>
    <mergeCell ref="D258:D259"/>
    <mergeCell ref="J256:J257"/>
    <mergeCell ref="D256:D257"/>
    <mergeCell ref="B258:B259"/>
    <mergeCell ref="F260:F261"/>
    <mergeCell ref="D262:D264"/>
    <mergeCell ref="B256:B257"/>
    <mergeCell ref="B271:B272"/>
    <mergeCell ref="E273:E274"/>
    <mergeCell ref="A267:C267"/>
    <mergeCell ref="D267:D268"/>
    <mergeCell ref="A252:A255"/>
    <mergeCell ref="B252:B255"/>
    <mergeCell ref="D301:D302"/>
    <mergeCell ref="E301:E302"/>
    <mergeCell ref="F301:F302"/>
    <mergeCell ref="C262:C264"/>
    <mergeCell ref="C273:C274"/>
    <mergeCell ref="D273:D274"/>
    <mergeCell ref="F271:F272"/>
    <mergeCell ref="E281:E284"/>
    <mergeCell ref="D296:D297"/>
    <mergeCell ref="F286:F295"/>
    <mergeCell ref="F273:F274"/>
    <mergeCell ref="E275:E278"/>
    <mergeCell ref="A279:C279"/>
    <mergeCell ref="D279:D280"/>
    <mergeCell ref="E279:F279"/>
    <mergeCell ref="C281:C284"/>
    <mergeCell ref="E296:F296"/>
    <mergeCell ref="A298:A300"/>
    <mergeCell ref="B298:B300"/>
    <mergeCell ref="D281:D284"/>
    <mergeCell ref="C286:C295"/>
    <mergeCell ref="E286:E295"/>
    <mergeCell ref="A275:A278"/>
    <mergeCell ref="F275:F278"/>
    <mergeCell ref="K271:K272"/>
    <mergeCell ref="G296:G297"/>
    <mergeCell ref="H296:H297"/>
    <mergeCell ref="J296:J297"/>
    <mergeCell ref="K296:K297"/>
    <mergeCell ref="G279:G280"/>
    <mergeCell ref="H279:H280"/>
    <mergeCell ref="J279:J280"/>
    <mergeCell ref="K279:K280"/>
    <mergeCell ref="K273:K274"/>
    <mergeCell ref="K256:K257"/>
    <mergeCell ref="K269:K270"/>
    <mergeCell ref="E256:E257"/>
    <mergeCell ref="F256:F257"/>
    <mergeCell ref="J306:J307"/>
    <mergeCell ref="K281:K284"/>
    <mergeCell ref="K306:K307"/>
    <mergeCell ref="A306:A307"/>
    <mergeCell ref="B306:B307"/>
    <mergeCell ref="C306:C307"/>
    <mergeCell ref="A281:A284"/>
    <mergeCell ref="D306:D307"/>
    <mergeCell ref="E306:E307"/>
    <mergeCell ref="F306:F307"/>
    <mergeCell ref="F303:F304"/>
    <mergeCell ref="A303:A304"/>
    <mergeCell ref="B303:B304"/>
    <mergeCell ref="C303:C304"/>
    <mergeCell ref="D303:D304"/>
    <mergeCell ref="E303:E304"/>
    <mergeCell ref="A296:C296"/>
    <mergeCell ref="A301:A302"/>
    <mergeCell ref="B301:B302"/>
    <mergeCell ref="C301:C302"/>
    <mergeCell ref="C298:C300"/>
    <mergeCell ref="D298:D300"/>
    <mergeCell ref="E298:E300"/>
    <mergeCell ref="F281:F284"/>
    <mergeCell ref="A247:C247"/>
    <mergeCell ref="D247:D248"/>
    <mergeCell ref="E247:F247"/>
    <mergeCell ref="G247:G248"/>
    <mergeCell ref="H247:H248"/>
    <mergeCell ref="F298:F300"/>
    <mergeCell ref="C271:C272"/>
    <mergeCell ref="D271:D272"/>
    <mergeCell ref="E271:E272"/>
    <mergeCell ref="C260:C261"/>
    <mergeCell ref="C252:C255"/>
    <mergeCell ref="E260:E261"/>
    <mergeCell ref="A256:A257"/>
    <mergeCell ref="A258:A259"/>
    <mergeCell ref="A273:A274"/>
    <mergeCell ref="K247:K248"/>
    <mergeCell ref="K103:K104"/>
    <mergeCell ref="A138:C138"/>
    <mergeCell ref="D138:D139"/>
    <mergeCell ref="E138:F138"/>
    <mergeCell ref="G138:G139"/>
    <mergeCell ref="H138:H139"/>
    <mergeCell ref="J138:J139"/>
    <mergeCell ref="K138:K139"/>
    <mergeCell ref="D127:D128"/>
    <mergeCell ref="D113:D114"/>
    <mergeCell ref="K105:K106"/>
    <mergeCell ref="J105:J106"/>
    <mergeCell ref="F107:F108"/>
    <mergeCell ref="B109:B110"/>
    <mergeCell ref="A109:A110"/>
    <mergeCell ref="J181:J184"/>
    <mergeCell ref="F105:F106"/>
    <mergeCell ref="A129:A130"/>
    <mergeCell ref="E170:E172"/>
    <mergeCell ref="D105:D106"/>
    <mergeCell ref="A160:A162"/>
    <mergeCell ref="C163:C164"/>
    <mergeCell ref="F178:F179"/>
    <mergeCell ref="A5:K5"/>
    <mergeCell ref="E267:F267"/>
    <mergeCell ref="G267:G268"/>
    <mergeCell ref="H267:H268"/>
    <mergeCell ref="J267:J268"/>
    <mergeCell ref="K267:K268"/>
    <mergeCell ref="A173:C173"/>
    <mergeCell ref="D173:D174"/>
    <mergeCell ref="E173:F173"/>
    <mergeCell ref="G173:G174"/>
    <mergeCell ref="H173:H174"/>
    <mergeCell ref="J173:J174"/>
    <mergeCell ref="K173:K174"/>
    <mergeCell ref="A193:C193"/>
    <mergeCell ref="D193:D194"/>
    <mergeCell ref="E193:F193"/>
    <mergeCell ref="G193:G194"/>
    <mergeCell ref="H193:H194"/>
    <mergeCell ref="J193:J194"/>
    <mergeCell ref="K193:K194"/>
    <mergeCell ref="A211:C211"/>
    <mergeCell ref="D211:D212"/>
    <mergeCell ref="E211:F211"/>
    <mergeCell ref="G211:G212"/>
  </mergeCells>
  <printOptions horizontalCentered="1" gridLines="1"/>
  <pageMargins left="0.45" right="0.45" top="0.5" bottom="0.5" header="0.3" footer="0.3"/>
  <pageSetup paperSize="9" scale="45" fitToHeight="0" orientation="landscape" blackAndWhite="1" r:id="rId1"/>
  <headerFooter scaleWithDoc="0" alignWithMargins="0">
    <oddFooter>&amp;R&amp;"Humanst521 BT,Roman"&amp;7DIMENSIÓN 1 / ACADÉMICA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M29"/>
  <sheetViews>
    <sheetView zoomScale="70" zoomScaleNormal="70" zoomScaleSheetLayoutView="70" zoomScalePageLayoutView="50" workbookViewId="0">
      <selection activeCell="K11" sqref="K11:L12"/>
    </sheetView>
  </sheetViews>
  <sheetFormatPr baseColWidth="10" defaultRowHeight="15"/>
  <cols>
    <col min="1" max="1" width="7.5703125" style="14" customWidth="1"/>
    <col min="2" max="2" width="25.7109375" style="14" customWidth="1"/>
    <col min="3" max="3" width="36.5703125" style="14" customWidth="1"/>
    <col min="4" max="4" width="20.42578125" style="14" customWidth="1"/>
    <col min="5" max="5" width="11.140625" style="14" customWidth="1"/>
    <col min="6" max="6" width="11.85546875" style="14" customWidth="1"/>
    <col min="7" max="7" width="24.7109375" style="14" customWidth="1"/>
    <col min="8" max="8" width="16.7109375" style="13" customWidth="1"/>
    <col min="9" max="9" width="16.42578125" style="14" customWidth="1"/>
    <col min="10" max="10" width="10.5703125" style="20" customWidth="1"/>
    <col min="11" max="11" width="10.42578125" style="19" customWidth="1"/>
    <col min="12" max="12" width="58.42578125" style="19" customWidth="1"/>
    <col min="13" max="13" width="2.28515625" style="8" customWidth="1"/>
    <col min="14" max="16384" width="11.42578125" style="8"/>
  </cols>
  <sheetData>
    <row r="1" spans="1:12" ht="12.75" customHeight="1"/>
    <row r="2" spans="1:12" ht="25.5" customHeight="1">
      <c r="A2" s="415" t="s">
        <v>1100</v>
      </c>
      <c r="B2" s="416"/>
      <c r="C2" s="416"/>
      <c r="D2" s="416"/>
      <c r="E2" s="416"/>
      <c r="F2" s="416"/>
      <c r="G2" s="416"/>
      <c r="H2" s="416"/>
      <c r="I2" s="416"/>
      <c r="J2" s="416"/>
      <c r="K2" s="416"/>
      <c r="L2" s="416"/>
    </row>
    <row r="3" spans="1:12" s="12" customFormat="1" ht="22.5" customHeight="1" thickBot="1">
      <c r="A3" s="417" t="s">
        <v>92</v>
      </c>
      <c r="B3" s="418"/>
      <c r="C3" s="418"/>
      <c r="D3" s="418"/>
      <c r="E3" s="418"/>
      <c r="F3" s="418"/>
      <c r="G3" s="418"/>
      <c r="H3" s="418"/>
      <c r="I3" s="418"/>
      <c r="J3" s="418"/>
      <c r="K3" s="418"/>
      <c r="L3" s="419"/>
    </row>
    <row r="4" spans="1:12" s="12" customFormat="1" ht="40.5" customHeight="1">
      <c r="A4" s="400" t="s">
        <v>91</v>
      </c>
      <c r="B4" s="413"/>
      <c r="C4" s="413"/>
      <c r="D4" s="413"/>
      <c r="E4" s="413"/>
      <c r="F4" s="413"/>
      <c r="G4" s="413"/>
      <c r="H4" s="413"/>
      <c r="I4" s="413"/>
      <c r="J4" s="413"/>
      <c r="K4" s="413"/>
      <c r="L4" s="401"/>
    </row>
    <row r="5" spans="1:12" s="12" customFormat="1" ht="82.5" customHeight="1">
      <c r="A5" s="392"/>
      <c r="B5" s="414"/>
      <c r="C5" s="414"/>
      <c r="D5" s="414"/>
      <c r="E5" s="414"/>
      <c r="F5" s="414"/>
      <c r="G5" s="414"/>
      <c r="H5" s="414"/>
      <c r="I5" s="414"/>
      <c r="J5" s="414"/>
      <c r="K5" s="414"/>
      <c r="L5" s="393"/>
    </row>
    <row r="6" spans="1:12" s="12" customFormat="1" ht="18.75" customHeight="1">
      <c r="A6" s="358"/>
      <c r="B6" s="310"/>
      <c r="C6" s="310"/>
      <c r="D6" s="310"/>
      <c r="E6" s="310"/>
      <c r="F6" s="310"/>
      <c r="G6" s="310"/>
      <c r="H6" s="310"/>
      <c r="I6" s="310"/>
      <c r="J6" s="310"/>
      <c r="K6" s="310"/>
      <c r="L6" s="359"/>
    </row>
    <row r="7" spans="1:12" s="12" customFormat="1" ht="26.25" customHeight="1" thickBot="1">
      <c r="A7" s="394" t="s">
        <v>90</v>
      </c>
      <c r="B7" s="395"/>
      <c r="C7" s="395"/>
      <c r="D7" s="395"/>
      <c r="E7" s="395"/>
      <c r="F7" s="395"/>
      <c r="G7" s="395"/>
      <c r="H7" s="395"/>
      <c r="I7" s="395"/>
      <c r="J7" s="395"/>
      <c r="K7" s="395"/>
      <c r="L7" s="396"/>
    </row>
    <row r="8" spans="1:12" s="11" customFormat="1" ht="28.5" customHeight="1" thickBot="1">
      <c r="A8" s="397" t="s">
        <v>89</v>
      </c>
      <c r="B8" s="398"/>
      <c r="C8" s="398"/>
      <c r="D8" s="398"/>
      <c r="E8" s="398"/>
      <c r="F8" s="398"/>
      <c r="G8" s="398"/>
      <c r="H8" s="398"/>
      <c r="I8" s="398"/>
      <c r="J8" s="398"/>
      <c r="K8" s="398"/>
      <c r="L8" s="399"/>
    </row>
    <row r="9" spans="1:12" s="10" customFormat="1" ht="45.75" customHeight="1">
      <c r="A9" s="316" t="s">
        <v>35</v>
      </c>
      <c r="B9" s="316"/>
      <c r="C9" s="316"/>
      <c r="D9" s="316" t="s">
        <v>34</v>
      </c>
      <c r="E9" s="316" t="s">
        <v>33</v>
      </c>
      <c r="F9" s="316"/>
      <c r="G9" s="316" t="s">
        <v>32</v>
      </c>
      <c r="H9" s="316" t="s">
        <v>79</v>
      </c>
      <c r="I9" s="176" t="s">
        <v>899</v>
      </c>
      <c r="J9" s="355" t="s">
        <v>80</v>
      </c>
      <c r="K9" s="400" t="s">
        <v>31</v>
      </c>
      <c r="L9" s="401"/>
    </row>
    <row r="10" spans="1:12" s="10" customFormat="1" ht="40.5" customHeight="1">
      <c r="A10" s="100" t="s">
        <v>30</v>
      </c>
      <c r="B10" s="100" t="s">
        <v>29</v>
      </c>
      <c r="C10" s="100" t="s">
        <v>28</v>
      </c>
      <c r="D10" s="311"/>
      <c r="E10" s="101" t="s">
        <v>27</v>
      </c>
      <c r="F10" s="100" t="s">
        <v>26</v>
      </c>
      <c r="G10" s="311"/>
      <c r="H10" s="311"/>
      <c r="I10" s="102" t="s">
        <v>1069</v>
      </c>
      <c r="J10" s="312"/>
      <c r="K10" s="392"/>
      <c r="L10" s="393"/>
    </row>
    <row r="11" spans="1:12" s="9" customFormat="1" ht="108.75" customHeight="1">
      <c r="A11" s="317">
        <v>93</v>
      </c>
      <c r="B11" s="311" t="s">
        <v>383</v>
      </c>
      <c r="C11" s="311" t="s">
        <v>384</v>
      </c>
      <c r="D11" s="100" t="s">
        <v>59</v>
      </c>
      <c r="E11" s="321">
        <v>2911914</v>
      </c>
      <c r="F11" s="311" t="s">
        <v>58</v>
      </c>
      <c r="G11" s="100" t="s">
        <v>385</v>
      </c>
      <c r="H11" s="100" t="s">
        <v>386</v>
      </c>
      <c r="I11" s="100">
        <v>207</v>
      </c>
      <c r="J11" s="406">
        <v>100</v>
      </c>
      <c r="K11" s="402" t="s">
        <v>1028</v>
      </c>
      <c r="L11" s="403"/>
    </row>
    <row r="12" spans="1:12" s="9" customFormat="1" ht="93" customHeight="1">
      <c r="A12" s="317"/>
      <c r="B12" s="311"/>
      <c r="C12" s="311"/>
      <c r="D12" s="100" t="s">
        <v>86</v>
      </c>
      <c r="E12" s="321"/>
      <c r="F12" s="311"/>
      <c r="G12" s="100" t="s">
        <v>387</v>
      </c>
      <c r="H12" s="100" t="s">
        <v>263</v>
      </c>
      <c r="I12" s="100">
        <v>27</v>
      </c>
      <c r="J12" s="406"/>
      <c r="K12" s="404"/>
      <c r="L12" s="405"/>
    </row>
    <row r="13" spans="1:12" s="9" customFormat="1" ht="104.25" customHeight="1">
      <c r="A13" s="317">
        <v>94</v>
      </c>
      <c r="B13" s="311" t="s">
        <v>388</v>
      </c>
      <c r="C13" s="311" t="s">
        <v>389</v>
      </c>
      <c r="D13" s="311" t="s">
        <v>57</v>
      </c>
      <c r="E13" s="321">
        <v>15000</v>
      </c>
      <c r="F13" s="311" t="s">
        <v>390</v>
      </c>
      <c r="G13" s="100" t="s">
        <v>391</v>
      </c>
      <c r="H13" s="100" t="s">
        <v>55</v>
      </c>
      <c r="I13" s="100">
        <v>0</v>
      </c>
      <c r="J13" s="369">
        <v>30</v>
      </c>
      <c r="K13" s="407" t="s">
        <v>1098</v>
      </c>
      <c r="L13" s="408"/>
    </row>
    <row r="14" spans="1:12" s="9" customFormat="1" ht="98.25" customHeight="1">
      <c r="A14" s="317"/>
      <c r="B14" s="311"/>
      <c r="C14" s="311"/>
      <c r="D14" s="311"/>
      <c r="E14" s="321"/>
      <c r="F14" s="311"/>
      <c r="G14" s="100" t="s">
        <v>392</v>
      </c>
      <c r="H14" s="100" t="s">
        <v>55</v>
      </c>
      <c r="I14" s="100">
        <v>0</v>
      </c>
      <c r="J14" s="369"/>
      <c r="K14" s="409"/>
      <c r="L14" s="410"/>
    </row>
    <row r="15" spans="1:12" s="9" customFormat="1" ht="132.75" customHeight="1">
      <c r="A15" s="317"/>
      <c r="B15" s="311"/>
      <c r="C15" s="311"/>
      <c r="D15" s="311"/>
      <c r="E15" s="321"/>
      <c r="F15" s="311"/>
      <c r="G15" s="100" t="s">
        <v>393</v>
      </c>
      <c r="H15" s="100" t="s">
        <v>99</v>
      </c>
      <c r="I15" s="100">
        <v>0</v>
      </c>
      <c r="J15" s="369"/>
      <c r="K15" s="411"/>
      <c r="L15" s="412"/>
    </row>
    <row r="16" spans="1:12" s="52" customFormat="1" ht="120" customHeight="1">
      <c r="A16" s="317">
        <v>95</v>
      </c>
      <c r="B16" s="311" t="s">
        <v>394</v>
      </c>
      <c r="C16" s="311" t="s">
        <v>395</v>
      </c>
      <c r="D16" s="311" t="s">
        <v>57</v>
      </c>
      <c r="E16" s="321">
        <v>7150</v>
      </c>
      <c r="F16" s="311" t="s">
        <v>390</v>
      </c>
      <c r="G16" s="178" t="s">
        <v>396</v>
      </c>
      <c r="H16" s="178" t="s">
        <v>100</v>
      </c>
      <c r="I16" s="178">
        <v>7</v>
      </c>
      <c r="J16" s="369">
        <v>100</v>
      </c>
      <c r="K16" s="407" t="s">
        <v>1099</v>
      </c>
      <c r="L16" s="408"/>
    </row>
    <row r="17" spans="1:13" s="52" customFormat="1" ht="182.25" customHeight="1">
      <c r="A17" s="317"/>
      <c r="B17" s="311"/>
      <c r="C17" s="311"/>
      <c r="D17" s="311"/>
      <c r="E17" s="321"/>
      <c r="F17" s="311"/>
      <c r="G17" s="178" t="s">
        <v>397</v>
      </c>
      <c r="H17" s="178" t="s">
        <v>55</v>
      </c>
      <c r="I17" s="178">
        <v>0</v>
      </c>
      <c r="J17" s="369"/>
      <c r="K17" s="409"/>
      <c r="L17" s="410"/>
      <c r="M17" s="53"/>
    </row>
    <row r="18" spans="1:13" s="52" customFormat="1" ht="168.75" customHeight="1">
      <c r="A18" s="317"/>
      <c r="B18" s="311"/>
      <c r="C18" s="311"/>
      <c r="D18" s="311"/>
      <c r="E18" s="321"/>
      <c r="F18" s="311"/>
      <c r="G18" s="178" t="s">
        <v>398</v>
      </c>
      <c r="H18" s="178" t="s">
        <v>273</v>
      </c>
      <c r="I18" s="178">
        <v>3</v>
      </c>
      <c r="J18" s="369"/>
      <c r="K18" s="411"/>
      <c r="L18" s="412"/>
      <c r="M18" s="26"/>
    </row>
    <row r="19" spans="1:13" s="52" customFormat="1" ht="54.75" customHeight="1">
      <c r="A19" s="185"/>
      <c r="B19" s="137"/>
      <c r="C19" s="137"/>
      <c r="D19" s="137"/>
      <c r="E19" s="186"/>
      <c r="F19" s="137"/>
      <c r="G19" s="137"/>
      <c r="H19" s="137"/>
      <c r="I19" s="137"/>
      <c r="J19" s="187"/>
      <c r="K19" s="192"/>
      <c r="L19" s="192"/>
      <c r="M19" s="26"/>
    </row>
    <row r="20" spans="1:13" s="52" customFormat="1" ht="40.5" customHeight="1">
      <c r="A20" s="311" t="s">
        <v>35</v>
      </c>
      <c r="B20" s="311"/>
      <c r="C20" s="311"/>
      <c r="D20" s="311" t="s">
        <v>34</v>
      </c>
      <c r="E20" s="311" t="s">
        <v>33</v>
      </c>
      <c r="F20" s="311"/>
      <c r="G20" s="311" t="s">
        <v>32</v>
      </c>
      <c r="H20" s="311" t="s">
        <v>79</v>
      </c>
      <c r="I20" s="178" t="s">
        <v>899</v>
      </c>
      <c r="J20" s="312" t="s">
        <v>80</v>
      </c>
      <c r="K20" s="390" t="s">
        <v>31</v>
      </c>
      <c r="L20" s="391"/>
      <c r="M20" s="26"/>
    </row>
    <row r="21" spans="1:13" s="52" customFormat="1" ht="32.25" customHeight="1">
      <c r="A21" s="178" t="s">
        <v>30</v>
      </c>
      <c r="B21" s="178" t="s">
        <v>29</v>
      </c>
      <c r="C21" s="178" t="s">
        <v>28</v>
      </c>
      <c r="D21" s="311"/>
      <c r="E21" s="115" t="s">
        <v>27</v>
      </c>
      <c r="F21" s="178" t="s">
        <v>26</v>
      </c>
      <c r="G21" s="311"/>
      <c r="H21" s="311"/>
      <c r="I21" s="102" t="s">
        <v>1069</v>
      </c>
      <c r="J21" s="312"/>
      <c r="K21" s="392"/>
      <c r="L21" s="393"/>
      <c r="M21" s="26"/>
    </row>
    <row r="22" spans="1:13" s="52" customFormat="1" ht="73.5" customHeight="1">
      <c r="A22" s="388">
        <v>96</v>
      </c>
      <c r="B22" s="388" t="s">
        <v>399</v>
      </c>
      <c r="C22" s="388" t="s">
        <v>922</v>
      </c>
      <c r="D22" s="388" t="s">
        <v>923</v>
      </c>
      <c r="E22" s="430">
        <v>20000</v>
      </c>
      <c r="F22" s="432" t="s">
        <v>64</v>
      </c>
      <c r="G22" s="183" t="s">
        <v>400</v>
      </c>
      <c r="H22" s="183" t="s">
        <v>222</v>
      </c>
      <c r="I22" s="183">
        <v>100</v>
      </c>
      <c r="J22" s="388">
        <v>100</v>
      </c>
      <c r="K22" s="426" t="s">
        <v>963</v>
      </c>
      <c r="L22" s="427"/>
      <c r="M22" s="26"/>
    </row>
    <row r="23" spans="1:13" s="10" customFormat="1" ht="48" customHeight="1">
      <c r="A23" s="389"/>
      <c r="B23" s="389"/>
      <c r="C23" s="389"/>
      <c r="D23" s="389"/>
      <c r="E23" s="431"/>
      <c r="F23" s="433"/>
      <c r="G23" s="122" t="s">
        <v>924</v>
      </c>
      <c r="H23" s="122" t="s">
        <v>925</v>
      </c>
      <c r="I23" s="122">
        <v>100</v>
      </c>
      <c r="J23" s="389"/>
      <c r="K23" s="428"/>
      <c r="L23" s="429"/>
      <c r="M23" s="26"/>
    </row>
    <row r="24" spans="1:13" s="10" customFormat="1" ht="35.25" customHeight="1">
      <c r="A24" s="337" t="s">
        <v>88</v>
      </c>
      <c r="B24" s="338"/>
      <c r="C24" s="338"/>
      <c r="D24" s="338"/>
      <c r="E24" s="338"/>
      <c r="F24" s="338"/>
      <c r="G24" s="338"/>
      <c r="H24" s="338"/>
      <c r="I24" s="338"/>
      <c r="J24" s="338"/>
      <c r="K24" s="338"/>
      <c r="L24" s="339"/>
    </row>
    <row r="25" spans="1:13" ht="37.5" customHeight="1">
      <c r="A25" s="334" t="s">
        <v>87</v>
      </c>
      <c r="B25" s="335"/>
      <c r="C25" s="335"/>
      <c r="D25" s="335"/>
      <c r="E25" s="335"/>
      <c r="F25" s="335"/>
      <c r="G25" s="335"/>
      <c r="H25" s="335"/>
      <c r="I25" s="335"/>
      <c r="J25" s="335"/>
      <c r="K25" s="335"/>
      <c r="L25" s="336"/>
    </row>
    <row r="26" spans="1:13" s="10" customFormat="1" ht="150.75" customHeight="1">
      <c r="A26" s="317">
        <v>97</v>
      </c>
      <c r="B26" s="311" t="s">
        <v>401</v>
      </c>
      <c r="C26" s="311" t="s">
        <v>402</v>
      </c>
      <c r="D26" s="311" t="s">
        <v>106</v>
      </c>
      <c r="E26" s="321">
        <v>18000</v>
      </c>
      <c r="F26" s="311" t="s">
        <v>105</v>
      </c>
      <c r="G26" s="178" t="s">
        <v>403</v>
      </c>
      <c r="H26" s="178" t="s">
        <v>235</v>
      </c>
      <c r="I26" s="178">
        <v>5</v>
      </c>
      <c r="J26" s="311">
        <v>100</v>
      </c>
      <c r="K26" s="422" t="s">
        <v>1030</v>
      </c>
      <c r="L26" s="423"/>
    </row>
    <row r="27" spans="1:13" s="10" customFormat="1" ht="78.75" customHeight="1">
      <c r="A27" s="317"/>
      <c r="B27" s="311"/>
      <c r="C27" s="311"/>
      <c r="D27" s="311"/>
      <c r="E27" s="321"/>
      <c r="F27" s="311"/>
      <c r="G27" s="178" t="s">
        <v>404</v>
      </c>
      <c r="H27" s="178" t="s">
        <v>323</v>
      </c>
      <c r="I27" s="178">
        <v>25</v>
      </c>
      <c r="J27" s="311"/>
      <c r="K27" s="424"/>
      <c r="L27" s="425"/>
    </row>
    <row r="28" spans="1:13" s="10" customFormat="1" ht="132" customHeight="1">
      <c r="A28" s="177">
        <v>98</v>
      </c>
      <c r="B28" s="178" t="s">
        <v>405</v>
      </c>
      <c r="C28" s="178" t="s">
        <v>406</v>
      </c>
      <c r="D28" s="178" t="s">
        <v>47</v>
      </c>
      <c r="E28" s="180">
        <v>56000</v>
      </c>
      <c r="F28" s="178" t="s">
        <v>110</v>
      </c>
      <c r="G28" s="178" t="s">
        <v>407</v>
      </c>
      <c r="H28" s="178" t="s">
        <v>99</v>
      </c>
      <c r="I28" s="178">
        <v>1</v>
      </c>
      <c r="J28" s="178">
        <v>100</v>
      </c>
      <c r="K28" s="420" t="s">
        <v>1042</v>
      </c>
      <c r="L28" s="421"/>
    </row>
    <row r="29" spans="1:13">
      <c r="A29" s="18"/>
      <c r="B29" s="18"/>
      <c r="C29" s="18"/>
      <c r="D29" s="18"/>
      <c r="E29" s="18"/>
      <c r="F29" s="18"/>
      <c r="G29" s="18"/>
      <c r="H29" s="18"/>
      <c r="I29" s="18"/>
      <c r="J29" s="59"/>
      <c r="K29" s="66"/>
    </row>
  </sheetData>
  <mergeCells count="62">
    <mergeCell ref="K28:L28"/>
    <mergeCell ref="K26:L27"/>
    <mergeCell ref="A25:L25"/>
    <mergeCell ref="A24:L24"/>
    <mergeCell ref="K22:L23"/>
    <mergeCell ref="E22:E23"/>
    <mergeCell ref="J22:J23"/>
    <mergeCell ref="F22:F23"/>
    <mergeCell ref="D22:D23"/>
    <mergeCell ref="J26:J27"/>
    <mergeCell ref="D26:D27"/>
    <mergeCell ref="E26:E27"/>
    <mergeCell ref="F26:F27"/>
    <mergeCell ref="A26:A27"/>
    <mergeCell ref="B26:B27"/>
    <mergeCell ref="C26:C27"/>
    <mergeCell ref="K16:L18"/>
    <mergeCell ref="K13:L15"/>
    <mergeCell ref="A4:L5"/>
    <mergeCell ref="A2:L2"/>
    <mergeCell ref="J20:J21"/>
    <mergeCell ref="A20:C20"/>
    <mergeCell ref="D20:D21"/>
    <mergeCell ref="E20:F20"/>
    <mergeCell ref="G20:G21"/>
    <mergeCell ref="H20:H21"/>
    <mergeCell ref="C16:C18"/>
    <mergeCell ref="D16:D18"/>
    <mergeCell ref="C11:C12"/>
    <mergeCell ref="E11:E12"/>
    <mergeCell ref="E13:E15"/>
    <mergeCell ref="A3:L3"/>
    <mergeCell ref="A7:L7"/>
    <mergeCell ref="A8:L8"/>
    <mergeCell ref="H9:H10"/>
    <mergeCell ref="K9:L10"/>
    <mergeCell ref="K11:L12"/>
    <mergeCell ref="F11:F12"/>
    <mergeCell ref="B11:B12"/>
    <mergeCell ref="J9:J10"/>
    <mergeCell ref="J11:J12"/>
    <mergeCell ref="A9:C9"/>
    <mergeCell ref="D9:D10"/>
    <mergeCell ref="E9:F9"/>
    <mergeCell ref="G9:G10"/>
    <mergeCell ref="A11:A12"/>
    <mergeCell ref="A6:L6"/>
    <mergeCell ref="A16:A18"/>
    <mergeCell ref="A22:A23"/>
    <mergeCell ref="B22:B23"/>
    <mergeCell ref="C22:C23"/>
    <mergeCell ref="B16:B18"/>
    <mergeCell ref="A13:A15"/>
    <mergeCell ref="B13:B15"/>
    <mergeCell ref="D13:D15"/>
    <mergeCell ref="C13:C15"/>
    <mergeCell ref="F13:F15"/>
    <mergeCell ref="F16:F18"/>
    <mergeCell ref="J13:J15"/>
    <mergeCell ref="J16:J18"/>
    <mergeCell ref="E16:E18"/>
    <mergeCell ref="K20:L21"/>
  </mergeCells>
  <printOptions horizontalCentered="1" verticalCentered="1"/>
  <pageMargins left="0.92" right="0.17" top="0.36" bottom="0.31" header="0.17" footer="0.17"/>
  <pageSetup scale="44" fitToHeight="0" orientation="landscape" r:id="rId1"/>
  <headerFooter scaleWithDoc="0" alignWithMargins="0">
    <oddFooter xml:space="preserve">&amp;R&amp;"Humanst521 BT,Roman"&amp;7DIMENSIÓN 2 / TALENTO HUMANO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K93"/>
  <sheetViews>
    <sheetView topLeftCell="A19" zoomScale="70" zoomScaleNormal="70" zoomScaleSheetLayoutView="80" zoomScalePageLayoutView="50" workbookViewId="0">
      <selection activeCell="K10" sqref="K10:K15"/>
    </sheetView>
  </sheetViews>
  <sheetFormatPr baseColWidth="10" defaultRowHeight="15"/>
  <cols>
    <col min="1" max="1" width="6.140625" style="18" customWidth="1"/>
    <col min="2" max="2" width="25.7109375" style="18" customWidth="1"/>
    <col min="3" max="3" width="27.85546875" style="18" customWidth="1"/>
    <col min="4" max="4" width="22.5703125" style="18" customWidth="1"/>
    <col min="5" max="5" width="9.7109375" style="18" customWidth="1"/>
    <col min="6" max="6" width="11.85546875" style="18" customWidth="1"/>
    <col min="7" max="7" width="25.28515625" style="18" customWidth="1"/>
    <col min="8" max="8" width="16.7109375" style="18" customWidth="1"/>
    <col min="9" max="9" width="17.5703125" style="17" customWidth="1"/>
    <col min="10" max="10" width="11.7109375" style="16" customWidth="1"/>
    <col min="11" max="11" width="52.28515625" style="15" customWidth="1"/>
    <col min="12" max="12" width="2.42578125" style="8" customWidth="1"/>
    <col min="13" max="16384" width="11.42578125" style="8"/>
  </cols>
  <sheetData>
    <row r="1" spans="1:11" ht="27" customHeight="1">
      <c r="I1" s="14"/>
      <c r="J1" s="20"/>
      <c r="K1" s="19"/>
    </row>
    <row r="2" spans="1:11" ht="27" customHeight="1">
      <c r="A2" s="415" t="s">
        <v>1100</v>
      </c>
      <c r="B2" s="436"/>
      <c r="C2" s="436"/>
      <c r="D2" s="436"/>
      <c r="E2" s="436"/>
      <c r="F2" s="436"/>
      <c r="G2" s="436"/>
      <c r="H2" s="436"/>
      <c r="I2" s="436"/>
      <c r="J2" s="436"/>
      <c r="K2" s="436"/>
    </row>
    <row r="3" spans="1:11" s="12" customFormat="1" ht="31.5" customHeight="1">
      <c r="A3" s="341" t="s">
        <v>97</v>
      </c>
      <c r="B3" s="341"/>
      <c r="C3" s="341"/>
      <c r="D3" s="341"/>
      <c r="E3" s="341"/>
      <c r="F3" s="341"/>
      <c r="G3" s="341"/>
      <c r="H3" s="341"/>
      <c r="I3" s="341"/>
      <c r="J3" s="341"/>
      <c r="K3" s="341"/>
    </row>
    <row r="4" spans="1:11" s="12" customFormat="1" ht="25.5" customHeight="1">
      <c r="A4" s="311" t="s">
        <v>96</v>
      </c>
      <c r="B4" s="311"/>
      <c r="C4" s="311"/>
      <c r="D4" s="311"/>
      <c r="E4" s="311"/>
      <c r="F4" s="311"/>
      <c r="G4" s="311"/>
      <c r="H4" s="311"/>
      <c r="I4" s="311"/>
      <c r="J4" s="311"/>
      <c r="K4" s="311"/>
    </row>
    <row r="5" spans="1:11" s="12" customFormat="1" ht="29.25" customHeight="1">
      <c r="A5" s="315"/>
      <c r="B5" s="315"/>
      <c r="C5" s="315"/>
      <c r="D5" s="315"/>
      <c r="E5" s="315"/>
      <c r="F5" s="315"/>
      <c r="G5" s="315"/>
      <c r="H5" s="315"/>
      <c r="I5" s="315"/>
      <c r="J5" s="315"/>
      <c r="K5" s="315"/>
    </row>
    <row r="6" spans="1:11" s="12" customFormat="1" ht="23.25" customHeight="1">
      <c r="A6" s="368" t="s">
        <v>95</v>
      </c>
      <c r="B6" s="368"/>
      <c r="C6" s="368"/>
      <c r="D6" s="368"/>
      <c r="E6" s="368"/>
      <c r="F6" s="368"/>
      <c r="G6" s="368"/>
      <c r="H6" s="368"/>
      <c r="I6" s="368"/>
      <c r="J6" s="368"/>
      <c r="K6" s="368"/>
    </row>
    <row r="7" spans="1:11" s="11" customFormat="1" ht="26.25" customHeight="1">
      <c r="A7" s="333" t="s">
        <v>94</v>
      </c>
      <c r="B7" s="333"/>
      <c r="C7" s="333"/>
      <c r="D7" s="333"/>
      <c r="E7" s="333"/>
      <c r="F7" s="333"/>
      <c r="G7" s="333"/>
      <c r="H7" s="333"/>
      <c r="I7" s="333"/>
      <c r="J7" s="333"/>
      <c r="K7" s="333"/>
    </row>
    <row r="8" spans="1:11" s="10" customFormat="1" ht="27.75" customHeight="1">
      <c r="A8" s="311" t="s">
        <v>35</v>
      </c>
      <c r="B8" s="311"/>
      <c r="C8" s="311"/>
      <c r="D8" s="311" t="s">
        <v>34</v>
      </c>
      <c r="E8" s="311" t="s">
        <v>33</v>
      </c>
      <c r="F8" s="311"/>
      <c r="G8" s="311" t="s">
        <v>32</v>
      </c>
      <c r="H8" s="311" t="s">
        <v>79</v>
      </c>
      <c r="I8" s="100" t="s">
        <v>899</v>
      </c>
      <c r="J8" s="312" t="s">
        <v>80</v>
      </c>
      <c r="K8" s="311" t="s">
        <v>31</v>
      </c>
    </row>
    <row r="9" spans="1:11" s="10" customFormat="1" ht="31.5" customHeight="1">
      <c r="A9" s="100" t="s">
        <v>30</v>
      </c>
      <c r="B9" s="100" t="s">
        <v>29</v>
      </c>
      <c r="C9" s="100" t="s">
        <v>28</v>
      </c>
      <c r="D9" s="311"/>
      <c r="E9" s="101" t="s">
        <v>27</v>
      </c>
      <c r="F9" s="100" t="s">
        <v>26</v>
      </c>
      <c r="G9" s="311"/>
      <c r="H9" s="311"/>
      <c r="I9" s="102" t="s">
        <v>1069</v>
      </c>
      <c r="J9" s="312"/>
      <c r="K9" s="311"/>
    </row>
    <row r="10" spans="1:11" ht="192" customHeight="1">
      <c r="A10" s="317">
        <v>99</v>
      </c>
      <c r="B10" s="311" t="s">
        <v>415</v>
      </c>
      <c r="C10" s="311" t="s">
        <v>416</v>
      </c>
      <c r="D10" s="100" t="s">
        <v>417</v>
      </c>
      <c r="E10" s="321">
        <v>1290</v>
      </c>
      <c r="F10" s="311" t="s">
        <v>289</v>
      </c>
      <c r="G10" s="100" t="s">
        <v>418</v>
      </c>
      <c r="H10" s="100" t="s">
        <v>419</v>
      </c>
      <c r="I10" s="100">
        <v>15</v>
      </c>
      <c r="J10" s="311">
        <v>100</v>
      </c>
      <c r="K10" s="329" t="s">
        <v>1015</v>
      </c>
    </row>
    <row r="11" spans="1:11" ht="40.5" customHeight="1">
      <c r="A11" s="317"/>
      <c r="B11" s="311"/>
      <c r="C11" s="311"/>
      <c r="D11" s="100" t="s">
        <v>420</v>
      </c>
      <c r="E11" s="321"/>
      <c r="F11" s="311"/>
      <c r="G11" s="311" t="s">
        <v>421</v>
      </c>
      <c r="H11" s="311" t="s">
        <v>294</v>
      </c>
      <c r="I11" s="311">
        <v>1</v>
      </c>
      <c r="J11" s="311"/>
      <c r="K11" s="329"/>
    </row>
    <row r="12" spans="1:11" ht="41.25" customHeight="1">
      <c r="A12" s="317"/>
      <c r="B12" s="311"/>
      <c r="C12" s="311"/>
      <c r="D12" s="100" t="s">
        <v>25</v>
      </c>
      <c r="E12" s="321"/>
      <c r="F12" s="311"/>
      <c r="G12" s="311"/>
      <c r="H12" s="311"/>
      <c r="I12" s="311"/>
      <c r="J12" s="311"/>
      <c r="K12" s="329"/>
    </row>
    <row r="13" spans="1:11" ht="48.75" customHeight="1">
      <c r="A13" s="317"/>
      <c r="B13" s="311"/>
      <c r="C13" s="311"/>
      <c r="D13" s="100" t="s">
        <v>422</v>
      </c>
      <c r="E13" s="321"/>
      <c r="F13" s="311"/>
      <c r="G13" s="311"/>
      <c r="H13" s="311"/>
      <c r="I13" s="311"/>
      <c r="J13" s="311"/>
      <c r="K13" s="329"/>
    </row>
    <row r="14" spans="1:11" ht="31.5" customHeight="1">
      <c r="A14" s="317"/>
      <c r="B14" s="311"/>
      <c r="C14" s="311"/>
      <c r="D14" s="100" t="s">
        <v>423</v>
      </c>
      <c r="E14" s="321"/>
      <c r="F14" s="311"/>
      <c r="G14" s="311"/>
      <c r="H14" s="311"/>
      <c r="I14" s="311"/>
      <c r="J14" s="311"/>
      <c r="K14" s="329"/>
    </row>
    <row r="15" spans="1:11" ht="53.25" customHeight="1">
      <c r="A15" s="317"/>
      <c r="B15" s="311"/>
      <c r="C15" s="311"/>
      <c r="D15" s="100" t="s">
        <v>1282</v>
      </c>
      <c r="E15" s="321"/>
      <c r="F15" s="311"/>
      <c r="G15" s="311"/>
      <c r="H15" s="311"/>
      <c r="I15" s="311"/>
      <c r="J15" s="311"/>
      <c r="K15" s="329"/>
    </row>
    <row r="16" spans="1:11" ht="335.25" customHeight="1">
      <c r="A16" s="317">
        <v>100</v>
      </c>
      <c r="B16" s="311" t="s">
        <v>425</v>
      </c>
      <c r="C16" s="311" t="s">
        <v>426</v>
      </c>
      <c r="D16" s="100" t="s">
        <v>424</v>
      </c>
      <c r="E16" s="321">
        <v>5000</v>
      </c>
      <c r="F16" s="311" t="s">
        <v>427</v>
      </c>
      <c r="G16" s="311" t="s">
        <v>428</v>
      </c>
      <c r="H16" s="311" t="s">
        <v>55</v>
      </c>
      <c r="I16" s="315">
        <v>1</v>
      </c>
      <c r="J16" s="315">
        <v>100</v>
      </c>
      <c r="K16" s="313" t="s">
        <v>1072</v>
      </c>
    </row>
    <row r="17" spans="1:11" ht="300" customHeight="1">
      <c r="A17" s="317"/>
      <c r="B17" s="311"/>
      <c r="C17" s="311"/>
      <c r="D17" s="100" t="s">
        <v>429</v>
      </c>
      <c r="E17" s="321"/>
      <c r="F17" s="311"/>
      <c r="G17" s="311"/>
      <c r="H17" s="311"/>
      <c r="I17" s="316"/>
      <c r="J17" s="316"/>
      <c r="K17" s="314"/>
    </row>
    <row r="18" spans="1:11" ht="42.75" customHeight="1">
      <c r="A18" s="311" t="s">
        <v>35</v>
      </c>
      <c r="B18" s="311"/>
      <c r="C18" s="311"/>
      <c r="D18" s="311" t="s">
        <v>34</v>
      </c>
      <c r="E18" s="311" t="s">
        <v>33</v>
      </c>
      <c r="F18" s="311"/>
      <c r="G18" s="311" t="s">
        <v>32</v>
      </c>
      <c r="H18" s="311" t="s">
        <v>79</v>
      </c>
      <c r="I18" s="108" t="s">
        <v>899</v>
      </c>
      <c r="J18" s="312" t="s">
        <v>80</v>
      </c>
      <c r="K18" s="311" t="s">
        <v>31</v>
      </c>
    </row>
    <row r="19" spans="1:11" ht="36.75" customHeight="1">
      <c r="A19" s="108" t="s">
        <v>30</v>
      </c>
      <c r="B19" s="108" t="s">
        <v>29</v>
      </c>
      <c r="C19" s="108" t="s">
        <v>28</v>
      </c>
      <c r="D19" s="311"/>
      <c r="E19" s="109" t="s">
        <v>27</v>
      </c>
      <c r="F19" s="108" t="s">
        <v>26</v>
      </c>
      <c r="G19" s="311"/>
      <c r="H19" s="311"/>
      <c r="I19" s="102" t="s">
        <v>1069</v>
      </c>
      <c r="J19" s="312"/>
      <c r="K19" s="311"/>
    </row>
    <row r="20" spans="1:11" ht="116.25" customHeight="1">
      <c r="A20" s="103">
        <v>101</v>
      </c>
      <c r="B20" s="100" t="s">
        <v>430</v>
      </c>
      <c r="C20" s="100" t="s">
        <v>431</v>
      </c>
      <c r="D20" s="100" t="s">
        <v>432</v>
      </c>
      <c r="E20" s="103">
        <v>0</v>
      </c>
      <c r="F20" s="95"/>
      <c r="G20" s="100" t="s">
        <v>433</v>
      </c>
      <c r="H20" s="100" t="s">
        <v>55</v>
      </c>
      <c r="I20" s="100">
        <v>0</v>
      </c>
      <c r="J20" s="100">
        <v>80</v>
      </c>
      <c r="K20" s="105" t="s">
        <v>1088</v>
      </c>
    </row>
    <row r="21" spans="1:11" ht="158.25" customHeight="1">
      <c r="A21" s="317">
        <v>102</v>
      </c>
      <c r="B21" s="311" t="s">
        <v>434</v>
      </c>
      <c r="C21" s="311" t="s">
        <v>435</v>
      </c>
      <c r="D21" s="311" t="s">
        <v>48</v>
      </c>
      <c r="E21" s="321">
        <v>50000</v>
      </c>
      <c r="F21" s="311" t="s">
        <v>313</v>
      </c>
      <c r="G21" s="100" t="s">
        <v>436</v>
      </c>
      <c r="H21" s="100" t="s">
        <v>99</v>
      </c>
      <c r="I21" s="100">
        <v>2</v>
      </c>
      <c r="J21" s="311">
        <v>100</v>
      </c>
      <c r="K21" s="329" t="s">
        <v>1049</v>
      </c>
    </row>
    <row r="22" spans="1:11" ht="93" customHeight="1">
      <c r="A22" s="317"/>
      <c r="B22" s="311"/>
      <c r="C22" s="311"/>
      <c r="D22" s="311"/>
      <c r="E22" s="321"/>
      <c r="F22" s="311"/>
      <c r="G22" s="100" t="s">
        <v>437</v>
      </c>
      <c r="H22" s="100" t="s">
        <v>337</v>
      </c>
      <c r="I22" s="100">
        <v>20</v>
      </c>
      <c r="J22" s="311"/>
      <c r="K22" s="329"/>
    </row>
    <row r="23" spans="1:11" ht="24.95" customHeight="1">
      <c r="A23" s="184"/>
      <c r="B23" s="184"/>
      <c r="C23" s="184"/>
      <c r="D23" s="184"/>
      <c r="E23" s="184"/>
      <c r="F23" s="184"/>
      <c r="G23" s="184"/>
      <c r="H23" s="184"/>
      <c r="I23" s="184"/>
      <c r="J23" s="184"/>
      <c r="K23" s="184"/>
    </row>
    <row r="24" spans="1:11" ht="24.95" customHeight="1">
      <c r="A24" s="60"/>
      <c r="B24" s="435"/>
      <c r="C24" s="435"/>
      <c r="D24" s="57"/>
      <c r="E24" s="57"/>
      <c r="F24" s="57"/>
      <c r="G24" s="57"/>
      <c r="H24" s="60"/>
      <c r="I24" s="60"/>
      <c r="J24" s="77"/>
      <c r="K24" s="78"/>
    </row>
    <row r="25" spans="1:11" ht="24.95" customHeight="1">
      <c r="A25" s="60"/>
      <c r="B25" s="184"/>
      <c r="C25" s="184"/>
      <c r="D25" s="57"/>
      <c r="E25" s="434"/>
      <c r="F25" s="434"/>
      <c r="G25" s="434"/>
      <c r="H25" s="60"/>
      <c r="I25" s="60"/>
      <c r="J25" s="77"/>
      <c r="K25" s="78"/>
    </row>
    <row r="26" spans="1:11" ht="24.95" customHeight="1">
      <c r="A26" s="60"/>
      <c r="B26" s="184"/>
      <c r="C26" s="184"/>
      <c r="D26" s="57"/>
      <c r="E26" s="434"/>
      <c r="F26" s="434"/>
      <c r="G26" s="434"/>
      <c r="H26" s="60"/>
      <c r="I26" s="60"/>
      <c r="J26" s="77"/>
      <c r="K26" s="78"/>
    </row>
    <row r="27" spans="1:11" ht="24.95" customHeight="1">
      <c r="A27" s="60"/>
      <c r="B27" s="184"/>
      <c r="C27" s="184"/>
      <c r="D27" s="57"/>
      <c r="E27" s="57"/>
      <c r="F27" s="57"/>
      <c r="G27" s="57"/>
      <c r="H27" s="60"/>
      <c r="I27" s="60"/>
      <c r="J27" s="77"/>
      <c r="K27" s="78"/>
    </row>
    <row r="28" spans="1:11" s="9" customFormat="1" ht="24.95" customHeight="1">
      <c r="A28" s="60"/>
      <c r="B28" s="184"/>
      <c r="C28" s="184"/>
      <c r="D28" s="57"/>
      <c r="E28" s="57"/>
      <c r="F28" s="57"/>
      <c r="G28" s="57"/>
      <c r="H28" s="60"/>
      <c r="I28" s="60"/>
      <c r="J28" s="77"/>
      <c r="K28" s="78"/>
    </row>
    <row r="29" spans="1:11" s="9" customFormat="1" ht="32.25" customHeight="1">
      <c r="A29" s="60"/>
      <c r="B29" s="184"/>
      <c r="C29" s="184"/>
      <c r="D29" s="57"/>
      <c r="E29" s="57"/>
      <c r="F29" s="57"/>
      <c r="G29" s="57"/>
      <c r="H29" s="60"/>
      <c r="I29" s="60"/>
      <c r="J29" s="77"/>
      <c r="K29" s="78"/>
    </row>
    <row r="30" spans="1:11" s="9" customFormat="1" ht="20.25" customHeight="1">
      <c r="A30" s="60"/>
      <c r="B30" s="184"/>
      <c r="C30" s="184"/>
      <c r="D30" s="57"/>
      <c r="E30" s="57"/>
      <c r="F30" s="57"/>
      <c r="G30" s="57"/>
      <c r="H30" s="60"/>
      <c r="I30" s="60"/>
      <c r="J30" s="77"/>
      <c r="K30" s="78"/>
    </row>
    <row r="31" spans="1:11">
      <c r="A31" s="60"/>
      <c r="B31" s="184"/>
      <c r="C31" s="184"/>
      <c r="D31" s="58"/>
      <c r="E31" s="58"/>
      <c r="F31" s="58"/>
      <c r="G31" s="58"/>
      <c r="I31" s="18"/>
      <c r="J31" s="59"/>
      <c r="K31" s="66"/>
    </row>
    <row r="32" spans="1:11">
      <c r="I32" s="18"/>
      <c r="J32" s="59"/>
      <c r="K32" s="66"/>
    </row>
    <row r="33" spans="1:11">
      <c r="I33" s="18"/>
      <c r="J33" s="59"/>
      <c r="K33" s="66"/>
    </row>
    <row r="34" spans="1:11">
      <c r="B34" s="60"/>
      <c r="C34" s="60"/>
      <c r="D34" s="60"/>
      <c r="E34" s="60"/>
      <c r="F34" s="60"/>
      <c r="G34" s="60"/>
      <c r="H34" s="60"/>
      <c r="I34" s="60"/>
      <c r="J34" s="77"/>
      <c r="K34" s="78"/>
    </row>
    <row r="35" spans="1:11">
      <c r="A35" s="60"/>
      <c r="B35" s="60"/>
      <c r="C35" s="60"/>
      <c r="D35" s="60"/>
      <c r="E35" s="60"/>
      <c r="F35" s="60"/>
      <c r="G35" s="60"/>
      <c r="H35" s="60"/>
      <c r="I35" s="60"/>
      <c r="J35" s="77"/>
      <c r="K35" s="78"/>
    </row>
    <row r="36" spans="1:11">
      <c r="A36" s="60"/>
      <c r="B36" s="60"/>
      <c r="C36" s="60"/>
      <c r="D36" s="60"/>
      <c r="E36" s="60"/>
      <c r="F36" s="60"/>
      <c r="G36" s="60"/>
      <c r="H36" s="60"/>
      <c r="I36" s="60"/>
      <c r="J36" s="77"/>
      <c r="K36" s="78"/>
    </row>
    <row r="37" spans="1:11">
      <c r="A37" s="60"/>
      <c r="I37" s="14"/>
      <c r="J37" s="20"/>
      <c r="K37" s="19"/>
    </row>
    <row r="38" spans="1:11">
      <c r="I38" s="14"/>
      <c r="J38" s="20"/>
      <c r="K38" s="19"/>
    </row>
    <row r="39" spans="1:11">
      <c r="I39" s="14"/>
      <c r="J39" s="20"/>
      <c r="K39" s="19"/>
    </row>
    <row r="40" spans="1:11">
      <c r="I40" s="14"/>
      <c r="J40" s="20"/>
      <c r="K40" s="19"/>
    </row>
    <row r="41" spans="1:11">
      <c r="I41" s="14"/>
      <c r="J41" s="20"/>
      <c r="K41" s="19"/>
    </row>
    <row r="42" spans="1:11">
      <c r="I42" s="14"/>
      <c r="J42" s="20"/>
      <c r="K42" s="19"/>
    </row>
    <row r="43" spans="1:11">
      <c r="I43" s="14"/>
      <c r="J43" s="20"/>
      <c r="K43" s="19"/>
    </row>
    <row r="44" spans="1:11">
      <c r="I44" s="14"/>
      <c r="J44" s="20"/>
      <c r="K44" s="19"/>
    </row>
    <row r="45" spans="1:11">
      <c r="I45" s="14"/>
      <c r="J45" s="20"/>
      <c r="K45" s="19"/>
    </row>
    <row r="46" spans="1:11">
      <c r="I46" s="14"/>
      <c r="J46" s="20"/>
      <c r="K46" s="19"/>
    </row>
    <row r="47" spans="1:11">
      <c r="I47" s="14"/>
      <c r="J47" s="20"/>
      <c r="K47" s="19"/>
    </row>
    <row r="48" spans="1:11">
      <c r="I48" s="14"/>
      <c r="J48" s="20"/>
      <c r="K48" s="19"/>
    </row>
    <row r="49" spans="1:11">
      <c r="I49" s="14"/>
      <c r="J49" s="20"/>
      <c r="K49" s="19"/>
    </row>
    <row r="50" spans="1:11">
      <c r="I50" s="14"/>
      <c r="J50" s="20"/>
      <c r="K50" s="19"/>
    </row>
    <row r="51" spans="1:11">
      <c r="A51" s="60"/>
      <c r="B51" s="60"/>
      <c r="C51" s="60"/>
      <c r="D51" s="60"/>
      <c r="E51" s="60"/>
      <c r="F51" s="60"/>
      <c r="G51" s="60"/>
      <c r="H51" s="60"/>
      <c r="I51" s="60"/>
      <c r="J51" s="77"/>
      <c r="K51" s="78"/>
    </row>
    <row r="52" spans="1:11">
      <c r="A52" s="60"/>
      <c r="B52" s="60"/>
      <c r="C52" s="60"/>
      <c r="D52" s="60"/>
      <c r="E52" s="60"/>
      <c r="F52" s="60"/>
      <c r="G52" s="60"/>
      <c r="H52" s="60"/>
      <c r="I52" s="60"/>
      <c r="J52" s="77"/>
      <c r="K52" s="78"/>
    </row>
    <row r="53" spans="1:11">
      <c r="A53" s="60"/>
      <c r="B53" s="60"/>
      <c r="C53" s="60"/>
      <c r="D53" s="60"/>
      <c r="E53" s="60"/>
      <c r="F53" s="60"/>
      <c r="G53" s="60"/>
      <c r="H53" s="60"/>
      <c r="I53" s="60"/>
      <c r="J53" s="77"/>
      <c r="K53" s="78"/>
    </row>
    <row r="54" spans="1:11">
      <c r="A54" s="60"/>
      <c r="B54" s="60"/>
      <c r="C54" s="60"/>
      <c r="D54" s="60"/>
      <c r="E54" s="60"/>
      <c r="F54" s="60"/>
      <c r="G54" s="60"/>
      <c r="H54" s="60"/>
      <c r="I54" s="60"/>
      <c r="J54" s="77"/>
      <c r="K54" s="78"/>
    </row>
    <row r="55" spans="1:11">
      <c r="A55" s="60"/>
      <c r="B55" s="60"/>
      <c r="C55" s="60"/>
      <c r="D55" s="60"/>
      <c r="E55" s="60"/>
      <c r="F55" s="60"/>
      <c r="G55" s="60"/>
      <c r="H55" s="60"/>
      <c r="I55" s="60"/>
      <c r="J55" s="77"/>
      <c r="K55" s="78"/>
    </row>
    <row r="56" spans="1:11">
      <c r="A56" s="60"/>
      <c r="B56" s="60"/>
      <c r="C56" s="60"/>
      <c r="D56" s="60"/>
      <c r="E56" s="60"/>
      <c r="F56" s="60"/>
      <c r="G56" s="60"/>
      <c r="H56" s="60"/>
      <c r="I56" s="60"/>
      <c r="J56" s="77"/>
      <c r="K56" s="78"/>
    </row>
    <row r="57" spans="1:11">
      <c r="A57" s="60"/>
      <c r="B57" s="60"/>
      <c r="C57" s="60"/>
      <c r="D57" s="60"/>
      <c r="E57" s="60"/>
      <c r="F57" s="60"/>
      <c r="G57" s="60"/>
      <c r="H57" s="60"/>
      <c r="I57" s="60"/>
      <c r="J57" s="77"/>
      <c r="K57" s="78"/>
    </row>
    <row r="58" spans="1:11">
      <c r="A58" s="60"/>
      <c r="B58" s="60"/>
      <c r="C58" s="60"/>
      <c r="D58" s="60"/>
      <c r="E58" s="60"/>
      <c r="F58" s="60"/>
      <c r="G58" s="60"/>
      <c r="H58" s="60"/>
      <c r="I58" s="60"/>
      <c r="J58" s="77"/>
      <c r="K58" s="78"/>
    </row>
    <row r="59" spans="1:11">
      <c r="A59" s="60"/>
      <c r="B59" s="60"/>
      <c r="C59" s="60"/>
      <c r="D59" s="60"/>
      <c r="E59" s="60"/>
      <c r="F59" s="60"/>
      <c r="G59" s="60"/>
      <c r="H59" s="60"/>
      <c r="I59" s="60"/>
      <c r="J59" s="77"/>
      <c r="K59" s="78"/>
    </row>
    <row r="60" spans="1:11">
      <c r="A60" s="60"/>
      <c r="B60" s="60"/>
      <c r="C60" s="60"/>
      <c r="D60" s="60"/>
      <c r="E60" s="60"/>
      <c r="F60" s="60"/>
      <c r="G60" s="60"/>
      <c r="H60" s="60"/>
      <c r="I60" s="60"/>
      <c r="J60" s="77"/>
      <c r="K60" s="78"/>
    </row>
    <row r="61" spans="1:11">
      <c r="A61" s="60"/>
      <c r="B61" s="60"/>
      <c r="C61" s="60"/>
      <c r="D61" s="60"/>
      <c r="E61" s="60"/>
      <c r="F61" s="60"/>
      <c r="G61" s="60"/>
      <c r="H61" s="60"/>
      <c r="I61" s="60"/>
      <c r="J61" s="77"/>
      <c r="K61" s="78"/>
    </row>
    <row r="62" spans="1:11">
      <c r="A62" s="60"/>
      <c r="B62" s="60"/>
      <c r="C62" s="60"/>
      <c r="D62" s="60"/>
      <c r="E62" s="60"/>
      <c r="F62" s="60"/>
      <c r="G62" s="60"/>
      <c r="H62" s="60"/>
      <c r="I62" s="60"/>
      <c r="J62" s="77"/>
      <c r="K62" s="78"/>
    </row>
    <row r="63" spans="1:11">
      <c r="A63" s="60"/>
      <c r="B63" s="60"/>
      <c r="C63" s="60"/>
      <c r="D63" s="60"/>
      <c r="E63" s="60"/>
      <c r="F63" s="60"/>
      <c r="G63" s="60"/>
      <c r="H63" s="60"/>
      <c r="I63" s="60"/>
      <c r="J63" s="77"/>
      <c r="K63" s="78"/>
    </row>
    <row r="64" spans="1:11">
      <c r="A64" s="60"/>
      <c r="B64" s="60"/>
      <c r="C64" s="60"/>
      <c r="D64" s="60"/>
      <c r="E64" s="60"/>
      <c r="F64" s="60"/>
      <c r="G64" s="60"/>
      <c r="H64" s="60"/>
      <c r="I64" s="60"/>
      <c r="J64" s="77"/>
      <c r="K64" s="78"/>
    </row>
    <row r="65" spans="1:11">
      <c r="A65" s="60"/>
      <c r="B65" s="60"/>
      <c r="C65" s="60"/>
      <c r="D65" s="60"/>
      <c r="E65" s="60"/>
      <c r="F65" s="60"/>
      <c r="G65" s="60"/>
      <c r="H65" s="60"/>
      <c r="I65" s="60"/>
      <c r="J65" s="77"/>
      <c r="K65" s="78"/>
    </row>
    <row r="66" spans="1:11">
      <c r="A66" s="60"/>
      <c r="B66" s="60"/>
      <c r="C66" s="60"/>
      <c r="D66" s="60"/>
      <c r="E66" s="60"/>
      <c r="F66" s="60"/>
      <c r="G66" s="60"/>
      <c r="H66" s="60"/>
      <c r="I66" s="60"/>
      <c r="J66" s="77"/>
      <c r="K66" s="78"/>
    </row>
    <row r="67" spans="1:11">
      <c r="A67" s="60"/>
      <c r="B67" s="60"/>
      <c r="C67" s="60"/>
      <c r="D67" s="60"/>
      <c r="E67" s="60"/>
      <c r="F67" s="60"/>
      <c r="G67" s="60"/>
      <c r="H67" s="60"/>
      <c r="I67" s="60"/>
      <c r="J67" s="77"/>
      <c r="K67" s="78"/>
    </row>
    <row r="68" spans="1:11">
      <c r="A68" s="60"/>
      <c r="B68" s="60"/>
      <c r="C68" s="60"/>
      <c r="D68" s="60"/>
      <c r="E68" s="60"/>
      <c r="F68" s="60"/>
      <c r="G68" s="60"/>
      <c r="H68" s="60"/>
      <c r="I68" s="60"/>
      <c r="J68" s="77"/>
      <c r="K68" s="78"/>
    </row>
    <row r="69" spans="1:11">
      <c r="A69" s="60"/>
      <c r="B69" s="60"/>
      <c r="C69" s="60"/>
      <c r="D69" s="60"/>
      <c r="E69" s="60"/>
      <c r="F69" s="60"/>
      <c r="G69" s="60"/>
      <c r="H69" s="60"/>
      <c r="I69" s="60"/>
      <c r="J69" s="77"/>
      <c r="K69" s="78"/>
    </row>
    <row r="70" spans="1:11">
      <c r="A70" s="60"/>
      <c r="B70" s="60"/>
      <c r="C70" s="60"/>
      <c r="D70" s="60"/>
      <c r="E70" s="60"/>
      <c r="F70" s="60"/>
      <c r="G70" s="60"/>
      <c r="H70" s="60"/>
      <c r="I70" s="60"/>
      <c r="J70" s="77"/>
      <c r="K70" s="78"/>
    </row>
    <row r="71" spans="1:11">
      <c r="A71" s="60"/>
      <c r="B71" s="60"/>
      <c r="C71" s="60"/>
      <c r="D71" s="60"/>
      <c r="E71" s="60"/>
      <c r="F71" s="60"/>
      <c r="G71" s="60"/>
      <c r="H71" s="60"/>
      <c r="I71" s="60"/>
      <c r="J71" s="77"/>
      <c r="K71" s="78"/>
    </row>
    <row r="72" spans="1:11">
      <c r="A72" s="60"/>
      <c r="B72" s="60"/>
      <c r="C72" s="60"/>
      <c r="D72" s="60"/>
      <c r="E72" s="60"/>
      <c r="F72" s="60"/>
      <c r="G72" s="60"/>
      <c r="H72" s="60"/>
      <c r="I72" s="60"/>
      <c r="J72" s="77"/>
      <c r="K72" s="78"/>
    </row>
    <row r="73" spans="1:11">
      <c r="A73" s="60"/>
      <c r="B73" s="60"/>
      <c r="C73" s="60"/>
      <c r="D73" s="60"/>
      <c r="E73" s="60"/>
      <c r="F73" s="60"/>
      <c r="G73" s="60"/>
      <c r="H73" s="60"/>
      <c r="I73" s="60"/>
      <c r="J73" s="77"/>
      <c r="K73" s="78"/>
    </row>
    <row r="74" spans="1:11">
      <c r="A74" s="60"/>
      <c r="B74" s="60"/>
      <c r="C74" s="60"/>
      <c r="D74" s="60"/>
      <c r="E74" s="60"/>
      <c r="F74" s="60"/>
      <c r="G74" s="60"/>
      <c r="H74" s="60"/>
      <c r="I74" s="60"/>
      <c r="J74" s="77"/>
      <c r="K74" s="78"/>
    </row>
    <row r="75" spans="1:11">
      <c r="A75" s="60"/>
      <c r="B75" s="60"/>
      <c r="C75" s="60"/>
      <c r="D75" s="60"/>
      <c r="E75" s="60"/>
      <c r="F75" s="60"/>
      <c r="G75" s="60"/>
      <c r="H75" s="60"/>
      <c r="I75" s="60"/>
      <c r="J75" s="77"/>
      <c r="K75" s="78"/>
    </row>
    <row r="76" spans="1:11">
      <c r="A76" s="60"/>
      <c r="B76" s="60"/>
      <c r="C76" s="60"/>
      <c r="D76" s="60"/>
      <c r="E76" s="60"/>
      <c r="F76" s="60"/>
      <c r="G76" s="60"/>
      <c r="H76" s="60"/>
      <c r="I76" s="60"/>
      <c r="J76" s="77"/>
      <c r="K76" s="78"/>
    </row>
    <row r="77" spans="1:11">
      <c r="A77" s="60"/>
      <c r="B77" s="60"/>
      <c r="C77" s="60"/>
      <c r="D77" s="60"/>
      <c r="E77" s="60"/>
      <c r="F77" s="60"/>
      <c r="G77" s="60"/>
      <c r="H77" s="60"/>
      <c r="I77" s="60"/>
      <c r="J77" s="77"/>
      <c r="K77" s="78"/>
    </row>
    <row r="78" spans="1:11">
      <c r="A78" s="60"/>
      <c r="B78" s="60"/>
      <c r="C78" s="60"/>
      <c r="D78" s="60"/>
      <c r="E78" s="60"/>
      <c r="F78" s="60"/>
      <c r="G78" s="60"/>
      <c r="H78" s="60"/>
      <c r="I78" s="60"/>
      <c r="J78" s="77"/>
      <c r="K78" s="78"/>
    </row>
    <row r="79" spans="1:11">
      <c r="A79" s="60"/>
      <c r="B79" s="60"/>
      <c r="C79" s="60"/>
      <c r="D79" s="60"/>
      <c r="E79" s="60"/>
      <c r="F79" s="60"/>
      <c r="G79" s="60"/>
      <c r="H79" s="60"/>
      <c r="I79" s="60"/>
      <c r="J79" s="77"/>
      <c r="K79" s="78"/>
    </row>
    <row r="80" spans="1:11">
      <c r="A80" s="60"/>
      <c r="B80" s="60"/>
      <c r="C80" s="60"/>
      <c r="D80" s="60"/>
      <c r="E80" s="60"/>
      <c r="F80" s="60"/>
      <c r="G80" s="60"/>
      <c r="H80" s="60"/>
      <c r="I80" s="60"/>
      <c r="J80" s="77"/>
      <c r="K80" s="78"/>
    </row>
    <row r="81" spans="1:11">
      <c r="A81" s="60"/>
      <c r="B81" s="60"/>
      <c r="C81" s="60"/>
      <c r="D81" s="60"/>
      <c r="E81" s="60"/>
      <c r="F81" s="60"/>
      <c r="G81" s="60"/>
      <c r="H81" s="60"/>
      <c r="I81" s="60"/>
      <c r="J81" s="77"/>
      <c r="K81" s="78"/>
    </row>
    <row r="82" spans="1:11">
      <c r="A82" s="60"/>
      <c r="B82" s="60"/>
      <c r="C82" s="60"/>
      <c r="D82" s="60"/>
      <c r="E82" s="60"/>
      <c r="F82" s="60"/>
      <c r="G82" s="60"/>
      <c r="H82" s="60"/>
      <c r="I82" s="60"/>
      <c r="J82" s="77"/>
      <c r="K82" s="78"/>
    </row>
    <row r="83" spans="1:11">
      <c r="A83" s="60"/>
      <c r="B83" s="60"/>
      <c r="C83" s="60"/>
      <c r="D83" s="60"/>
      <c r="E83" s="60"/>
      <c r="F83" s="60"/>
      <c r="G83" s="60"/>
      <c r="H83" s="60"/>
      <c r="I83" s="60"/>
      <c r="J83" s="77"/>
      <c r="K83" s="78"/>
    </row>
    <row r="84" spans="1:11">
      <c r="A84" s="60"/>
      <c r="B84" s="60"/>
      <c r="C84" s="60"/>
      <c r="D84" s="60"/>
      <c r="E84" s="60"/>
      <c r="F84" s="60"/>
      <c r="G84" s="60"/>
      <c r="H84" s="60"/>
      <c r="I84" s="60"/>
      <c r="J84" s="77"/>
      <c r="K84" s="78"/>
    </row>
    <row r="85" spans="1:11">
      <c r="A85" s="60"/>
      <c r="B85" s="60"/>
      <c r="C85" s="60"/>
      <c r="D85" s="60"/>
      <c r="E85" s="60"/>
      <c r="F85" s="60"/>
      <c r="G85" s="60"/>
      <c r="H85" s="60"/>
      <c r="I85" s="60"/>
      <c r="J85" s="77"/>
      <c r="K85" s="78"/>
    </row>
    <row r="86" spans="1:11">
      <c r="A86" s="60"/>
      <c r="B86" s="60"/>
      <c r="C86" s="60"/>
      <c r="D86" s="60"/>
      <c r="E86" s="60"/>
      <c r="F86" s="60"/>
      <c r="G86" s="60"/>
      <c r="H86" s="60"/>
      <c r="I86" s="60"/>
      <c r="J86" s="77"/>
      <c r="K86" s="78"/>
    </row>
    <row r="87" spans="1:11">
      <c r="A87" s="60"/>
      <c r="B87" s="60"/>
      <c r="C87" s="60"/>
      <c r="D87" s="60"/>
      <c r="E87" s="60"/>
      <c r="F87" s="60"/>
      <c r="G87" s="60"/>
      <c r="H87" s="60"/>
      <c r="I87" s="60"/>
      <c r="J87" s="77"/>
      <c r="K87" s="78"/>
    </row>
    <row r="88" spans="1:11">
      <c r="A88" s="60"/>
      <c r="B88" s="60"/>
      <c r="C88" s="60"/>
      <c r="D88" s="60"/>
      <c r="E88" s="60"/>
      <c r="F88" s="60"/>
      <c r="G88" s="60"/>
      <c r="H88" s="60"/>
      <c r="I88" s="60"/>
      <c r="J88" s="77"/>
      <c r="K88" s="78"/>
    </row>
    <row r="89" spans="1:11">
      <c r="A89" s="60"/>
      <c r="B89" s="60"/>
      <c r="C89" s="60"/>
      <c r="D89" s="60"/>
      <c r="E89" s="60"/>
      <c r="F89" s="60"/>
      <c r="G89" s="60"/>
      <c r="H89" s="60"/>
      <c r="I89" s="60"/>
      <c r="J89" s="77"/>
      <c r="K89" s="78"/>
    </row>
    <row r="90" spans="1:11">
      <c r="A90" s="60"/>
      <c r="B90" s="60"/>
      <c r="C90" s="60"/>
      <c r="D90" s="60"/>
      <c r="E90" s="60"/>
      <c r="F90" s="60"/>
      <c r="G90" s="60"/>
      <c r="H90" s="60"/>
      <c r="I90" s="60"/>
      <c r="J90" s="77"/>
      <c r="K90" s="78"/>
    </row>
    <row r="91" spans="1:11">
      <c r="A91" s="60"/>
      <c r="B91" s="60"/>
      <c r="C91" s="60"/>
      <c r="D91" s="60"/>
      <c r="E91" s="60"/>
      <c r="F91" s="60"/>
      <c r="G91" s="60"/>
      <c r="H91" s="60"/>
      <c r="I91" s="60"/>
      <c r="J91" s="77"/>
      <c r="K91" s="78"/>
    </row>
    <row r="92" spans="1:11">
      <c r="A92" s="60"/>
      <c r="B92" s="60"/>
      <c r="C92" s="60"/>
      <c r="D92" s="60"/>
      <c r="E92" s="60"/>
      <c r="F92" s="60"/>
      <c r="G92" s="60"/>
      <c r="H92" s="60"/>
      <c r="I92" s="60"/>
      <c r="J92" s="77"/>
      <c r="K92" s="78"/>
    </row>
    <row r="93" spans="1:11">
      <c r="A93" s="60"/>
      <c r="B93" s="60"/>
      <c r="C93" s="60"/>
      <c r="D93" s="60"/>
      <c r="E93" s="60"/>
      <c r="F93" s="60"/>
      <c r="G93" s="60"/>
      <c r="H93" s="60"/>
      <c r="I93" s="60"/>
      <c r="J93" s="77"/>
      <c r="K93" s="78"/>
    </row>
  </sheetData>
  <mergeCells count="50">
    <mergeCell ref="A2:K2"/>
    <mergeCell ref="A10:A15"/>
    <mergeCell ref="B10:B15"/>
    <mergeCell ref="C10:C15"/>
    <mergeCell ref="K21:K22"/>
    <mergeCell ref="J21:J22"/>
    <mergeCell ref="I16:I17"/>
    <mergeCell ref="H16:H17"/>
    <mergeCell ref="B21:B22"/>
    <mergeCell ref="C21:C22"/>
    <mergeCell ref="D21:D22"/>
    <mergeCell ref="E21:E22"/>
    <mergeCell ref="F21:F22"/>
    <mergeCell ref="F16:F17"/>
    <mergeCell ref="J16:J17"/>
    <mergeCell ref="K16:K17"/>
    <mergeCell ref="H11:H15"/>
    <mergeCell ref="I11:I15"/>
    <mergeCell ref="J18:J19"/>
    <mergeCell ref="K18:K19"/>
    <mergeCell ref="G18:G19"/>
    <mergeCell ref="H18:H19"/>
    <mergeCell ref="E25:G25"/>
    <mergeCell ref="E26:G26"/>
    <mergeCell ref="B24:C24"/>
    <mergeCell ref="G16:G17"/>
    <mergeCell ref="A21:A22"/>
    <mergeCell ref="A16:A17"/>
    <mergeCell ref="B16:B17"/>
    <mergeCell ref="C16:C17"/>
    <mergeCell ref="A18:C18"/>
    <mergeCell ref="E16:E17"/>
    <mergeCell ref="D18:D19"/>
    <mergeCell ref="E18:F18"/>
    <mergeCell ref="E10:E15"/>
    <mergeCell ref="F10:F15"/>
    <mergeCell ref="A3:K3"/>
    <mergeCell ref="A4:K5"/>
    <mergeCell ref="A6:K6"/>
    <mergeCell ref="A7:K7"/>
    <mergeCell ref="A8:C8"/>
    <mergeCell ref="D8:D9"/>
    <mergeCell ref="E8:F8"/>
    <mergeCell ref="G8:G9"/>
    <mergeCell ref="H8:H9"/>
    <mergeCell ref="J8:J9"/>
    <mergeCell ref="K8:K9"/>
    <mergeCell ref="K10:K15"/>
    <mergeCell ref="J10:J15"/>
    <mergeCell ref="G11:G15"/>
  </mergeCells>
  <printOptions horizontalCentered="1" verticalCentered="1"/>
  <pageMargins left="0.92" right="0.17" top="0.36" bottom="0.31" header="0.17" footer="0.17"/>
  <pageSetup scale="45" fitToHeight="0" orientation="landscape" r:id="rId1"/>
  <headerFooter scaleWithDoc="0" alignWithMargins="0">
    <oddFooter>&amp;R&amp;"Humanst521 BT,Roman"&amp;7DIMENSIÓN 3 / BIENESTAR UNIVERSITARIO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L161"/>
  <sheetViews>
    <sheetView topLeftCell="A79" zoomScale="70" zoomScaleNormal="70" zoomScaleSheetLayoutView="80" zoomScalePageLayoutView="50" workbookViewId="0">
      <selection activeCell="I10" sqref="I10:I12"/>
    </sheetView>
  </sheetViews>
  <sheetFormatPr baseColWidth="10" defaultRowHeight="15"/>
  <cols>
    <col min="1" max="1" width="5.42578125" style="18" customWidth="1"/>
    <col min="2" max="2" width="24" style="18" customWidth="1"/>
    <col min="3" max="3" width="30.7109375" style="18" customWidth="1"/>
    <col min="4" max="4" width="22.5703125" style="18" customWidth="1"/>
    <col min="5" max="5" width="11.28515625" style="18" customWidth="1"/>
    <col min="6" max="6" width="12.85546875" style="18" customWidth="1"/>
    <col min="7" max="7" width="29.42578125" style="18" customWidth="1"/>
    <col min="8" max="8" width="17.42578125" style="18" customWidth="1"/>
    <col min="9" max="9" width="17.85546875" style="14" customWidth="1"/>
    <col min="10" max="10" width="12.28515625" style="20" customWidth="1"/>
    <col min="11" max="11" width="54.85546875" style="19" customWidth="1"/>
    <col min="12" max="12" width="3" style="8" customWidth="1"/>
    <col min="13" max="16384" width="11.42578125" style="8"/>
  </cols>
  <sheetData>
    <row r="1" spans="1:11" ht="15" customHeight="1"/>
    <row r="2" spans="1:11" ht="30.75" customHeight="1">
      <c r="A2" s="415" t="s">
        <v>1100</v>
      </c>
      <c r="B2" s="445"/>
      <c r="C2" s="445"/>
      <c r="D2" s="445"/>
      <c r="E2" s="445"/>
      <c r="F2" s="445"/>
      <c r="G2" s="445"/>
      <c r="H2" s="445"/>
      <c r="I2" s="445"/>
      <c r="J2" s="445"/>
      <c r="K2" s="445"/>
    </row>
    <row r="3" spans="1:11" s="12" customFormat="1" ht="30" customHeight="1">
      <c r="A3" s="437" t="s">
        <v>117</v>
      </c>
      <c r="B3" s="438"/>
      <c r="C3" s="438"/>
      <c r="D3" s="438"/>
      <c r="E3" s="438"/>
      <c r="F3" s="438"/>
      <c r="G3" s="438"/>
      <c r="H3" s="438"/>
      <c r="I3" s="438"/>
      <c r="J3" s="438"/>
      <c r="K3" s="439"/>
    </row>
    <row r="4" spans="1:11" s="12" customFormat="1" ht="33.75" customHeight="1">
      <c r="A4" s="311" t="s">
        <v>116</v>
      </c>
      <c r="B4" s="311"/>
      <c r="C4" s="311"/>
      <c r="D4" s="311"/>
      <c r="E4" s="311"/>
      <c r="F4" s="311"/>
      <c r="G4" s="311"/>
      <c r="H4" s="311"/>
      <c r="I4" s="311"/>
      <c r="J4" s="311"/>
      <c r="K4" s="311"/>
    </row>
    <row r="5" spans="1:11" s="12" customFormat="1" ht="57.75" customHeight="1">
      <c r="A5" s="311"/>
      <c r="B5" s="311"/>
      <c r="C5" s="311"/>
      <c r="D5" s="311"/>
      <c r="E5" s="311"/>
      <c r="F5" s="311"/>
      <c r="G5" s="311"/>
      <c r="H5" s="311"/>
      <c r="I5" s="311"/>
      <c r="J5" s="311"/>
      <c r="K5" s="311"/>
    </row>
    <row r="6" spans="1:11" s="12" customFormat="1" ht="19.5" customHeight="1">
      <c r="A6" s="440" t="s">
        <v>115</v>
      </c>
      <c r="B6" s="441"/>
      <c r="C6" s="441"/>
      <c r="D6" s="441"/>
      <c r="E6" s="441"/>
      <c r="F6" s="441"/>
      <c r="G6" s="441"/>
      <c r="H6" s="441"/>
      <c r="I6" s="441"/>
      <c r="J6" s="441"/>
      <c r="K6" s="442"/>
    </row>
    <row r="7" spans="1:11" s="11" customFormat="1" ht="20.25" customHeight="1">
      <c r="A7" s="385" t="s">
        <v>114</v>
      </c>
      <c r="B7" s="386"/>
      <c r="C7" s="386"/>
      <c r="D7" s="386"/>
      <c r="E7" s="386"/>
      <c r="F7" s="386"/>
      <c r="G7" s="386"/>
      <c r="H7" s="386"/>
      <c r="I7" s="386"/>
      <c r="J7" s="386"/>
      <c r="K7" s="387"/>
    </row>
    <row r="8" spans="1:11" s="10" customFormat="1" ht="36" customHeight="1">
      <c r="A8" s="311" t="s">
        <v>35</v>
      </c>
      <c r="B8" s="311"/>
      <c r="C8" s="311"/>
      <c r="D8" s="311" t="s">
        <v>34</v>
      </c>
      <c r="E8" s="311" t="s">
        <v>33</v>
      </c>
      <c r="F8" s="311"/>
      <c r="G8" s="311" t="s">
        <v>32</v>
      </c>
      <c r="H8" s="311" t="s">
        <v>79</v>
      </c>
      <c r="I8" s="100" t="s">
        <v>899</v>
      </c>
      <c r="J8" s="312" t="s">
        <v>80</v>
      </c>
      <c r="K8" s="311" t="s">
        <v>31</v>
      </c>
    </row>
    <row r="9" spans="1:11" s="10" customFormat="1" ht="35.25" customHeight="1">
      <c r="A9" s="100" t="s">
        <v>30</v>
      </c>
      <c r="B9" s="100" t="s">
        <v>29</v>
      </c>
      <c r="C9" s="100" t="s">
        <v>28</v>
      </c>
      <c r="D9" s="311"/>
      <c r="E9" s="101" t="s">
        <v>27</v>
      </c>
      <c r="F9" s="100" t="s">
        <v>26</v>
      </c>
      <c r="G9" s="311"/>
      <c r="H9" s="311"/>
      <c r="I9" s="102" t="s">
        <v>1069</v>
      </c>
      <c r="J9" s="312"/>
      <c r="K9" s="311"/>
    </row>
    <row r="10" spans="1:11" ht="67.5" customHeight="1">
      <c r="A10" s="317">
        <v>103</v>
      </c>
      <c r="B10" s="311" t="s">
        <v>439</v>
      </c>
      <c r="C10" s="311" t="s">
        <v>440</v>
      </c>
      <c r="D10" s="100" t="s">
        <v>420</v>
      </c>
      <c r="E10" s="321">
        <v>80400</v>
      </c>
      <c r="F10" s="100" t="s">
        <v>441</v>
      </c>
      <c r="G10" s="311" t="s">
        <v>442</v>
      </c>
      <c r="H10" s="311" t="s">
        <v>226</v>
      </c>
      <c r="I10" s="311">
        <v>4</v>
      </c>
      <c r="J10" s="311">
        <v>100</v>
      </c>
      <c r="K10" s="329" t="s">
        <v>965</v>
      </c>
    </row>
    <row r="11" spans="1:11" ht="180.75" customHeight="1">
      <c r="A11" s="317"/>
      <c r="B11" s="311"/>
      <c r="C11" s="311"/>
      <c r="D11" s="100" t="s">
        <v>423</v>
      </c>
      <c r="E11" s="321"/>
      <c r="F11" s="311" t="s">
        <v>443</v>
      </c>
      <c r="G11" s="311"/>
      <c r="H11" s="311"/>
      <c r="I11" s="311"/>
      <c r="J11" s="311"/>
      <c r="K11" s="329"/>
    </row>
    <row r="12" spans="1:11" s="12" customFormat="1" ht="117" customHeight="1">
      <c r="A12" s="317"/>
      <c r="B12" s="311"/>
      <c r="C12" s="311"/>
      <c r="D12" s="100" t="s">
        <v>14</v>
      </c>
      <c r="E12" s="321"/>
      <c r="F12" s="311"/>
      <c r="G12" s="311"/>
      <c r="H12" s="311"/>
      <c r="I12" s="311"/>
      <c r="J12" s="311"/>
      <c r="K12" s="329"/>
    </row>
    <row r="13" spans="1:11" s="12" customFormat="1" ht="34.5" customHeight="1">
      <c r="A13" s="368" t="s">
        <v>112</v>
      </c>
      <c r="B13" s="368"/>
      <c r="C13" s="368"/>
      <c r="D13" s="368"/>
      <c r="E13" s="368"/>
      <c r="F13" s="368"/>
      <c r="G13" s="368"/>
      <c r="H13" s="368"/>
      <c r="I13" s="368"/>
      <c r="J13" s="368"/>
      <c r="K13" s="368"/>
    </row>
    <row r="14" spans="1:11" s="11" customFormat="1" ht="33" customHeight="1">
      <c r="A14" s="333" t="s">
        <v>111</v>
      </c>
      <c r="B14" s="333"/>
      <c r="C14" s="333"/>
      <c r="D14" s="333"/>
      <c r="E14" s="333"/>
      <c r="F14" s="333"/>
      <c r="G14" s="333"/>
      <c r="H14" s="333"/>
      <c r="I14" s="333"/>
      <c r="J14" s="333"/>
      <c r="K14" s="333"/>
    </row>
    <row r="15" spans="1:11" ht="212.25" customHeight="1">
      <c r="A15" s="103">
        <v>104</v>
      </c>
      <c r="B15" s="100" t="s">
        <v>444</v>
      </c>
      <c r="C15" s="100" t="s">
        <v>445</v>
      </c>
      <c r="D15" s="100" t="s">
        <v>446</v>
      </c>
      <c r="E15" s="104">
        <v>116057</v>
      </c>
      <c r="F15" s="100" t="s">
        <v>447</v>
      </c>
      <c r="G15" s="100" t="s">
        <v>448</v>
      </c>
      <c r="H15" s="100" t="s">
        <v>244</v>
      </c>
      <c r="I15" s="100">
        <v>8</v>
      </c>
      <c r="J15" s="100">
        <v>100</v>
      </c>
      <c r="K15" s="105" t="s">
        <v>943</v>
      </c>
    </row>
    <row r="16" spans="1:11" ht="107.25" customHeight="1">
      <c r="A16" s="317">
        <v>105</v>
      </c>
      <c r="B16" s="311" t="s">
        <v>449</v>
      </c>
      <c r="C16" s="311" t="s">
        <v>450</v>
      </c>
      <c r="D16" s="311" t="s">
        <v>451</v>
      </c>
      <c r="E16" s="317">
        <v>0</v>
      </c>
      <c r="F16" s="327"/>
      <c r="G16" s="100" t="s">
        <v>452</v>
      </c>
      <c r="H16" s="100" t="s">
        <v>55</v>
      </c>
      <c r="I16" s="100">
        <v>1</v>
      </c>
      <c r="J16" s="311">
        <v>100</v>
      </c>
      <c r="K16" s="329" t="s">
        <v>987</v>
      </c>
    </row>
    <row r="17" spans="1:11" ht="64.5" customHeight="1">
      <c r="A17" s="317"/>
      <c r="B17" s="311"/>
      <c r="C17" s="311"/>
      <c r="D17" s="311"/>
      <c r="E17" s="317"/>
      <c r="F17" s="327"/>
      <c r="G17" s="100" t="s">
        <v>453</v>
      </c>
      <c r="H17" s="100" t="s">
        <v>99</v>
      </c>
      <c r="I17" s="100">
        <v>2</v>
      </c>
      <c r="J17" s="311"/>
      <c r="K17" s="329"/>
    </row>
    <row r="18" spans="1:11" ht="107.25" customHeight="1">
      <c r="A18" s="317">
        <v>106</v>
      </c>
      <c r="B18" s="311" t="s">
        <v>454</v>
      </c>
      <c r="C18" s="311" t="s">
        <v>455</v>
      </c>
      <c r="D18" s="311" t="s">
        <v>12</v>
      </c>
      <c r="E18" s="317">
        <v>0</v>
      </c>
      <c r="F18" s="327"/>
      <c r="G18" s="100" t="s">
        <v>456</v>
      </c>
      <c r="H18" s="100" t="s">
        <v>55</v>
      </c>
      <c r="I18" s="100">
        <v>0</v>
      </c>
      <c r="J18" s="311">
        <v>70</v>
      </c>
      <c r="K18" s="329" t="s">
        <v>1001</v>
      </c>
    </row>
    <row r="19" spans="1:11" ht="134.25" customHeight="1">
      <c r="A19" s="317"/>
      <c r="B19" s="311"/>
      <c r="C19" s="311"/>
      <c r="D19" s="311"/>
      <c r="E19" s="317"/>
      <c r="F19" s="327"/>
      <c r="G19" s="100" t="s">
        <v>457</v>
      </c>
      <c r="H19" s="100" t="s">
        <v>55</v>
      </c>
      <c r="I19" s="100">
        <v>0</v>
      </c>
      <c r="J19" s="311"/>
      <c r="K19" s="329"/>
    </row>
    <row r="20" spans="1:11" ht="37.5" customHeight="1">
      <c r="A20" s="358" t="s">
        <v>35</v>
      </c>
      <c r="B20" s="310"/>
      <c r="C20" s="359"/>
      <c r="D20" s="315" t="s">
        <v>34</v>
      </c>
      <c r="E20" s="358" t="s">
        <v>33</v>
      </c>
      <c r="F20" s="359"/>
      <c r="G20" s="315" t="s">
        <v>32</v>
      </c>
      <c r="H20" s="315" t="s">
        <v>79</v>
      </c>
      <c r="I20" s="114" t="s">
        <v>899</v>
      </c>
      <c r="J20" s="360" t="s">
        <v>80</v>
      </c>
      <c r="K20" s="315" t="s">
        <v>31</v>
      </c>
    </row>
    <row r="21" spans="1:11" ht="45" customHeight="1">
      <c r="A21" s="114" t="s">
        <v>30</v>
      </c>
      <c r="B21" s="114" t="s">
        <v>29</v>
      </c>
      <c r="C21" s="114" t="s">
        <v>28</v>
      </c>
      <c r="D21" s="316"/>
      <c r="E21" s="115" t="s">
        <v>27</v>
      </c>
      <c r="F21" s="114" t="s">
        <v>26</v>
      </c>
      <c r="G21" s="316"/>
      <c r="H21" s="316"/>
      <c r="I21" s="102" t="s">
        <v>1069</v>
      </c>
      <c r="J21" s="355"/>
      <c r="K21" s="316"/>
    </row>
    <row r="22" spans="1:11" ht="95.25" customHeight="1">
      <c r="A22" s="317">
        <v>107</v>
      </c>
      <c r="B22" s="311" t="s">
        <v>458</v>
      </c>
      <c r="C22" s="311" t="s">
        <v>459</v>
      </c>
      <c r="D22" s="311" t="s">
        <v>47</v>
      </c>
      <c r="E22" s="321">
        <v>49400</v>
      </c>
      <c r="F22" s="311" t="s">
        <v>110</v>
      </c>
      <c r="G22" s="100" t="s">
        <v>460</v>
      </c>
      <c r="H22" s="100" t="s">
        <v>55</v>
      </c>
      <c r="I22" s="100">
        <v>1</v>
      </c>
      <c r="J22" s="311">
        <v>100</v>
      </c>
      <c r="K22" s="329" t="s">
        <v>1040</v>
      </c>
    </row>
    <row r="23" spans="1:11" ht="110.25" customHeight="1">
      <c r="A23" s="317"/>
      <c r="B23" s="311"/>
      <c r="C23" s="311"/>
      <c r="D23" s="311"/>
      <c r="E23" s="321"/>
      <c r="F23" s="311"/>
      <c r="G23" s="100" t="s">
        <v>461</v>
      </c>
      <c r="H23" s="100" t="s">
        <v>273</v>
      </c>
      <c r="I23" s="100">
        <v>6</v>
      </c>
      <c r="J23" s="311"/>
      <c r="K23" s="329"/>
    </row>
    <row r="24" spans="1:11" s="11" customFormat="1" ht="31.5" customHeight="1">
      <c r="A24" s="334" t="s">
        <v>109</v>
      </c>
      <c r="B24" s="335"/>
      <c r="C24" s="335"/>
      <c r="D24" s="335"/>
      <c r="E24" s="335"/>
      <c r="F24" s="335"/>
      <c r="G24" s="335"/>
      <c r="H24" s="335"/>
      <c r="I24" s="335"/>
      <c r="J24" s="335"/>
      <c r="K24" s="336"/>
    </row>
    <row r="25" spans="1:11" s="10" customFormat="1" ht="173.25" customHeight="1">
      <c r="A25" s="317">
        <v>108</v>
      </c>
      <c r="B25" s="311" t="s">
        <v>462</v>
      </c>
      <c r="C25" s="311" t="s">
        <v>463</v>
      </c>
      <c r="D25" s="311" t="s">
        <v>446</v>
      </c>
      <c r="E25" s="321">
        <v>1200000</v>
      </c>
      <c r="F25" s="311" t="s">
        <v>447</v>
      </c>
      <c r="G25" s="100" t="s">
        <v>464</v>
      </c>
      <c r="H25" s="100" t="s">
        <v>245</v>
      </c>
      <c r="I25" s="100">
        <v>50</v>
      </c>
      <c r="J25" s="444">
        <v>100</v>
      </c>
      <c r="K25" s="329" t="s">
        <v>1089</v>
      </c>
    </row>
    <row r="26" spans="1:11" s="10" customFormat="1" ht="183" customHeight="1">
      <c r="A26" s="317"/>
      <c r="B26" s="311"/>
      <c r="C26" s="311"/>
      <c r="D26" s="311"/>
      <c r="E26" s="321"/>
      <c r="F26" s="311"/>
      <c r="G26" s="100" t="s">
        <v>465</v>
      </c>
      <c r="H26" s="100" t="s">
        <v>235</v>
      </c>
      <c r="I26" s="100">
        <v>5</v>
      </c>
      <c r="J26" s="444"/>
      <c r="K26" s="329"/>
    </row>
    <row r="27" spans="1:11" ht="152.25" customHeight="1">
      <c r="A27" s="103">
        <v>109</v>
      </c>
      <c r="B27" s="100" t="s">
        <v>466</v>
      </c>
      <c r="C27" s="100" t="s">
        <v>467</v>
      </c>
      <c r="D27" s="100" t="s">
        <v>446</v>
      </c>
      <c r="E27" s="104">
        <v>129333</v>
      </c>
      <c r="F27" s="100" t="s">
        <v>447</v>
      </c>
      <c r="G27" s="100" t="s">
        <v>468</v>
      </c>
      <c r="H27" s="100" t="s">
        <v>273</v>
      </c>
      <c r="I27" s="100">
        <v>10</v>
      </c>
      <c r="J27" s="100">
        <v>100</v>
      </c>
      <c r="K27" s="105" t="s">
        <v>1090</v>
      </c>
    </row>
    <row r="28" spans="1:11" s="10" customFormat="1" ht="36" customHeight="1">
      <c r="A28" s="368" t="s">
        <v>108</v>
      </c>
      <c r="B28" s="368"/>
      <c r="C28" s="368"/>
      <c r="D28" s="368"/>
      <c r="E28" s="368"/>
      <c r="F28" s="368"/>
      <c r="G28" s="368"/>
      <c r="H28" s="368"/>
      <c r="I28" s="368"/>
      <c r="J28" s="368"/>
      <c r="K28" s="368"/>
    </row>
    <row r="29" spans="1:11" s="10" customFormat="1" ht="35.25" customHeight="1">
      <c r="A29" s="333" t="s">
        <v>107</v>
      </c>
      <c r="B29" s="333"/>
      <c r="C29" s="333"/>
      <c r="D29" s="333"/>
      <c r="E29" s="333"/>
      <c r="F29" s="333"/>
      <c r="G29" s="333"/>
      <c r="H29" s="333"/>
      <c r="I29" s="333"/>
      <c r="J29" s="333"/>
      <c r="K29" s="333"/>
    </row>
    <row r="30" spans="1:11" s="10" customFormat="1" ht="35.25" customHeight="1">
      <c r="A30" s="311" t="s">
        <v>35</v>
      </c>
      <c r="B30" s="311"/>
      <c r="C30" s="311"/>
      <c r="D30" s="311" t="s">
        <v>34</v>
      </c>
      <c r="E30" s="311" t="s">
        <v>33</v>
      </c>
      <c r="F30" s="311"/>
      <c r="G30" s="311" t="s">
        <v>32</v>
      </c>
      <c r="H30" s="311" t="s">
        <v>79</v>
      </c>
      <c r="I30" s="114" t="s">
        <v>899</v>
      </c>
      <c r="J30" s="312" t="s">
        <v>80</v>
      </c>
      <c r="K30" s="311" t="s">
        <v>31</v>
      </c>
    </row>
    <row r="31" spans="1:11" s="10" customFormat="1" ht="35.25" customHeight="1">
      <c r="A31" s="114" t="s">
        <v>30</v>
      </c>
      <c r="B31" s="114" t="s">
        <v>29</v>
      </c>
      <c r="C31" s="114" t="s">
        <v>28</v>
      </c>
      <c r="D31" s="311"/>
      <c r="E31" s="115" t="s">
        <v>27</v>
      </c>
      <c r="F31" s="114" t="s">
        <v>26</v>
      </c>
      <c r="G31" s="311"/>
      <c r="H31" s="311"/>
      <c r="I31" s="102" t="s">
        <v>1069</v>
      </c>
      <c r="J31" s="312"/>
      <c r="K31" s="311"/>
    </row>
    <row r="32" spans="1:11" ht="283.5" customHeight="1">
      <c r="A32" s="103">
        <v>110</v>
      </c>
      <c r="B32" s="100" t="s">
        <v>469</v>
      </c>
      <c r="C32" s="100" t="s">
        <v>470</v>
      </c>
      <c r="D32" s="100" t="s">
        <v>77</v>
      </c>
      <c r="E32" s="104">
        <v>62700</v>
      </c>
      <c r="F32" s="100" t="s">
        <v>78</v>
      </c>
      <c r="G32" s="100" t="s">
        <v>471</v>
      </c>
      <c r="H32" s="100" t="s">
        <v>222</v>
      </c>
      <c r="I32" s="100">
        <v>100</v>
      </c>
      <c r="J32" s="100">
        <v>100</v>
      </c>
      <c r="K32" s="105" t="s">
        <v>1068</v>
      </c>
    </row>
    <row r="33" spans="1:12" ht="40.5" customHeight="1">
      <c r="A33" s="311" t="s">
        <v>35</v>
      </c>
      <c r="B33" s="311"/>
      <c r="C33" s="311"/>
      <c r="D33" s="311" t="s">
        <v>34</v>
      </c>
      <c r="E33" s="311" t="s">
        <v>33</v>
      </c>
      <c r="F33" s="311"/>
      <c r="G33" s="311" t="s">
        <v>32</v>
      </c>
      <c r="H33" s="311" t="s">
        <v>79</v>
      </c>
      <c r="I33" s="178" t="s">
        <v>899</v>
      </c>
      <c r="J33" s="312" t="s">
        <v>80</v>
      </c>
      <c r="K33" s="311" t="s">
        <v>31</v>
      </c>
    </row>
    <row r="34" spans="1:12" ht="42" customHeight="1">
      <c r="A34" s="178" t="s">
        <v>30</v>
      </c>
      <c r="B34" s="178" t="s">
        <v>29</v>
      </c>
      <c r="C34" s="178" t="s">
        <v>28</v>
      </c>
      <c r="D34" s="311"/>
      <c r="E34" s="115" t="s">
        <v>27</v>
      </c>
      <c r="F34" s="178" t="s">
        <v>26</v>
      </c>
      <c r="G34" s="311"/>
      <c r="H34" s="311"/>
      <c r="I34" s="102" t="s">
        <v>1069</v>
      </c>
      <c r="J34" s="312"/>
      <c r="K34" s="311"/>
    </row>
    <row r="35" spans="1:12" ht="224.25" customHeight="1">
      <c r="A35" s="103">
        <v>111</v>
      </c>
      <c r="B35" s="100" t="s">
        <v>472</v>
      </c>
      <c r="C35" s="100" t="s">
        <v>473</v>
      </c>
      <c r="D35" s="100" t="s">
        <v>106</v>
      </c>
      <c r="E35" s="104">
        <v>45000</v>
      </c>
      <c r="F35" s="100" t="s">
        <v>105</v>
      </c>
      <c r="G35" s="100" t="s">
        <v>474</v>
      </c>
      <c r="H35" s="100" t="s">
        <v>475</v>
      </c>
      <c r="I35" s="100">
        <v>3000</v>
      </c>
      <c r="J35" s="100">
        <v>100</v>
      </c>
      <c r="K35" s="105" t="s">
        <v>1029</v>
      </c>
    </row>
    <row r="36" spans="1:12" s="11" customFormat="1" ht="26.25" customHeight="1">
      <c r="A36" s="333" t="s">
        <v>104</v>
      </c>
      <c r="B36" s="333"/>
      <c r="C36" s="333"/>
      <c r="D36" s="333"/>
      <c r="E36" s="333"/>
      <c r="F36" s="333"/>
      <c r="G36" s="333"/>
      <c r="H36" s="333"/>
      <c r="I36" s="333"/>
      <c r="J36" s="333"/>
      <c r="K36" s="333"/>
    </row>
    <row r="37" spans="1:12" s="10" customFormat="1" ht="57" customHeight="1">
      <c r="A37" s="317">
        <v>112</v>
      </c>
      <c r="B37" s="311" t="s">
        <v>476</v>
      </c>
      <c r="C37" s="311" t="s">
        <v>477</v>
      </c>
      <c r="D37" s="311" t="s">
        <v>478</v>
      </c>
      <c r="E37" s="321">
        <v>184750</v>
      </c>
      <c r="F37" s="100" t="s">
        <v>479</v>
      </c>
      <c r="G37" s="100" t="s">
        <v>480</v>
      </c>
      <c r="H37" s="100" t="s">
        <v>255</v>
      </c>
      <c r="I37" s="100">
        <v>2</v>
      </c>
      <c r="J37" s="311">
        <v>80</v>
      </c>
      <c r="K37" s="329" t="s">
        <v>1061</v>
      </c>
    </row>
    <row r="38" spans="1:12" s="10" customFormat="1" ht="82.5" customHeight="1">
      <c r="A38" s="317"/>
      <c r="B38" s="311"/>
      <c r="C38" s="311"/>
      <c r="D38" s="311"/>
      <c r="E38" s="321"/>
      <c r="F38" s="100" t="s">
        <v>481</v>
      </c>
      <c r="G38" s="100" t="s">
        <v>482</v>
      </c>
      <c r="H38" s="100" t="s">
        <v>483</v>
      </c>
      <c r="I38" s="100">
        <v>16628</v>
      </c>
      <c r="J38" s="311"/>
      <c r="K38" s="329"/>
    </row>
    <row r="39" spans="1:12" s="10" customFormat="1" ht="102.75" customHeight="1">
      <c r="A39" s="317">
        <v>113</v>
      </c>
      <c r="B39" s="311" t="s">
        <v>484</v>
      </c>
      <c r="C39" s="311" t="s">
        <v>485</v>
      </c>
      <c r="D39" s="311" t="s">
        <v>478</v>
      </c>
      <c r="E39" s="321">
        <v>41400</v>
      </c>
      <c r="F39" s="311" t="s">
        <v>479</v>
      </c>
      <c r="G39" s="100" t="s">
        <v>486</v>
      </c>
      <c r="H39" s="100" t="s">
        <v>487</v>
      </c>
      <c r="I39" s="100">
        <v>25</v>
      </c>
      <c r="J39" s="311">
        <v>95</v>
      </c>
      <c r="K39" s="329" t="s">
        <v>1062</v>
      </c>
    </row>
    <row r="40" spans="1:12" s="10" customFormat="1" ht="91.5" customHeight="1">
      <c r="A40" s="317"/>
      <c r="B40" s="311"/>
      <c r="C40" s="311"/>
      <c r="D40" s="311"/>
      <c r="E40" s="321"/>
      <c r="F40" s="311"/>
      <c r="G40" s="100" t="s">
        <v>488</v>
      </c>
      <c r="H40" s="100" t="s">
        <v>487</v>
      </c>
      <c r="I40" s="100">
        <v>25</v>
      </c>
      <c r="J40" s="311"/>
      <c r="K40" s="329"/>
    </row>
    <row r="41" spans="1:12" s="10" customFormat="1" ht="95.25" customHeight="1">
      <c r="A41" s="317"/>
      <c r="B41" s="311"/>
      <c r="C41" s="311"/>
      <c r="D41" s="311"/>
      <c r="E41" s="321"/>
      <c r="F41" s="311"/>
      <c r="G41" s="100" t="s">
        <v>489</v>
      </c>
      <c r="H41" s="100" t="s">
        <v>490</v>
      </c>
      <c r="I41" s="100">
        <v>0</v>
      </c>
      <c r="J41" s="311"/>
      <c r="K41" s="329"/>
    </row>
    <row r="42" spans="1:12" ht="81.75" customHeight="1">
      <c r="A42" s="317">
        <v>114</v>
      </c>
      <c r="B42" s="311" t="s">
        <v>491</v>
      </c>
      <c r="C42" s="311" t="s">
        <v>492</v>
      </c>
      <c r="D42" s="311" t="s">
        <v>478</v>
      </c>
      <c r="E42" s="321">
        <v>91300</v>
      </c>
      <c r="F42" s="100" t="s">
        <v>479</v>
      </c>
      <c r="G42" s="100" t="s">
        <v>493</v>
      </c>
      <c r="H42" s="100" t="s">
        <v>494</v>
      </c>
      <c r="I42" s="100">
        <v>10</v>
      </c>
      <c r="J42" s="311">
        <v>100</v>
      </c>
      <c r="K42" s="329" t="s">
        <v>1091</v>
      </c>
      <c r="L42" s="32"/>
    </row>
    <row r="43" spans="1:12" ht="59.25" customHeight="1">
      <c r="A43" s="317"/>
      <c r="B43" s="311"/>
      <c r="C43" s="311"/>
      <c r="D43" s="311"/>
      <c r="E43" s="321"/>
      <c r="F43" s="311" t="s">
        <v>481</v>
      </c>
      <c r="G43" s="311" t="s">
        <v>890</v>
      </c>
      <c r="H43" s="311" t="s">
        <v>495</v>
      </c>
      <c r="I43" s="311">
        <v>120</v>
      </c>
      <c r="J43" s="311"/>
      <c r="K43" s="329"/>
      <c r="L43" s="32"/>
    </row>
    <row r="44" spans="1:12" ht="61.5" customHeight="1">
      <c r="A44" s="317"/>
      <c r="B44" s="311"/>
      <c r="C44" s="311"/>
      <c r="D44" s="311"/>
      <c r="E44" s="321"/>
      <c r="F44" s="311"/>
      <c r="G44" s="311"/>
      <c r="H44" s="311"/>
      <c r="I44" s="311"/>
      <c r="J44" s="311"/>
      <c r="K44" s="329"/>
      <c r="L44" s="32"/>
    </row>
    <row r="45" spans="1:12" ht="73.5" customHeight="1">
      <c r="A45" s="317"/>
      <c r="B45" s="311"/>
      <c r="C45" s="311"/>
      <c r="D45" s="311"/>
      <c r="E45" s="321"/>
      <c r="F45" s="100" t="s">
        <v>496</v>
      </c>
      <c r="G45" s="100" t="s">
        <v>889</v>
      </c>
      <c r="H45" s="100" t="s">
        <v>891</v>
      </c>
      <c r="I45" s="100">
        <v>3000</v>
      </c>
      <c r="J45" s="311"/>
      <c r="K45" s="329"/>
      <c r="L45" s="32"/>
    </row>
    <row r="46" spans="1:12" s="12" customFormat="1" ht="24" customHeight="1">
      <c r="A46" s="368" t="s">
        <v>103</v>
      </c>
      <c r="B46" s="368"/>
      <c r="C46" s="368"/>
      <c r="D46" s="368"/>
      <c r="E46" s="368"/>
      <c r="F46" s="368"/>
      <c r="G46" s="368"/>
      <c r="H46" s="368"/>
      <c r="I46" s="368"/>
      <c r="J46" s="368"/>
      <c r="K46" s="368"/>
    </row>
    <row r="47" spans="1:12" s="11" customFormat="1" ht="24" customHeight="1">
      <c r="A47" s="333" t="s">
        <v>102</v>
      </c>
      <c r="B47" s="333"/>
      <c r="C47" s="333"/>
      <c r="D47" s="333"/>
      <c r="E47" s="333"/>
      <c r="F47" s="333"/>
      <c r="G47" s="333"/>
      <c r="H47" s="333"/>
      <c r="I47" s="333"/>
      <c r="J47" s="333"/>
      <c r="K47" s="333"/>
    </row>
    <row r="48" spans="1:12" ht="82.5" customHeight="1">
      <c r="A48" s="317">
        <v>115</v>
      </c>
      <c r="B48" s="311" t="s">
        <v>497</v>
      </c>
      <c r="C48" s="311" t="s">
        <v>498</v>
      </c>
      <c r="D48" s="311" t="s">
        <v>17</v>
      </c>
      <c r="E48" s="317">
        <v>0</v>
      </c>
      <c r="F48" s="317"/>
      <c r="G48" s="100" t="s">
        <v>499</v>
      </c>
      <c r="H48" s="100" t="s">
        <v>222</v>
      </c>
      <c r="I48" s="100">
        <v>100</v>
      </c>
      <c r="J48" s="311">
        <v>100</v>
      </c>
      <c r="K48" s="329" t="s">
        <v>951</v>
      </c>
    </row>
    <row r="49" spans="1:11" ht="78.75" customHeight="1">
      <c r="A49" s="317"/>
      <c r="B49" s="311"/>
      <c r="C49" s="311"/>
      <c r="D49" s="311"/>
      <c r="E49" s="317"/>
      <c r="F49" s="317"/>
      <c r="G49" s="100" t="s">
        <v>500</v>
      </c>
      <c r="H49" s="100" t="s">
        <v>222</v>
      </c>
      <c r="I49" s="100">
        <v>100</v>
      </c>
      <c r="J49" s="311"/>
      <c r="K49" s="329"/>
    </row>
    <row r="50" spans="1:11" ht="48" customHeight="1">
      <c r="A50" s="311" t="s">
        <v>35</v>
      </c>
      <c r="B50" s="311"/>
      <c r="C50" s="311"/>
      <c r="D50" s="311" t="s">
        <v>34</v>
      </c>
      <c r="E50" s="311" t="s">
        <v>33</v>
      </c>
      <c r="F50" s="311"/>
      <c r="G50" s="311" t="s">
        <v>32</v>
      </c>
      <c r="H50" s="311" t="s">
        <v>79</v>
      </c>
      <c r="I50" s="178" t="s">
        <v>899</v>
      </c>
      <c r="J50" s="312" t="s">
        <v>80</v>
      </c>
      <c r="K50" s="311" t="s">
        <v>31</v>
      </c>
    </row>
    <row r="51" spans="1:11" ht="37.5" customHeight="1">
      <c r="A51" s="178" t="s">
        <v>30</v>
      </c>
      <c r="B51" s="178" t="s">
        <v>29</v>
      </c>
      <c r="C51" s="178" t="s">
        <v>28</v>
      </c>
      <c r="D51" s="311"/>
      <c r="E51" s="115" t="s">
        <v>27</v>
      </c>
      <c r="F51" s="178" t="s">
        <v>26</v>
      </c>
      <c r="G51" s="311"/>
      <c r="H51" s="311"/>
      <c r="I51" s="102" t="s">
        <v>1069</v>
      </c>
      <c r="J51" s="312"/>
      <c r="K51" s="311"/>
    </row>
    <row r="52" spans="1:11" ht="84" customHeight="1">
      <c r="A52" s="317">
        <v>116</v>
      </c>
      <c r="B52" s="311" t="s">
        <v>501</v>
      </c>
      <c r="C52" s="311" t="s">
        <v>502</v>
      </c>
      <c r="D52" s="311" t="s">
        <v>11</v>
      </c>
      <c r="E52" s="317">
        <v>0</v>
      </c>
      <c r="F52" s="317"/>
      <c r="G52" s="100" t="s">
        <v>503</v>
      </c>
      <c r="H52" s="100" t="s">
        <v>55</v>
      </c>
      <c r="I52" s="100">
        <v>1</v>
      </c>
      <c r="J52" s="311">
        <v>90</v>
      </c>
      <c r="K52" s="329" t="s">
        <v>968</v>
      </c>
    </row>
    <row r="53" spans="1:11" ht="51" customHeight="1">
      <c r="A53" s="317"/>
      <c r="B53" s="311"/>
      <c r="C53" s="311"/>
      <c r="D53" s="311"/>
      <c r="E53" s="317"/>
      <c r="F53" s="317"/>
      <c r="G53" s="100" t="s">
        <v>504</v>
      </c>
      <c r="H53" s="100" t="s">
        <v>55</v>
      </c>
      <c r="I53" s="100">
        <v>0</v>
      </c>
      <c r="J53" s="311"/>
      <c r="K53" s="329"/>
    </row>
    <row r="54" spans="1:11" ht="61.5" customHeight="1">
      <c r="A54" s="317"/>
      <c r="B54" s="311"/>
      <c r="C54" s="311"/>
      <c r="D54" s="311"/>
      <c r="E54" s="317"/>
      <c r="F54" s="317"/>
      <c r="G54" s="100" t="s">
        <v>505</v>
      </c>
      <c r="H54" s="100" t="s">
        <v>55</v>
      </c>
      <c r="I54" s="100">
        <v>1</v>
      </c>
      <c r="J54" s="311"/>
      <c r="K54" s="329"/>
    </row>
    <row r="55" spans="1:11" ht="99" customHeight="1">
      <c r="A55" s="317"/>
      <c r="B55" s="311"/>
      <c r="C55" s="311"/>
      <c r="D55" s="311"/>
      <c r="E55" s="317"/>
      <c r="F55" s="317"/>
      <c r="G55" s="100" t="s">
        <v>506</v>
      </c>
      <c r="H55" s="100" t="s">
        <v>55</v>
      </c>
      <c r="I55" s="100">
        <v>1</v>
      </c>
      <c r="J55" s="311"/>
      <c r="K55" s="329"/>
    </row>
    <row r="56" spans="1:11" ht="81" customHeight="1">
      <c r="A56" s="317">
        <v>117</v>
      </c>
      <c r="B56" s="311" t="s">
        <v>507</v>
      </c>
      <c r="C56" s="311" t="s">
        <v>508</v>
      </c>
      <c r="D56" s="311" t="s">
        <v>509</v>
      </c>
      <c r="E56" s="317">
        <v>0</v>
      </c>
      <c r="F56" s="317"/>
      <c r="G56" s="100" t="s">
        <v>510</v>
      </c>
      <c r="H56" s="100" t="s">
        <v>55</v>
      </c>
      <c r="I56" s="100">
        <v>1</v>
      </c>
      <c r="J56" s="369">
        <v>100</v>
      </c>
      <c r="K56" s="443" t="s">
        <v>969</v>
      </c>
    </row>
    <row r="57" spans="1:11" ht="69" customHeight="1">
      <c r="A57" s="317"/>
      <c r="B57" s="311"/>
      <c r="C57" s="311"/>
      <c r="D57" s="311"/>
      <c r="E57" s="317"/>
      <c r="F57" s="317"/>
      <c r="G57" s="100" t="s">
        <v>511</v>
      </c>
      <c r="H57" s="100" t="s">
        <v>55</v>
      </c>
      <c r="I57" s="100">
        <v>1</v>
      </c>
      <c r="J57" s="369"/>
      <c r="K57" s="443"/>
    </row>
    <row r="58" spans="1:11" ht="90" customHeight="1">
      <c r="A58" s="317"/>
      <c r="B58" s="311"/>
      <c r="C58" s="311"/>
      <c r="D58" s="311"/>
      <c r="E58" s="317"/>
      <c r="F58" s="317"/>
      <c r="G58" s="100" t="s">
        <v>512</v>
      </c>
      <c r="H58" s="100" t="s">
        <v>513</v>
      </c>
      <c r="I58" s="100">
        <v>10</v>
      </c>
      <c r="J58" s="369"/>
      <c r="K58" s="443"/>
    </row>
    <row r="59" spans="1:11" ht="140.25" customHeight="1">
      <c r="A59" s="103">
        <v>118</v>
      </c>
      <c r="B59" s="100" t="s">
        <v>514</v>
      </c>
      <c r="C59" s="100" t="s">
        <v>515</v>
      </c>
      <c r="D59" s="100" t="s">
        <v>48</v>
      </c>
      <c r="E59" s="103">
        <v>0</v>
      </c>
      <c r="F59" s="95"/>
      <c r="G59" s="100" t="s">
        <v>516</v>
      </c>
      <c r="H59" s="100" t="s">
        <v>55</v>
      </c>
      <c r="I59" s="100">
        <v>1</v>
      </c>
      <c r="J59" s="100">
        <v>100</v>
      </c>
      <c r="K59" s="105" t="s">
        <v>1048</v>
      </c>
    </row>
    <row r="60" spans="1:11" ht="148.5" customHeight="1">
      <c r="A60" s="103">
        <v>119</v>
      </c>
      <c r="B60" s="100" t="s">
        <v>517</v>
      </c>
      <c r="C60" s="100" t="s">
        <v>518</v>
      </c>
      <c r="D60" s="100" t="s">
        <v>519</v>
      </c>
      <c r="E60" s="103">
        <v>0</v>
      </c>
      <c r="F60" s="103"/>
      <c r="G60" s="100" t="s">
        <v>520</v>
      </c>
      <c r="H60" s="100" t="s">
        <v>55</v>
      </c>
      <c r="I60" s="100">
        <v>1</v>
      </c>
      <c r="J60" s="100">
        <v>100</v>
      </c>
      <c r="K60" s="105" t="s">
        <v>978</v>
      </c>
    </row>
    <row r="61" spans="1:11" ht="33" customHeight="1">
      <c r="A61" s="333" t="s">
        <v>101</v>
      </c>
      <c r="B61" s="333"/>
      <c r="C61" s="333"/>
      <c r="D61" s="333"/>
      <c r="E61" s="333"/>
      <c r="F61" s="333"/>
      <c r="G61" s="333"/>
      <c r="H61" s="333"/>
      <c r="I61" s="333"/>
      <c r="J61" s="333"/>
      <c r="K61" s="333"/>
    </row>
    <row r="62" spans="1:11" ht="158.25" customHeight="1">
      <c r="A62" s="103">
        <v>120</v>
      </c>
      <c r="B62" s="100" t="s">
        <v>521</v>
      </c>
      <c r="C62" s="100" t="s">
        <v>522</v>
      </c>
      <c r="D62" s="100" t="s">
        <v>446</v>
      </c>
      <c r="E62" s="104">
        <v>9000</v>
      </c>
      <c r="F62" s="100" t="s">
        <v>447</v>
      </c>
      <c r="G62" s="100" t="s">
        <v>523</v>
      </c>
      <c r="H62" s="100" t="s">
        <v>524</v>
      </c>
      <c r="I62" s="100">
        <v>70</v>
      </c>
      <c r="J62" s="100">
        <v>100</v>
      </c>
      <c r="K62" s="105" t="s">
        <v>944</v>
      </c>
    </row>
    <row r="63" spans="1:11" ht="154.5" customHeight="1">
      <c r="A63" s="103">
        <v>121</v>
      </c>
      <c r="B63" s="100" t="s">
        <v>525</v>
      </c>
      <c r="C63" s="100" t="s">
        <v>526</v>
      </c>
      <c r="D63" s="100" t="s">
        <v>446</v>
      </c>
      <c r="E63" s="104">
        <v>21724</v>
      </c>
      <c r="F63" s="100" t="s">
        <v>447</v>
      </c>
      <c r="G63" s="100" t="s">
        <v>527</v>
      </c>
      <c r="H63" s="100" t="s">
        <v>235</v>
      </c>
      <c r="I63" s="100">
        <v>5</v>
      </c>
      <c r="J63" s="100">
        <v>100</v>
      </c>
      <c r="K63" s="105" t="s">
        <v>945</v>
      </c>
    </row>
    <row r="64" spans="1:11" ht="49.5" customHeight="1">
      <c r="A64" s="311" t="s">
        <v>35</v>
      </c>
      <c r="B64" s="311"/>
      <c r="C64" s="311"/>
      <c r="D64" s="311" t="s">
        <v>34</v>
      </c>
      <c r="E64" s="311" t="s">
        <v>33</v>
      </c>
      <c r="F64" s="311"/>
      <c r="G64" s="311" t="s">
        <v>32</v>
      </c>
      <c r="H64" s="311" t="s">
        <v>79</v>
      </c>
      <c r="I64" s="114" t="s">
        <v>899</v>
      </c>
      <c r="J64" s="312" t="s">
        <v>80</v>
      </c>
      <c r="K64" s="311" t="s">
        <v>31</v>
      </c>
    </row>
    <row r="65" spans="1:11" ht="43.5" customHeight="1">
      <c r="A65" s="114" t="s">
        <v>30</v>
      </c>
      <c r="B65" s="114" t="s">
        <v>29</v>
      </c>
      <c r="C65" s="114" t="s">
        <v>28</v>
      </c>
      <c r="D65" s="311"/>
      <c r="E65" s="115" t="s">
        <v>27</v>
      </c>
      <c r="F65" s="114" t="s">
        <v>26</v>
      </c>
      <c r="G65" s="311"/>
      <c r="H65" s="311"/>
      <c r="I65" s="102" t="s">
        <v>1069</v>
      </c>
      <c r="J65" s="312"/>
      <c r="K65" s="311"/>
    </row>
    <row r="66" spans="1:11" ht="222.75" customHeight="1">
      <c r="A66" s="103">
        <v>122</v>
      </c>
      <c r="B66" s="100" t="s">
        <v>528</v>
      </c>
      <c r="C66" s="100" t="s">
        <v>529</v>
      </c>
      <c r="D66" s="100" t="s">
        <v>446</v>
      </c>
      <c r="E66" s="104">
        <v>73053</v>
      </c>
      <c r="F66" s="100" t="s">
        <v>447</v>
      </c>
      <c r="G66" s="100" t="s">
        <v>530</v>
      </c>
      <c r="H66" s="100" t="s">
        <v>524</v>
      </c>
      <c r="I66" s="100">
        <v>70</v>
      </c>
      <c r="J66" s="100">
        <v>100</v>
      </c>
      <c r="K66" s="105" t="s">
        <v>946</v>
      </c>
    </row>
    <row r="67" spans="1:11" ht="214.5" customHeight="1">
      <c r="A67" s="103">
        <v>123</v>
      </c>
      <c r="B67" s="100" t="s">
        <v>531</v>
      </c>
      <c r="C67" s="100" t="s">
        <v>532</v>
      </c>
      <c r="D67" s="100" t="s">
        <v>12</v>
      </c>
      <c r="E67" s="103">
        <v>0</v>
      </c>
      <c r="F67" s="95"/>
      <c r="G67" s="100" t="s">
        <v>533</v>
      </c>
      <c r="H67" s="100" t="s">
        <v>99</v>
      </c>
      <c r="I67" s="100">
        <v>2</v>
      </c>
      <c r="J67" s="100">
        <v>100</v>
      </c>
      <c r="K67" s="105" t="s">
        <v>1075</v>
      </c>
    </row>
    <row r="68" spans="1:11" ht="140.25" customHeight="1">
      <c r="A68" s="103">
        <v>124</v>
      </c>
      <c r="B68" s="100" t="s">
        <v>534</v>
      </c>
      <c r="C68" s="100" t="s">
        <v>535</v>
      </c>
      <c r="D68" s="100" t="s">
        <v>536</v>
      </c>
      <c r="E68" s="104">
        <v>2000</v>
      </c>
      <c r="F68" s="100" t="s">
        <v>71</v>
      </c>
      <c r="G68" s="100" t="s">
        <v>537</v>
      </c>
      <c r="H68" s="100" t="s">
        <v>55</v>
      </c>
      <c r="I68" s="100">
        <v>1</v>
      </c>
      <c r="J68" s="100">
        <v>100</v>
      </c>
      <c r="K68" s="105" t="s">
        <v>1056</v>
      </c>
    </row>
    <row r="69" spans="1:11" ht="102.75" customHeight="1">
      <c r="A69" s="317">
        <v>125</v>
      </c>
      <c r="B69" s="311" t="s">
        <v>538</v>
      </c>
      <c r="C69" s="311" t="s">
        <v>539</v>
      </c>
      <c r="D69" s="311" t="s">
        <v>44</v>
      </c>
      <c r="E69" s="317">
        <v>0</v>
      </c>
      <c r="F69" s="327"/>
      <c r="G69" s="100" t="s">
        <v>540</v>
      </c>
      <c r="H69" s="100" t="s">
        <v>235</v>
      </c>
      <c r="I69" s="100">
        <v>5</v>
      </c>
      <c r="J69" s="311">
        <v>100</v>
      </c>
      <c r="K69" s="329" t="s">
        <v>1079</v>
      </c>
    </row>
    <row r="70" spans="1:11" ht="110.25" customHeight="1">
      <c r="A70" s="317"/>
      <c r="B70" s="311"/>
      <c r="C70" s="311"/>
      <c r="D70" s="311"/>
      <c r="E70" s="317"/>
      <c r="F70" s="327"/>
      <c r="G70" s="100" t="s">
        <v>541</v>
      </c>
      <c r="H70" s="100" t="s">
        <v>55</v>
      </c>
      <c r="I70" s="100">
        <v>1</v>
      </c>
      <c r="J70" s="311"/>
      <c r="K70" s="329"/>
    </row>
    <row r="71" spans="1:11" ht="120.75" customHeight="1">
      <c r="A71" s="317"/>
      <c r="B71" s="311"/>
      <c r="C71" s="311"/>
      <c r="D71" s="311"/>
      <c r="E71" s="317"/>
      <c r="F71" s="327"/>
      <c r="G71" s="100" t="s">
        <v>542</v>
      </c>
      <c r="H71" s="100" t="s">
        <v>263</v>
      </c>
      <c r="I71" s="100">
        <v>30</v>
      </c>
      <c r="J71" s="311"/>
      <c r="K71" s="329"/>
    </row>
    <row r="72" spans="1:11" ht="63.75" customHeight="1">
      <c r="A72" s="317">
        <v>126</v>
      </c>
      <c r="B72" s="311" t="s">
        <v>543</v>
      </c>
      <c r="C72" s="311" t="s">
        <v>544</v>
      </c>
      <c r="D72" s="311" t="s">
        <v>519</v>
      </c>
      <c r="E72" s="317">
        <v>0</v>
      </c>
      <c r="F72" s="327"/>
      <c r="G72" s="100" t="s">
        <v>545</v>
      </c>
      <c r="H72" s="100" t="s">
        <v>323</v>
      </c>
      <c r="I72" s="100">
        <v>25</v>
      </c>
      <c r="J72" s="311">
        <v>100</v>
      </c>
      <c r="K72" s="329" t="s">
        <v>979</v>
      </c>
    </row>
    <row r="73" spans="1:11" ht="69" customHeight="1">
      <c r="A73" s="317"/>
      <c r="B73" s="311"/>
      <c r="C73" s="311"/>
      <c r="D73" s="311"/>
      <c r="E73" s="317"/>
      <c r="F73" s="327"/>
      <c r="G73" s="100" t="s">
        <v>546</v>
      </c>
      <c r="H73" s="100" t="s">
        <v>99</v>
      </c>
      <c r="I73" s="100">
        <v>2</v>
      </c>
      <c r="J73" s="311"/>
      <c r="K73" s="329"/>
    </row>
    <row r="74" spans="1:11" ht="144.75" customHeight="1">
      <c r="A74" s="317"/>
      <c r="B74" s="311"/>
      <c r="C74" s="311"/>
      <c r="D74" s="311"/>
      <c r="E74" s="317"/>
      <c r="F74" s="327"/>
      <c r="G74" s="100" t="s">
        <v>547</v>
      </c>
      <c r="H74" s="100" t="s">
        <v>98</v>
      </c>
      <c r="I74" s="100">
        <v>45</v>
      </c>
      <c r="J74" s="311"/>
      <c r="K74" s="329"/>
    </row>
    <row r="75" spans="1:11" ht="39" customHeight="1">
      <c r="A75" s="311" t="s">
        <v>35</v>
      </c>
      <c r="B75" s="311"/>
      <c r="C75" s="311"/>
      <c r="D75" s="311" t="s">
        <v>34</v>
      </c>
      <c r="E75" s="311" t="s">
        <v>33</v>
      </c>
      <c r="F75" s="311"/>
      <c r="G75" s="311" t="s">
        <v>32</v>
      </c>
      <c r="H75" s="311" t="s">
        <v>79</v>
      </c>
      <c r="I75" s="114" t="s">
        <v>899</v>
      </c>
      <c r="J75" s="312" t="s">
        <v>80</v>
      </c>
      <c r="K75" s="311" t="s">
        <v>31</v>
      </c>
    </row>
    <row r="76" spans="1:11" ht="45.75" customHeight="1">
      <c r="A76" s="114" t="s">
        <v>30</v>
      </c>
      <c r="B76" s="114" t="s">
        <v>29</v>
      </c>
      <c r="C76" s="114" t="s">
        <v>28</v>
      </c>
      <c r="D76" s="311"/>
      <c r="E76" s="115" t="s">
        <v>27</v>
      </c>
      <c r="F76" s="114" t="s">
        <v>26</v>
      </c>
      <c r="G76" s="311"/>
      <c r="H76" s="311"/>
      <c r="I76" s="102" t="s">
        <v>1069</v>
      </c>
      <c r="J76" s="312"/>
      <c r="K76" s="311"/>
    </row>
    <row r="77" spans="1:11" ht="89.25" customHeight="1">
      <c r="A77" s="317">
        <v>127</v>
      </c>
      <c r="B77" s="311" t="s">
        <v>548</v>
      </c>
      <c r="C77" s="311" t="s">
        <v>549</v>
      </c>
      <c r="D77" s="311" t="s">
        <v>43</v>
      </c>
      <c r="E77" s="317">
        <v>0</v>
      </c>
      <c r="F77" s="327"/>
      <c r="G77" s="100" t="s">
        <v>550</v>
      </c>
      <c r="H77" s="100" t="s">
        <v>273</v>
      </c>
      <c r="I77" s="100">
        <v>10</v>
      </c>
      <c r="J77" s="311">
        <v>100</v>
      </c>
      <c r="K77" s="329" t="s">
        <v>1052</v>
      </c>
    </row>
    <row r="78" spans="1:11" ht="95.25" customHeight="1">
      <c r="A78" s="317"/>
      <c r="B78" s="311"/>
      <c r="C78" s="311"/>
      <c r="D78" s="311"/>
      <c r="E78" s="317"/>
      <c r="F78" s="327"/>
      <c r="G78" s="100" t="s">
        <v>551</v>
      </c>
      <c r="H78" s="100" t="s">
        <v>226</v>
      </c>
      <c r="I78" s="100">
        <v>4</v>
      </c>
      <c r="J78" s="311"/>
      <c r="K78" s="329"/>
    </row>
    <row r="79" spans="1:11" ht="117" customHeight="1">
      <c r="A79" s="317"/>
      <c r="B79" s="311"/>
      <c r="C79" s="311"/>
      <c r="D79" s="311"/>
      <c r="E79" s="317"/>
      <c r="F79" s="327"/>
      <c r="G79" s="100" t="s">
        <v>552</v>
      </c>
      <c r="H79" s="100" t="s">
        <v>99</v>
      </c>
      <c r="I79" s="100">
        <v>2</v>
      </c>
      <c r="J79" s="311"/>
      <c r="K79" s="329"/>
    </row>
    <row r="80" spans="1:11" ht="60" customHeight="1">
      <c r="A80" s="317"/>
      <c r="B80" s="311"/>
      <c r="C80" s="311"/>
      <c r="D80" s="311"/>
      <c r="E80" s="317"/>
      <c r="F80" s="327"/>
      <c r="G80" s="100" t="s">
        <v>553</v>
      </c>
      <c r="H80" s="100" t="s">
        <v>55</v>
      </c>
      <c r="I80" s="100">
        <v>1</v>
      </c>
      <c r="J80" s="311"/>
      <c r="K80" s="329"/>
    </row>
    <row r="81" spans="1:11" ht="66" customHeight="1">
      <c r="A81" s="317">
        <v>128</v>
      </c>
      <c r="B81" s="311" t="s">
        <v>554</v>
      </c>
      <c r="C81" s="311" t="s">
        <v>555</v>
      </c>
      <c r="D81" s="100" t="s">
        <v>45</v>
      </c>
      <c r="E81" s="317">
        <v>0</v>
      </c>
      <c r="F81" s="327"/>
      <c r="G81" s="100" t="s">
        <v>556</v>
      </c>
      <c r="H81" s="100" t="s">
        <v>55</v>
      </c>
      <c r="I81" s="100">
        <v>1</v>
      </c>
      <c r="J81" s="311">
        <v>100</v>
      </c>
      <c r="K81" s="329" t="s">
        <v>985</v>
      </c>
    </row>
    <row r="82" spans="1:11" ht="96" customHeight="1">
      <c r="A82" s="317"/>
      <c r="B82" s="311"/>
      <c r="C82" s="311"/>
      <c r="D82" s="100" t="s">
        <v>557</v>
      </c>
      <c r="E82" s="317"/>
      <c r="F82" s="327"/>
      <c r="G82" s="100" t="s">
        <v>558</v>
      </c>
      <c r="H82" s="100" t="s">
        <v>55</v>
      </c>
      <c r="I82" s="100">
        <v>1</v>
      </c>
      <c r="J82" s="311"/>
      <c r="K82" s="329"/>
    </row>
    <row r="83" spans="1:11" ht="47.25" customHeight="1">
      <c r="A83" s="317"/>
      <c r="B83" s="311"/>
      <c r="C83" s="311"/>
      <c r="D83" s="100" t="s">
        <v>559</v>
      </c>
      <c r="E83" s="317"/>
      <c r="F83" s="327"/>
      <c r="G83" s="311" t="s">
        <v>560</v>
      </c>
      <c r="H83" s="311" t="s">
        <v>55</v>
      </c>
      <c r="I83" s="311">
        <v>1</v>
      </c>
      <c r="J83" s="311"/>
      <c r="K83" s="329"/>
    </row>
    <row r="84" spans="1:11" ht="48" customHeight="1">
      <c r="A84" s="317"/>
      <c r="B84" s="311"/>
      <c r="C84" s="311"/>
      <c r="D84" s="100" t="s">
        <v>561</v>
      </c>
      <c r="E84" s="317"/>
      <c r="F84" s="327"/>
      <c r="G84" s="311"/>
      <c r="H84" s="311"/>
      <c r="I84" s="311"/>
      <c r="J84" s="311"/>
      <c r="K84" s="329"/>
    </row>
    <row r="85" spans="1:11" ht="48.75" customHeight="1">
      <c r="A85" s="317"/>
      <c r="B85" s="311"/>
      <c r="C85" s="311"/>
      <c r="D85" s="100" t="s">
        <v>41</v>
      </c>
      <c r="E85" s="317"/>
      <c r="F85" s="327"/>
      <c r="G85" s="311"/>
      <c r="H85" s="311"/>
      <c r="I85" s="311"/>
      <c r="J85" s="311"/>
      <c r="K85" s="329"/>
    </row>
    <row r="86" spans="1:11" ht="63.75" customHeight="1">
      <c r="A86" s="317"/>
      <c r="B86" s="311"/>
      <c r="C86" s="311"/>
      <c r="D86" s="100" t="s">
        <v>40</v>
      </c>
      <c r="E86" s="317"/>
      <c r="F86" s="327"/>
      <c r="G86" s="311"/>
      <c r="H86" s="311"/>
      <c r="I86" s="311"/>
      <c r="J86" s="311"/>
      <c r="K86" s="329"/>
    </row>
    <row r="87" spans="1:11" ht="41.25" customHeight="1">
      <c r="A87" s="317"/>
      <c r="B87" s="311"/>
      <c r="C87" s="311"/>
      <c r="D87" s="100" t="s">
        <v>39</v>
      </c>
      <c r="E87" s="317"/>
      <c r="F87" s="327"/>
      <c r="G87" s="311"/>
      <c r="H87" s="311"/>
      <c r="I87" s="311"/>
      <c r="J87" s="311"/>
      <c r="K87" s="329"/>
    </row>
    <row r="88" spans="1:11" ht="46.5" customHeight="1">
      <c r="A88" s="317"/>
      <c r="B88" s="311"/>
      <c r="C88" s="311"/>
      <c r="D88" s="100" t="s">
        <v>38</v>
      </c>
      <c r="E88" s="317"/>
      <c r="F88" s="327"/>
      <c r="G88" s="311"/>
      <c r="H88" s="311"/>
      <c r="I88" s="311"/>
      <c r="J88" s="311"/>
      <c r="K88" s="329"/>
    </row>
    <row r="89" spans="1:11" ht="49.5" customHeight="1">
      <c r="A89" s="317"/>
      <c r="B89" s="311"/>
      <c r="C89" s="311"/>
      <c r="D89" s="100" t="s">
        <v>37</v>
      </c>
      <c r="E89" s="317"/>
      <c r="F89" s="327"/>
      <c r="G89" s="311"/>
      <c r="H89" s="311"/>
      <c r="I89" s="311"/>
      <c r="J89" s="311"/>
      <c r="K89" s="329"/>
    </row>
    <row r="90" spans="1:11" ht="39" customHeight="1">
      <c r="A90" s="317"/>
      <c r="B90" s="311"/>
      <c r="C90" s="311"/>
      <c r="D90" s="100" t="s">
        <v>562</v>
      </c>
      <c r="E90" s="317"/>
      <c r="F90" s="327"/>
      <c r="G90" s="311"/>
      <c r="H90" s="311"/>
      <c r="I90" s="311"/>
      <c r="J90" s="311"/>
      <c r="K90" s="329"/>
    </row>
    <row r="91" spans="1:11" ht="64.5" customHeight="1">
      <c r="A91" s="73"/>
      <c r="B91" s="73"/>
      <c r="C91" s="73"/>
      <c r="D91" s="73"/>
      <c r="E91" s="73"/>
      <c r="F91" s="73"/>
      <c r="G91" s="73"/>
      <c r="H91" s="73"/>
      <c r="I91" s="73"/>
      <c r="J91" s="73"/>
      <c r="K91" s="82"/>
    </row>
    <row r="92" spans="1:11" ht="55.5" customHeight="1">
      <c r="A92" s="60"/>
      <c r="B92" s="435"/>
      <c r="C92" s="435"/>
      <c r="D92" s="57"/>
      <c r="E92" s="57"/>
      <c r="F92" s="57"/>
      <c r="G92" s="57"/>
      <c r="H92" s="60"/>
      <c r="I92" s="60"/>
      <c r="J92" s="77"/>
      <c r="K92" s="78"/>
    </row>
    <row r="93" spans="1:11" ht="21" customHeight="1">
      <c r="A93" s="60"/>
      <c r="B93" s="73"/>
      <c r="C93" s="73"/>
      <c r="D93" s="57"/>
      <c r="E93" s="434"/>
      <c r="F93" s="434"/>
      <c r="G93" s="434"/>
      <c r="H93" s="60"/>
      <c r="I93" s="60"/>
      <c r="J93" s="77"/>
      <c r="K93" s="78"/>
    </row>
    <row r="94" spans="1:11" ht="21" customHeight="1">
      <c r="A94" s="60"/>
      <c r="B94" s="73"/>
      <c r="C94" s="73"/>
      <c r="D94" s="57"/>
      <c r="E94" s="434"/>
      <c r="F94" s="434"/>
      <c r="G94" s="434"/>
      <c r="H94" s="60"/>
      <c r="I94" s="60"/>
      <c r="J94" s="77"/>
      <c r="K94" s="78"/>
    </row>
    <row r="95" spans="1:11" ht="19.5" customHeight="1">
      <c r="A95" s="60"/>
      <c r="B95" s="73"/>
      <c r="C95" s="73"/>
      <c r="D95" s="57"/>
      <c r="E95" s="57"/>
      <c r="F95" s="57"/>
      <c r="G95" s="57"/>
      <c r="H95" s="60"/>
      <c r="I95" s="60"/>
      <c r="J95" s="77"/>
      <c r="K95" s="78"/>
    </row>
    <row r="96" spans="1:11">
      <c r="A96" s="60"/>
      <c r="B96" s="73"/>
      <c r="C96" s="73"/>
      <c r="D96" s="57"/>
      <c r="E96" s="57"/>
      <c r="F96" s="57"/>
      <c r="G96" s="57"/>
      <c r="H96" s="60"/>
      <c r="I96" s="60"/>
      <c r="J96" s="77"/>
      <c r="K96" s="78"/>
    </row>
    <row r="97" spans="1:11">
      <c r="A97" s="60"/>
      <c r="B97" s="73"/>
      <c r="C97" s="73"/>
      <c r="D97" s="57"/>
      <c r="E97" s="57"/>
      <c r="F97" s="57"/>
      <c r="G97" s="57"/>
      <c r="H97" s="60"/>
      <c r="I97" s="60"/>
      <c r="J97" s="77"/>
      <c r="K97" s="78"/>
    </row>
    <row r="98" spans="1:11" s="9" customFormat="1" ht="33" customHeight="1">
      <c r="A98" s="60"/>
      <c r="B98" s="73"/>
      <c r="C98" s="73"/>
      <c r="D98" s="57"/>
      <c r="E98" s="57"/>
      <c r="F98" s="57"/>
      <c r="G98" s="57"/>
      <c r="H98" s="60"/>
      <c r="I98" s="60"/>
      <c r="J98" s="77"/>
      <c r="K98" s="78"/>
    </row>
    <row r="99" spans="1:11" s="9" customFormat="1" ht="32.25" customHeight="1">
      <c r="A99" s="60"/>
      <c r="B99" s="73"/>
      <c r="C99" s="73"/>
      <c r="D99" s="58"/>
      <c r="E99" s="58"/>
      <c r="F99" s="58"/>
      <c r="G99" s="58"/>
      <c r="H99" s="18"/>
      <c r="I99" s="18"/>
      <c r="J99" s="59"/>
      <c r="K99" s="66"/>
    </row>
    <row r="100" spans="1:11" s="9" customFormat="1" ht="15" customHeight="1">
      <c r="A100" s="18"/>
      <c r="B100" s="18"/>
      <c r="C100" s="18"/>
      <c r="D100" s="18"/>
      <c r="E100" s="18"/>
      <c r="F100" s="18"/>
      <c r="G100" s="18"/>
      <c r="H100" s="18"/>
      <c r="I100" s="18"/>
      <c r="J100" s="59"/>
      <c r="K100" s="66"/>
    </row>
    <row r="101" spans="1:11">
      <c r="I101" s="18"/>
      <c r="J101" s="59"/>
      <c r="K101" s="66"/>
    </row>
    <row r="102" spans="1:11">
      <c r="B102" s="60"/>
      <c r="C102" s="60"/>
      <c r="D102" s="60"/>
      <c r="E102" s="60"/>
      <c r="F102" s="60"/>
      <c r="G102" s="60"/>
      <c r="H102" s="60"/>
      <c r="I102" s="60"/>
      <c r="J102" s="77"/>
      <c r="K102" s="78"/>
    </row>
    <row r="103" spans="1:11">
      <c r="A103" s="60"/>
      <c r="B103" s="60"/>
      <c r="C103" s="60"/>
      <c r="D103" s="60"/>
      <c r="E103" s="60"/>
      <c r="F103" s="60"/>
      <c r="G103" s="60"/>
      <c r="H103" s="60"/>
      <c r="I103" s="60"/>
      <c r="J103" s="77"/>
      <c r="K103" s="78"/>
    </row>
    <row r="104" spans="1:11">
      <c r="A104" s="60"/>
      <c r="B104" s="60"/>
      <c r="C104" s="60"/>
      <c r="D104" s="60"/>
      <c r="E104" s="60"/>
      <c r="F104" s="60"/>
      <c r="G104" s="60"/>
      <c r="H104" s="60"/>
      <c r="I104" s="60"/>
      <c r="J104" s="77"/>
      <c r="K104" s="78"/>
    </row>
    <row r="105" spans="1:11">
      <c r="A105" s="60"/>
    </row>
    <row r="119" spans="1:11">
      <c r="A119" s="60"/>
      <c r="B119" s="60"/>
      <c r="C119" s="60"/>
      <c r="D119" s="60"/>
      <c r="E119" s="60"/>
      <c r="F119" s="60"/>
      <c r="G119" s="60"/>
      <c r="H119" s="60"/>
      <c r="I119" s="60"/>
      <c r="J119" s="77"/>
      <c r="K119" s="78"/>
    </row>
    <row r="120" spans="1:11">
      <c r="A120" s="60"/>
      <c r="B120" s="60"/>
      <c r="C120" s="60"/>
      <c r="D120" s="60"/>
      <c r="E120" s="60"/>
      <c r="F120" s="60"/>
      <c r="G120" s="60"/>
      <c r="H120" s="60"/>
      <c r="I120" s="60"/>
      <c r="J120" s="77"/>
      <c r="K120" s="78"/>
    </row>
    <row r="121" spans="1:11">
      <c r="A121" s="60"/>
      <c r="B121" s="60"/>
      <c r="C121" s="60"/>
      <c r="D121" s="60"/>
      <c r="E121" s="60"/>
      <c r="F121" s="60"/>
      <c r="G121" s="60"/>
      <c r="H121" s="60"/>
      <c r="I121" s="60"/>
      <c r="J121" s="77"/>
      <c r="K121" s="78"/>
    </row>
    <row r="122" spans="1:11">
      <c r="A122" s="60"/>
      <c r="B122" s="60"/>
      <c r="C122" s="60"/>
      <c r="D122" s="60"/>
      <c r="E122" s="60"/>
      <c r="F122" s="60"/>
      <c r="G122" s="60"/>
      <c r="H122" s="60"/>
      <c r="I122" s="60"/>
      <c r="J122" s="77"/>
      <c r="K122" s="78"/>
    </row>
    <row r="123" spans="1:11">
      <c r="A123" s="60"/>
      <c r="B123" s="60"/>
      <c r="C123" s="60"/>
      <c r="D123" s="60"/>
      <c r="E123" s="60"/>
      <c r="F123" s="60"/>
      <c r="G123" s="60"/>
      <c r="H123" s="60"/>
      <c r="I123" s="60"/>
      <c r="J123" s="77"/>
      <c r="K123" s="78"/>
    </row>
    <row r="124" spans="1:11">
      <c r="A124" s="60"/>
      <c r="B124" s="60"/>
      <c r="C124" s="60"/>
      <c r="D124" s="60"/>
      <c r="E124" s="60"/>
      <c r="F124" s="60"/>
      <c r="G124" s="60"/>
      <c r="H124" s="60"/>
      <c r="I124" s="60"/>
      <c r="J124" s="77"/>
      <c r="K124" s="78"/>
    </row>
    <row r="125" spans="1:11">
      <c r="A125" s="60"/>
      <c r="B125" s="60"/>
      <c r="C125" s="60"/>
      <c r="D125" s="60"/>
      <c r="E125" s="60"/>
      <c r="F125" s="60"/>
      <c r="G125" s="60"/>
      <c r="H125" s="60"/>
      <c r="I125" s="60"/>
      <c r="J125" s="77"/>
      <c r="K125" s="78"/>
    </row>
    <row r="126" spans="1:11">
      <c r="A126" s="60"/>
      <c r="B126" s="60"/>
      <c r="C126" s="60"/>
      <c r="D126" s="60"/>
      <c r="E126" s="60"/>
      <c r="F126" s="60"/>
      <c r="G126" s="60"/>
      <c r="H126" s="60"/>
      <c r="I126" s="60"/>
      <c r="J126" s="77"/>
      <c r="K126" s="78"/>
    </row>
    <row r="127" spans="1:11">
      <c r="A127" s="60"/>
      <c r="B127" s="60"/>
      <c r="C127" s="60"/>
      <c r="D127" s="60"/>
      <c r="E127" s="60"/>
      <c r="F127" s="60"/>
      <c r="G127" s="60"/>
      <c r="H127" s="60"/>
      <c r="I127" s="60"/>
      <c r="J127" s="77"/>
      <c r="K127" s="78"/>
    </row>
    <row r="128" spans="1:11">
      <c r="A128" s="60"/>
      <c r="B128" s="60"/>
      <c r="C128" s="60"/>
      <c r="D128" s="60"/>
      <c r="E128" s="60"/>
      <c r="F128" s="60"/>
      <c r="G128" s="60"/>
      <c r="H128" s="60"/>
      <c r="I128" s="60"/>
      <c r="J128" s="77"/>
      <c r="K128" s="78"/>
    </row>
    <row r="129" spans="1:11">
      <c r="A129" s="60"/>
      <c r="B129" s="60"/>
      <c r="C129" s="60"/>
      <c r="D129" s="60"/>
      <c r="E129" s="60"/>
      <c r="F129" s="60"/>
      <c r="G129" s="60"/>
      <c r="H129" s="60"/>
      <c r="I129" s="60"/>
      <c r="J129" s="77"/>
      <c r="K129" s="78"/>
    </row>
    <row r="130" spans="1:11">
      <c r="A130" s="60"/>
      <c r="B130" s="60"/>
      <c r="C130" s="60"/>
      <c r="D130" s="60"/>
      <c r="E130" s="60"/>
      <c r="F130" s="60"/>
      <c r="G130" s="60"/>
      <c r="H130" s="60"/>
      <c r="I130" s="60"/>
      <c r="J130" s="77"/>
      <c r="K130" s="78"/>
    </row>
    <row r="131" spans="1:11">
      <c r="A131" s="60"/>
      <c r="B131" s="60"/>
      <c r="C131" s="60"/>
      <c r="D131" s="60"/>
      <c r="E131" s="60"/>
      <c r="F131" s="60"/>
      <c r="G131" s="60"/>
      <c r="H131" s="60"/>
      <c r="I131" s="60"/>
      <c r="J131" s="77"/>
      <c r="K131" s="78"/>
    </row>
    <row r="132" spans="1:11">
      <c r="A132" s="60"/>
      <c r="B132" s="60"/>
      <c r="C132" s="60"/>
      <c r="D132" s="60"/>
      <c r="E132" s="60"/>
      <c r="F132" s="60"/>
      <c r="G132" s="60"/>
      <c r="H132" s="60"/>
      <c r="I132" s="60"/>
      <c r="J132" s="77"/>
      <c r="K132" s="78"/>
    </row>
    <row r="133" spans="1:11">
      <c r="A133" s="60"/>
      <c r="B133" s="60"/>
      <c r="C133" s="60"/>
      <c r="D133" s="60"/>
      <c r="E133" s="60"/>
      <c r="F133" s="60"/>
      <c r="G133" s="60"/>
      <c r="H133" s="60"/>
      <c r="I133" s="60"/>
      <c r="J133" s="77"/>
      <c r="K133" s="78"/>
    </row>
    <row r="134" spans="1:11">
      <c r="A134" s="60"/>
      <c r="B134" s="60"/>
      <c r="C134" s="60"/>
      <c r="D134" s="60"/>
      <c r="E134" s="60"/>
      <c r="F134" s="60"/>
      <c r="G134" s="60"/>
      <c r="H134" s="60"/>
      <c r="I134" s="60"/>
      <c r="J134" s="77"/>
      <c r="K134" s="78"/>
    </row>
    <row r="135" spans="1:11">
      <c r="A135" s="60"/>
      <c r="B135" s="60"/>
      <c r="C135" s="60"/>
      <c r="D135" s="60"/>
      <c r="E135" s="60"/>
      <c r="F135" s="60"/>
      <c r="G135" s="60"/>
      <c r="H135" s="60"/>
      <c r="I135" s="60"/>
      <c r="J135" s="77"/>
      <c r="K135" s="78"/>
    </row>
    <row r="136" spans="1:11">
      <c r="A136" s="60"/>
      <c r="B136" s="60"/>
      <c r="C136" s="60"/>
      <c r="D136" s="60"/>
      <c r="E136" s="60"/>
      <c r="F136" s="60"/>
      <c r="G136" s="60"/>
      <c r="H136" s="60"/>
      <c r="I136" s="60"/>
      <c r="J136" s="77"/>
      <c r="K136" s="78"/>
    </row>
    <row r="137" spans="1:11">
      <c r="A137" s="60"/>
      <c r="B137" s="60"/>
      <c r="C137" s="60"/>
      <c r="D137" s="60"/>
      <c r="E137" s="60"/>
      <c r="F137" s="60"/>
      <c r="G137" s="60"/>
      <c r="H137" s="60"/>
      <c r="I137" s="60"/>
      <c r="J137" s="77"/>
      <c r="K137" s="78"/>
    </row>
    <row r="138" spans="1:11">
      <c r="A138" s="60"/>
      <c r="B138" s="60"/>
      <c r="C138" s="60"/>
      <c r="D138" s="60"/>
      <c r="E138" s="60"/>
      <c r="F138" s="60"/>
      <c r="G138" s="60"/>
      <c r="H138" s="60"/>
      <c r="I138" s="60"/>
      <c r="J138" s="77"/>
      <c r="K138" s="78"/>
    </row>
    <row r="139" spans="1:11">
      <c r="A139" s="60"/>
      <c r="B139" s="60"/>
      <c r="C139" s="60"/>
      <c r="D139" s="60"/>
      <c r="E139" s="60"/>
      <c r="F139" s="60"/>
      <c r="G139" s="60"/>
      <c r="H139" s="60"/>
      <c r="I139" s="60"/>
      <c r="J139" s="77"/>
      <c r="K139" s="78"/>
    </row>
    <row r="140" spans="1:11">
      <c r="A140" s="60"/>
      <c r="B140" s="60"/>
      <c r="C140" s="60"/>
      <c r="D140" s="60"/>
      <c r="E140" s="60"/>
      <c r="F140" s="60"/>
      <c r="G140" s="60"/>
      <c r="H140" s="60"/>
      <c r="I140" s="60"/>
      <c r="J140" s="77"/>
      <c r="K140" s="78"/>
    </row>
    <row r="141" spans="1:11">
      <c r="A141" s="60"/>
      <c r="B141" s="60"/>
      <c r="C141" s="60"/>
      <c r="D141" s="60"/>
      <c r="E141" s="60"/>
      <c r="F141" s="60"/>
      <c r="G141" s="60"/>
      <c r="H141" s="60"/>
      <c r="I141" s="60"/>
      <c r="J141" s="77"/>
      <c r="K141" s="78"/>
    </row>
    <row r="142" spans="1:11">
      <c r="A142" s="60"/>
      <c r="B142" s="60"/>
      <c r="C142" s="60"/>
      <c r="D142" s="60"/>
      <c r="E142" s="60"/>
      <c r="F142" s="60"/>
      <c r="G142" s="60"/>
      <c r="H142" s="60"/>
      <c r="I142" s="60"/>
      <c r="J142" s="77"/>
      <c r="K142" s="78"/>
    </row>
    <row r="143" spans="1:11">
      <c r="A143" s="60"/>
      <c r="B143" s="60"/>
      <c r="C143" s="60"/>
      <c r="D143" s="60"/>
      <c r="E143" s="60"/>
      <c r="F143" s="60"/>
      <c r="G143" s="60"/>
      <c r="H143" s="60"/>
      <c r="I143" s="60"/>
      <c r="J143" s="77"/>
      <c r="K143" s="78"/>
    </row>
    <row r="144" spans="1:11">
      <c r="A144" s="60"/>
      <c r="B144" s="60"/>
      <c r="C144" s="60"/>
      <c r="D144" s="60"/>
      <c r="E144" s="60"/>
      <c r="F144" s="60"/>
      <c r="G144" s="60"/>
      <c r="H144" s="60"/>
      <c r="I144" s="60"/>
      <c r="J144" s="77"/>
      <c r="K144" s="78"/>
    </row>
    <row r="145" spans="1:11">
      <c r="A145" s="60"/>
      <c r="B145" s="60"/>
      <c r="C145" s="60"/>
      <c r="D145" s="60"/>
      <c r="E145" s="60"/>
      <c r="F145" s="60"/>
      <c r="G145" s="60"/>
      <c r="H145" s="60"/>
      <c r="I145" s="60"/>
      <c r="J145" s="77"/>
      <c r="K145" s="78"/>
    </row>
    <row r="146" spans="1:11">
      <c r="A146" s="60"/>
      <c r="B146" s="60"/>
      <c r="C146" s="60"/>
      <c r="D146" s="60"/>
      <c r="E146" s="60"/>
      <c r="F146" s="60"/>
      <c r="G146" s="60"/>
      <c r="H146" s="60"/>
      <c r="I146" s="60"/>
      <c r="J146" s="77"/>
      <c r="K146" s="78"/>
    </row>
    <row r="147" spans="1:11">
      <c r="A147" s="60"/>
      <c r="B147" s="60"/>
      <c r="C147" s="60"/>
      <c r="D147" s="60"/>
      <c r="E147" s="60"/>
      <c r="F147" s="60"/>
      <c r="G147" s="60"/>
      <c r="H147" s="60"/>
      <c r="I147" s="60"/>
      <c r="J147" s="77"/>
      <c r="K147" s="78"/>
    </row>
    <row r="148" spans="1:11">
      <c r="A148" s="60"/>
      <c r="B148" s="60"/>
      <c r="C148" s="60"/>
      <c r="D148" s="60"/>
      <c r="E148" s="60"/>
      <c r="F148" s="60"/>
      <c r="G148" s="60"/>
      <c r="H148" s="60"/>
      <c r="I148" s="60"/>
      <c r="J148" s="77"/>
      <c r="K148" s="78"/>
    </row>
    <row r="149" spans="1:11">
      <c r="A149" s="60"/>
      <c r="B149" s="60"/>
      <c r="C149" s="60"/>
      <c r="D149" s="60"/>
      <c r="E149" s="60"/>
      <c r="F149" s="60"/>
      <c r="G149" s="60"/>
      <c r="H149" s="60"/>
      <c r="I149" s="60"/>
      <c r="J149" s="77"/>
      <c r="K149" s="78"/>
    </row>
    <row r="150" spans="1:11">
      <c r="A150" s="60"/>
      <c r="B150" s="60"/>
      <c r="C150" s="60"/>
      <c r="D150" s="60"/>
      <c r="E150" s="60"/>
      <c r="F150" s="60"/>
      <c r="G150" s="60"/>
      <c r="H150" s="60"/>
      <c r="I150" s="60"/>
      <c r="J150" s="77"/>
      <c r="K150" s="78"/>
    </row>
    <row r="151" spans="1:11">
      <c r="A151" s="60"/>
      <c r="B151" s="60"/>
      <c r="C151" s="60"/>
      <c r="D151" s="60"/>
      <c r="E151" s="60"/>
      <c r="F151" s="60"/>
      <c r="G151" s="60"/>
      <c r="H151" s="60"/>
      <c r="I151" s="60"/>
      <c r="J151" s="77"/>
      <c r="K151" s="78"/>
    </row>
    <row r="152" spans="1:11">
      <c r="A152" s="60"/>
      <c r="B152" s="60"/>
      <c r="C152" s="60"/>
      <c r="D152" s="60"/>
      <c r="E152" s="60"/>
      <c r="F152" s="60"/>
      <c r="G152" s="60"/>
      <c r="H152" s="60"/>
      <c r="I152" s="60"/>
      <c r="J152" s="77"/>
      <c r="K152" s="78"/>
    </row>
    <row r="153" spans="1:11">
      <c r="A153" s="60"/>
      <c r="B153" s="60"/>
      <c r="C153" s="60"/>
      <c r="D153" s="60"/>
      <c r="E153" s="60"/>
      <c r="F153" s="60"/>
      <c r="G153" s="60"/>
      <c r="H153" s="60"/>
      <c r="I153" s="60"/>
      <c r="J153" s="77"/>
      <c r="K153" s="78"/>
    </row>
    <row r="154" spans="1:11">
      <c r="A154" s="60"/>
      <c r="B154" s="60"/>
      <c r="C154" s="60"/>
      <c r="D154" s="60"/>
      <c r="E154" s="60"/>
      <c r="F154" s="60"/>
      <c r="G154" s="60"/>
      <c r="H154" s="60"/>
      <c r="I154" s="60"/>
      <c r="J154" s="77"/>
      <c r="K154" s="78"/>
    </row>
    <row r="155" spans="1:11">
      <c r="A155" s="60"/>
      <c r="B155" s="60"/>
      <c r="C155" s="60"/>
      <c r="D155" s="60"/>
      <c r="E155" s="60"/>
      <c r="F155" s="60"/>
      <c r="G155" s="60"/>
      <c r="H155" s="60"/>
      <c r="I155" s="60"/>
      <c r="J155" s="77"/>
      <c r="K155" s="78"/>
    </row>
    <row r="156" spans="1:11">
      <c r="A156" s="60"/>
      <c r="B156" s="60"/>
      <c r="C156" s="60"/>
      <c r="D156" s="60"/>
      <c r="E156" s="60"/>
      <c r="F156" s="60"/>
      <c r="G156" s="60"/>
      <c r="H156" s="60"/>
      <c r="I156" s="60"/>
      <c r="J156" s="77"/>
      <c r="K156" s="78"/>
    </row>
    <row r="157" spans="1:11">
      <c r="A157" s="60"/>
      <c r="B157" s="60"/>
      <c r="C157" s="60"/>
      <c r="D157" s="60"/>
      <c r="E157" s="60"/>
      <c r="F157" s="60"/>
      <c r="G157" s="60"/>
      <c r="H157" s="60"/>
      <c r="I157" s="60"/>
      <c r="J157" s="77"/>
      <c r="K157" s="78"/>
    </row>
    <row r="158" spans="1:11">
      <c r="A158" s="60"/>
      <c r="B158" s="60"/>
      <c r="C158" s="60"/>
      <c r="D158" s="60"/>
      <c r="E158" s="60"/>
      <c r="F158" s="60"/>
      <c r="G158" s="60"/>
      <c r="H158" s="60"/>
      <c r="I158" s="60"/>
      <c r="J158" s="77"/>
      <c r="K158" s="78"/>
    </row>
    <row r="159" spans="1:11">
      <c r="A159" s="60"/>
      <c r="B159" s="60"/>
      <c r="C159" s="60"/>
      <c r="D159" s="60"/>
      <c r="E159" s="60"/>
      <c r="F159" s="60"/>
      <c r="G159" s="60"/>
      <c r="H159" s="60"/>
      <c r="I159" s="60"/>
      <c r="J159" s="77"/>
      <c r="K159" s="78"/>
    </row>
    <row r="160" spans="1:11">
      <c r="A160" s="60"/>
      <c r="B160" s="60"/>
      <c r="C160" s="60"/>
      <c r="D160" s="60"/>
      <c r="E160" s="60"/>
      <c r="F160" s="60"/>
      <c r="G160" s="60"/>
      <c r="H160" s="60"/>
      <c r="I160" s="60"/>
      <c r="J160" s="77"/>
      <c r="K160" s="78"/>
    </row>
    <row r="161" spans="1:11">
      <c r="A161" s="60"/>
      <c r="B161" s="60"/>
      <c r="C161" s="60"/>
      <c r="D161" s="60"/>
      <c r="E161" s="60"/>
      <c r="F161" s="60"/>
      <c r="G161" s="60"/>
      <c r="H161" s="60"/>
      <c r="I161" s="60"/>
      <c r="J161" s="77"/>
      <c r="K161" s="78"/>
    </row>
  </sheetData>
  <mergeCells count="192">
    <mergeCell ref="A2:K2"/>
    <mergeCell ref="A64:C64"/>
    <mergeCell ref="D64:D65"/>
    <mergeCell ref="E64:F64"/>
    <mergeCell ref="G64:G65"/>
    <mergeCell ref="H64:H65"/>
    <mergeCell ref="J64:J65"/>
    <mergeCell ref="K64:K65"/>
    <mergeCell ref="B69:B71"/>
    <mergeCell ref="C69:C71"/>
    <mergeCell ref="D69:D71"/>
    <mergeCell ref="E69:E71"/>
    <mergeCell ref="F69:F71"/>
    <mergeCell ref="A69:A71"/>
    <mergeCell ref="J69:J71"/>
    <mergeCell ref="A30:C30"/>
    <mergeCell ref="D30:D31"/>
    <mergeCell ref="E30:F30"/>
    <mergeCell ref="G30:G31"/>
    <mergeCell ref="H30:H31"/>
    <mergeCell ref="J30:J31"/>
    <mergeCell ref="K30:K31"/>
    <mergeCell ref="A18:A19"/>
    <mergeCell ref="B18:B19"/>
    <mergeCell ref="C22:C23"/>
    <mergeCell ref="F16:F17"/>
    <mergeCell ref="E18:E19"/>
    <mergeCell ref="F18:F19"/>
    <mergeCell ref="J20:J21"/>
    <mergeCell ref="K20:K21"/>
    <mergeCell ref="K25:K26"/>
    <mergeCell ref="J25:J26"/>
    <mergeCell ref="D25:D26"/>
    <mergeCell ref="F25:F26"/>
    <mergeCell ref="E25:E26"/>
    <mergeCell ref="K16:K17"/>
    <mergeCell ref="K18:K19"/>
    <mergeCell ref="K22:K23"/>
    <mergeCell ref="J18:J19"/>
    <mergeCell ref="J16:J17"/>
    <mergeCell ref="J22:J23"/>
    <mergeCell ref="C52:C55"/>
    <mergeCell ref="D52:D55"/>
    <mergeCell ref="E52:E55"/>
    <mergeCell ref="A48:A49"/>
    <mergeCell ref="B48:B49"/>
    <mergeCell ref="C56:C58"/>
    <mergeCell ref="D56:D58"/>
    <mergeCell ref="E56:E58"/>
    <mergeCell ref="F56:F58"/>
    <mergeCell ref="A56:A58"/>
    <mergeCell ref="B56:B58"/>
    <mergeCell ref="F52:F55"/>
    <mergeCell ref="A52:A55"/>
    <mergeCell ref="B52:B55"/>
    <mergeCell ref="E48:E49"/>
    <mergeCell ref="A50:C50"/>
    <mergeCell ref="D50:D51"/>
    <mergeCell ref="E50:F50"/>
    <mergeCell ref="G83:G90"/>
    <mergeCell ref="H83:H90"/>
    <mergeCell ref="K69:K71"/>
    <mergeCell ref="J72:J74"/>
    <mergeCell ref="K72:K74"/>
    <mergeCell ref="J77:J80"/>
    <mergeCell ref="K77:K80"/>
    <mergeCell ref="J81:J90"/>
    <mergeCell ref="K81:K90"/>
    <mergeCell ref="I83:I90"/>
    <mergeCell ref="G75:G76"/>
    <mergeCell ref="H75:H76"/>
    <mergeCell ref="J75:J76"/>
    <mergeCell ref="K75:K76"/>
    <mergeCell ref="A81:A90"/>
    <mergeCell ref="B81:B90"/>
    <mergeCell ref="C81:C90"/>
    <mergeCell ref="E81:E90"/>
    <mergeCell ref="F81:F90"/>
    <mergeCell ref="F72:F74"/>
    <mergeCell ref="A77:A80"/>
    <mergeCell ref="B77:B80"/>
    <mergeCell ref="C77:C80"/>
    <mergeCell ref="D77:D80"/>
    <mergeCell ref="E77:E80"/>
    <mergeCell ref="F77:F80"/>
    <mergeCell ref="A72:A74"/>
    <mergeCell ref="B72:B74"/>
    <mergeCell ref="C72:C74"/>
    <mergeCell ref="D72:D74"/>
    <mergeCell ref="E72:E74"/>
    <mergeCell ref="A75:C75"/>
    <mergeCell ref="D75:D76"/>
    <mergeCell ref="E75:F75"/>
    <mergeCell ref="K56:K58"/>
    <mergeCell ref="J56:J58"/>
    <mergeCell ref="K52:K55"/>
    <mergeCell ref="J52:J55"/>
    <mergeCell ref="D22:D23"/>
    <mergeCell ref="D18:D19"/>
    <mergeCell ref="A22:A23"/>
    <mergeCell ref="B22:B23"/>
    <mergeCell ref="E22:E23"/>
    <mergeCell ref="F22:F23"/>
    <mergeCell ref="C37:C38"/>
    <mergeCell ref="A42:A45"/>
    <mergeCell ref="B42:B45"/>
    <mergeCell ref="C42:C45"/>
    <mergeCell ref="D42:D45"/>
    <mergeCell ref="E42:E45"/>
    <mergeCell ref="F43:F44"/>
    <mergeCell ref="C39:C41"/>
    <mergeCell ref="D37:D38"/>
    <mergeCell ref="D39:D41"/>
    <mergeCell ref="E39:E41"/>
    <mergeCell ref="E37:E38"/>
    <mergeCell ref="B37:B38"/>
    <mergeCell ref="J42:J45"/>
    <mergeCell ref="A16:A17"/>
    <mergeCell ref="B16:B17"/>
    <mergeCell ref="E16:E17"/>
    <mergeCell ref="H10:H12"/>
    <mergeCell ref="A20:C20"/>
    <mergeCell ref="D20:D21"/>
    <mergeCell ref="E20:F20"/>
    <mergeCell ref="G20:G21"/>
    <mergeCell ref="H20:H21"/>
    <mergeCell ref="C16:C17"/>
    <mergeCell ref="D16:D17"/>
    <mergeCell ref="C18:C19"/>
    <mergeCell ref="I10:I12"/>
    <mergeCell ref="K10:K12"/>
    <mergeCell ref="J10:J12"/>
    <mergeCell ref="G10:G12"/>
    <mergeCell ref="A10:A12"/>
    <mergeCell ref="B10:B12"/>
    <mergeCell ref="C10:C12"/>
    <mergeCell ref="F11:F12"/>
    <mergeCell ref="E10:E12"/>
    <mergeCell ref="E94:G94"/>
    <mergeCell ref="E93:G93"/>
    <mergeCell ref="A3:K3"/>
    <mergeCell ref="A4:K5"/>
    <mergeCell ref="A6:K6"/>
    <mergeCell ref="A7:K7"/>
    <mergeCell ref="A8:C8"/>
    <mergeCell ref="D8:D9"/>
    <mergeCell ref="E8:F8"/>
    <mergeCell ref="G8:G9"/>
    <mergeCell ref="H8:H9"/>
    <mergeCell ref="J8:J9"/>
    <mergeCell ref="K8:K9"/>
    <mergeCell ref="A13:K13"/>
    <mergeCell ref="A14:K14"/>
    <mergeCell ref="B92:C92"/>
    <mergeCell ref="A61:K61"/>
    <mergeCell ref="A24:K24"/>
    <mergeCell ref="A36:K36"/>
    <mergeCell ref="A25:A26"/>
    <mergeCell ref="B25:B26"/>
    <mergeCell ref="C25:C26"/>
    <mergeCell ref="A28:K28"/>
    <mergeCell ref="A29:K29"/>
    <mergeCell ref="K39:K41"/>
    <mergeCell ref="K37:K38"/>
    <mergeCell ref="J37:J38"/>
    <mergeCell ref="J39:J41"/>
    <mergeCell ref="F39:F41"/>
    <mergeCell ref="A33:C33"/>
    <mergeCell ref="D33:D34"/>
    <mergeCell ref="E33:F33"/>
    <mergeCell ref="G33:G34"/>
    <mergeCell ref="H33:H34"/>
    <mergeCell ref="J33:J34"/>
    <mergeCell ref="K33:K34"/>
    <mergeCell ref="A39:A41"/>
    <mergeCell ref="B39:B41"/>
    <mergeCell ref="A37:A38"/>
    <mergeCell ref="G50:G51"/>
    <mergeCell ref="H50:H51"/>
    <mergeCell ref="J50:J51"/>
    <mergeCell ref="K50:K51"/>
    <mergeCell ref="K48:K49"/>
    <mergeCell ref="J48:J49"/>
    <mergeCell ref="I43:I44"/>
    <mergeCell ref="G43:G44"/>
    <mergeCell ref="H43:H44"/>
    <mergeCell ref="A46:K46"/>
    <mergeCell ref="A47:K47"/>
    <mergeCell ref="K42:K45"/>
    <mergeCell ref="F48:F49"/>
    <mergeCell ref="C48:C49"/>
    <mergeCell ref="D48:D49"/>
  </mergeCells>
  <printOptions horizontalCentered="1" verticalCentered="1"/>
  <pageMargins left="0.92" right="0.17" top="0.36" bottom="0.31" header="0.17" footer="0.17"/>
  <pageSetup scale="45" fitToHeight="0" orientation="landscape" r:id="rId1"/>
  <headerFooter scaleWithDoc="0" alignWithMargins="0">
    <oddFooter>&amp;R&amp;"Humanst521 BT,Roman"&amp;7DIMENSIÓN 4 / LA UNIVERSIDAD FRENTE A LA COMUNIDAD REGIONAL, NACIONAL E INTERNACIONAL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2:L162"/>
  <sheetViews>
    <sheetView showGridLines="0" topLeftCell="A88" zoomScale="70" zoomScaleNormal="70" zoomScaleSheetLayoutView="100" zoomScalePageLayoutView="50" workbookViewId="0">
      <selection activeCell="I49" sqref="I49"/>
    </sheetView>
  </sheetViews>
  <sheetFormatPr baseColWidth="10" defaultRowHeight="12"/>
  <cols>
    <col min="1" max="1" width="4.5703125" style="42" customWidth="1"/>
    <col min="2" max="2" width="21.5703125" style="42" customWidth="1"/>
    <col min="3" max="3" width="31.28515625" style="42" customWidth="1"/>
    <col min="4" max="4" width="20" style="42" customWidth="1"/>
    <col min="5" max="5" width="9.5703125" style="42" customWidth="1"/>
    <col min="6" max="6" width="10.85546875" style="42" customWidth="1"/>
    <col min="7" max="7" width="25.42578125" style="42" customWidth="1"/>
    <col min="8" max="8" width="16.28515625" style="42" customWidth="1"/>
    <col min="9" max="9" width="15.85546875" style="41" customWidth="1"/>
    <col min="10" max="10" width="9.7109375" style="45" customWidth="1"/>
    <col min="11" max="11" width="51.85546875" style="83" customWidth="1"/>
    <col min="12" max="16384" width="11.42578125" style="27"/>
  </cols>
  <sheetData>
    <row r="2" spans="1:11" ht="21.75" customHeight="1">
      <c r="A2" s="415" t="s">
        <v>1100</v>
      </c>
      <c r="B2" s="458"/>
      <c r="C2" s="458"/>
      <c r="D2" s="458"/>
      <c r="E2" s="458"/>
      <c r="F2" s="458"/>
      <c r="G2" s="458"/>
      <c r="H2" s="458"/>
      <c r="I2" s="458"/>
      <c r="J2" s="458"/>
      <c r="K2" s="458"/>
    </row>
    <row r="3" spans="1:11" s="24" customFormat="1" ht="22.5" customHeight="1">
      <c r="A3" s="341" t="s">
        <v>125</v>
      </c>
      <c r="B3" s="341"/>
      <c r="C3" s="341"/>
      <c r="D3" s="341"/>
      <c r="E3" s="341"/>
      <c r="F3" s="341"/>
      <c r="G3" s="341"/>
      <c r="H3" s="341"/>
      <c r="I3" s="341"/>
      <c r="J3" s="341"/>
      <c r="K3" s="341"/>
    </row>
    <row r="4" spans="1:11" s="24" customFormat="1" ht="48" customHeight="1">
      <c r="A4" s="450" t="s">
        <v>1073</v>
      </c>
      <c r="B4" s="450"/>
      <c r="C4" s="450"/>
      <c r="D4" s="450"/>
      <c r="E4" s="450"/>
      <c r="F4" s="450"/>
      <c r="G4" s="450"/>
      <c r="H4" s="450"/>
      <c r="I4" s="450"/>
      <c r="J4" s="450"/>
      <c r="K4" s="450"/>
    </row>
    <row r="5" spans="1:11" s="24" customFormat="1" ht="39.75" customHeight="1">
      <c r="A5" s="450"/>
      <c r="B5" s="450"/>
      <c r="C5" s="450"/>
      <c r="D5" s="450"/>
      <c r="E5" s="450"/>
      <c r="F5" s="450"/>
      <c r="G5" s="450"/>
      <c r="H5" s="450"/>
      <c r="I5" s="450"/>
      <c r="J5" s="450"/>
      <c r="K5" s="450"/>
    </row>
    <row r="6" spans="1:11" s="24" customFormat="1" ht="23.25" customHeight="1">
      <c r="A6" s="451" t="s">
        <v>124</v>
      </c>
      <c r="B6" s="452"/>
      <c r="C6" s="452"/>
      <c r="D6" s="452"/>
      <c r="E6" s="452"/>
      <c r="F6" s="452"/>
      <c r="G6" s="452"/>
      <c r="H6" s="452"/>
      <c r="I6" s="452"/>
      <c r="J6" s="452"/>
      <c r="K6" s="453"/>
    </row>
    <row r="7" spans="1:11" s="25" customFormat="1" ht="26.25" customHeight="1">
      <c r="A7" s="385" t="s">
        <v>123</v>
      </c>
      <c r="B7" s="386"/>
      <c r="C7" s="386"/>
      <c r="D7" s="386"/>
      <c r="E7" s="386"/>
      <c r="F7" s="386"/>
      <c r="G7" s="386"/>
      <c r="H7" s="386"/>
      <c r="I7" s="386"/>
      <c r="J7" s="386"/>
      <c r="K7" s="387"/>
    </row>
    <row r="8" spans="1:11" s="26" customFormat="1" ht="28.5" customHeight="1">
      <c r="A8" s="311" t="s">
        <v>35</v>
      </c>
      <c r="B8" s="311"/>
      <c r="C8" s="311"/>
      <c r="D8" s="311" t="s">
        <v>34</v>
      </c>
      <c r="E8" s="311" t="s">
        <v>33</v>
      </c>
      <c r="F8" s="311"/>
      <c r="G8" s="311" t="s">
        <v>32</v>
      </c>
      <c r="H8" s="311" t="s">
        <v>79</v>
      </c>
      <c r="I8" s="100" t="s">
        <v>899</v>
      </c>
      <c r="J8" s="454" t="s">
        <v>159</v>
      </c>
      <c r="K8" s="311" t="s">
        <v>31</v>
      </c>
    </row>
    <row r="9" spans="1:11" s="26" customFormat="1" ht="28.5" customHeight="1">
      <c r="A9" s="100" t="s">
        <v>30</v>
      </c>
      <c r="B9" s="100" t="s">
        <v>29</v>
      </c>
      <c r="C9" s="100" t="s">
        <v>28</v>
      </c>
      <c r="D9" s="311"/>
      <c r="E9" s="101" t="s">
        <v>27</v>
      </c>
      <c r="F9" s="100" t="s">
        <v>26</v>
      </c>
      <c r="G9" s="311"/>
      <c r="H9" s="311"/>
      <c r="I9" s="102" t="s">
        <v>1069</v>
      </c>
      <c r="J9" s="455"/>
      <c r="K9" s="311"/>
    </row>
    <row r="10" spans="1:11" ht="138.75" customHeight="1">
      <c r="A10" s="103">
        <v>129</v>
      </c>
      <c r="B10" s="100" t="s">
        <v>564</v>
      </c>
      <c r="C10" s="100" t="s">
        <v>565</v>
      </c>
      <c r="D10" s="100" t="s">
        <v>566</v>
      </c>
      <c r="E10" s="103">
        <v>0</v>
      </c>
      <c r="F10" s="95"/>
      <c r="G10" s="100" t="s">
        <v>567</v>
      </c>
      <c r="H10" s="100" t="s">
        <v>222</v>
      </c>
      <c r="I10" s="100">
        <v>85</v>
      </c>
      <c r="J10" s="100">
        <v>90</v>
      </c>
      <c r="K10" s="105" t="s">
        <v>942</v>
      </c>
    </row>
    <row r="11" spans="1:11" ht="43.5" customHeight="1">
      <c r="A11" s="317">
        <v>130</v>
      </c>
      <c r="B11" s="311" t="s">
        <v>568</v>
      </c>
      <c r="C11" s="311" t="s">
        <v>569</v>
      </c>
      <c r="D11" s="100" t="s">
        <v>424</v>
      </c>
      <c r="E11" s="321">
        <v>9064</v>
      </c>
      <c r="F11" s="311" t="s">
        <v>570</v>
      </c>
      <c r="G11" s="100" t="s">
        <v>571</v>
      </c>
      <c r="H11" s="100" t="s">
        <v>55</v>
      </c>
      <c r="I11" s="100">
        <v>1</v>
      </c>
      <c r="J11" s="315">
        <v>100</v>
      </c>
      <c r="K11" s="313" t="s">
        <v>1032</v>
      </c>
    </row>
    <row r="12" spans="1:11" ht="44.25" customHeight="1">
      <c r="A12" s="325"/>
      <c r="B12" s="315"/>
      <c r="C12" s="315"/>
      <c r="D12" s="175" t="s">
        <v>572</v>
      </c>
      <c r="E12" s="331"/>
      <c r="F12" s="315"/>
      <c r="G12" s="175" t="s">
        <v>573</v>
      </c>
      <c r="H12" s="175" t="s">
        <v>55</v>
      </c>
      <c r="I12" s="175">
        <v>1</v>
      </c>
      <c r="J12" s="318"/>
      <c r="K12" s="328"/>
    </row>
    <row r="13" spans="1:11" ht="100.5" customHeight="1">
      <c r="A13" s="317">
        <v>131</v>
      </c>
      <c r="B13" s="311" t="s">
        <v>574</v>
      </c>
      <c r="C13" s="311" t="s">
        <v>575</v>
      </c>
      <c r="D13" s="178" t="s">
        <v>24</v>
      </c>
      <c r="E13" s="317">
        <v>0</v>
      </c>
      <c r="F13" s="327"/>
      <c r="G13" s="178" t="s">
        <v>576</v>
      </c>
      <c r="H13" s="178" t="s">
        <v>577</v>
      </c>
      <c r="I13" s="178">
        <v>90</v>
      </c>
      <c r="J13" s="311">
        <v>88</v>
      </c>
      <c r="K13" s="329" t="s">
        <v>1408</v>
      </c>
    </row>
    <row r="14" spans="1:11" ht="96" customHeight="1">
      <c r="A14" s="317"/>
      <c r="B14" s="311"/>
      <c r="C14" s="311"/>
      <c r="D14" s="311" t="s">
        <v>18</v>
      </c>
      <c r="E14" s="317"/>
      <c r="F14" s="327"/>
      <c r="G14" s="178" t="s">
        <v>578</v>
      </c>
      <c r="H14" s="178" t="s">
        <v>85</v>
      </c>
      <c r="I14" s="178">
        <v>37</v>
      </c>
      <c r="J14" s="311"/>
      <c r="K14" s="329"/>
    </row>
    <row r="15" spans="1:11" ht="96" customHeight="1">
      <c r="A15" s="317"/>
      <c r="B15" s="311"/>
      <c r="C15" s="311"/>
      <c r="D15" s="311"/>
      <c r="E15" s="317"/>
      <c r="F15" s="327"/>
      <c r="G15" s="178" t="s">
        <v>579</v>
      </c>
      <c r="H15" s="178" t="s">
        <v>580</v>
      </c>
      <c r="I15" s="178">
        <v>96</v>
      </c>
      <c r="J15" s="311"/>
      <c r="K15" s="329"/>
    </row>
    <row r="16" spans="1:11" ht="131.25" customHeight="1">
      <c r="A16" s="317"/>
      <c r="B16" s="311"/>
      <c r="C16" s="311"/>
      <c r="D16" s="311"/>
      <c r="E16" s="317"/>
      <c r="F16" s="327"/>
      <c r="G16" s="178" t="s">
        <v>581</v>
      </c>
      <c r="H16" s="178" t="s">
        <v>222</v>
      </c>
      <c r="I16" s="178">
        <v>100</v>
      </c>
      <c r="J16" s="311"/>
      <c r="K16" s="329"/>
    </row>
    <row r="17" spans="1:11" ht="84.75" customHeight="1">
      <c r="A17" s="317">
        <v>132</v>
      </c>
      <c r="B17" s="311" t="s">
        <v>900</v>
      </c>
      <c r="C17" s="311" t="s">
        <v>901</v>
      </c>
      <c r="D17" s="311" t="s">
        <v>47</v>
      </c>
      <c r="E17" s="321">
        <v>31480</v>
      </c>
      <c r="F17" s="311" t="s">
        <v>110</v>
      </c>
      <c r="G17" s="100" t="s">
        <v>902</v>
      </c>
      <c r="H17" s="100" t="s">
        <v>55</v>
      </c>
      <c r="I17" s="100">
        <v>1</v>
      </c>
      <c r="J17" s="315">
        <v>100</v>
      </c>
      <c r="K17" s="313" t="s">
        <v>1040</v>
      </c>
    </row>
    <row r="18" spans="1:11" ht="103.5" customHeight="1">
      <c r="A18" s="317"/>
      <c r="B18" s="311"/>
      <c r="C18" s="311"/>
      <c r="D18" s="311"/>
      <c r="E18" s="321"/>
      <c r="F18" s="311"/>
      <c r="G18" s="100" t="s">
        <v>903</v>
      </c>
      <c r="H18" s="100" t="s">
        <v>264</v>
      </c>
      <c r="I18" s="100">
        <v>1</v>
      </c>
      <c r="J18" s="316"/>
      <c r="K18" s="314"/>
    </row>
    <row r="19" spans="1:11" s="25" customFormat="1" ht="22.5" customHeight="1">
      <c r="A19" s="385" t="s">
        <v>121</v>
      </c>
      <c r="B19" s="386"/>
      <c r="C19" s="386"/>
      <c r="D19" s="386"/>
      <c r="E19" s="386"/>
      <c r="F19" s="386"/>
      <c r="G19" s="386"/>
      <c r="H19" s="386"/>
      <c r="I19" s="386"/>
      <c r="J19" s="386"/>
      <c r="K19" s="387"/>
    </row>
    <row r="20" spans="1:11" ht="108" customHeight="1">
      <c r="A20" s="317">
        <v>133</v>
      </c>
      <c r="B20" s="311" t="s">
        <v>582</v>
      </c>
      <c r="C20" s="311" t="s">
        <v>583</v>
      </c>
      <c r="D20" s="178" t="s">
        <v>584</v>
      </c>
      <c r="E20" s="321">
        <v>20900</v>
      </c>
      <c r="F20" s="311" t="s">
        <v>585</v>
      </c>
      <c r="G20" s="178" t="s">
        <v>586</v>
      </c>
      <c r="H20" s="178" t="s">
        <v>222</v>
      </c>
      <c r="I20" s="178">
        <v>100</v>
      </c>
      <c r="J20" s="311">
        <v>90</v>
      </c>
      <c r="K20" s="329" t="s">
        <v>1013</v>
      </c>
    </row>
    <row r="21" spans="1:11" ht="75.75" customHeight="1">
      <c r="A21" s="317"/>
      <c r="B21" s="311"/>
      <c r="C21" s="311"/>
      <c r="D21" s="311" t="s">
        <v>563</v>
      </c>
      <c r="E21" s="321"/>
      <c r="F21" s="311"/>
      <c r="G21" s="178" t="s">
        <v>587</v>
      </c>
      <c r="H21" s="178" t="s">
        <v>222</v>
      </c>
      <c r="I21" s="178">
        <v>60</v>
      </c>
      <c r="J21" s="311"/>
      <c r="K21" s="329"/>
    </row>
    <row r="22" spans="1:11" ht="42.75" customHeight="1">
      <c r="A22" s="317"/>
      <c r="B22" s="311"/>
      <c r="C22" s="311"/>
      <c r="D22" s="311"/>
      <c r="E22" s="321"/>
      <c r="F22" s="311"/>
      <c r="G22" s="178" t="s">
        <v>588</v>
      </c>
      <c r="H22" s="178" t="s">
        <v>55</v>
      </c>
      <c r="I22" s="178">
        <v>1</v>
      </c>
      <c r="J22" s="311"/>
      <c r="K22" s="329"/>
    </row>
    <row r="23" spans="1:11" ht="52.5" customHeight="1">
      <c r="A23" s="311" t="s">
        <v>35</v>
      </c>
      <c r="B23" s="311"/>
      <c r="C23" s="311"/>
      <c r="D23" s="311" t="s">
        <v>34</v>
      </c>
      <c r="E23" s="311" t="s">
        <v>33</v>
      </c>
      <c r="F23" s="311"/>
      <c r="G23" s="311" t="s">
        <v>32</v>
      </c>
      <c r="H23" s="311" t="s">
        <v>79</v>
      </c>
      <c r="I23" s="178" t="s">
        <v>899</v>
      </c>
      <c r="J23" s="312" t="s">
        <v>80</v>
      </c>
      <c r="K23" s="329" t="s">
        <v>31</v>
      </c>
    </row>
    <row r="24" spans="1:11" ht="39" customHeight="1">
      <c r="A24" s="178" t="s">
        <v>30</v>
      </c>
      <c r="B24" s="178" t="s">
        <v>29</v>
      </c>
      <c r="C24" s="178" t="s">
        <v>28</v>
      </c>
      <c r="D24" s="311"/>
      <c r="E24" s="115" t="s">
        <v>27</v>
      </c>
      <c r="F24" s="178" t="s">
        <v>26</v>
      </c>
      <c r="G24" s="311"/>
      <c r="H24" s="311"/>
      <c r="I24" s="102" t="s">
        <v>1069</v>
      </c>
      <c r="J24" s="312"/>
      <c r="K24" s="329"/>
    </row>
    <row r="25" spans="1:11" ht="47.25" customHeight="1">
      <c r="A25" s="317">
        <v>134</v>
      </c>
      <c r="B25" s="311" t="s">
        <v>589</v>
      </c>
      <c r="C25" s="311" t="s">
        <v>590</v>
      </c>
      <c r="D25" s="100" t="s">
        <v>584</v>
      </c>
      <c r="E25" s="331">
        <v>5000</v>
      </c>
      <c r="F25" s="315" t="s">
        <v>585</v>
      </c>
      <c r="G25" s="315" t="s">
        <v>591</v>
      </c>
      <c r="H25" s="311" t="s">
        <v>438</v>
      </c>
      <c r="I25" s="311">
        <v>90</v>
      </c>
      <c r="J25" s="315">
        <v>100</v>
      </c>
      <c r="K25" s="313" t="s">
        <v>1014</v>
      </c>
    </row>
    <row r="26" spans="1:11" s="26" customFormat="1" ht="111" customHeight="1">
      <c r="A26" s="317"/>
      <c r="B26" s="311"/>
      <c r="C26" s="311"/>
      <c r="D26" s="100" t="s">
        <v>592</v>
      </c>
      <c r="E26" s="332"/>
      <c r="F26" s="316"/>
      <c r="G26" s="316"/>
      <c r="H26" s="311"/>
      <c r="I26" s="311"/>
      <c r="J26" s="316"/>
      <c r="K26" s="314"/>
    </row>
    <row r="27" spans="1:11" ht="84" customHeight="1">
      <c r="A27" s="317">
        <v>135</v>
      </c>
      <c r="B27" s="311" t="s">
        <v>904</v>
      </c>
      <c r="C27" s="311" t="s">
        <v>905</v>
      </c>
      <c r="D27" s="178" t="s">
        <v>593</v>
      </c>
      <c r="E27" s="321">
        <v>27043</v>
      </c>
      <c r="F27" s="311" t="s">
        <v>594</v>
      </c>
      <c r="G27" s="178" t="s">
        <v>907</v>
      </c>
      <c r="H27" s="178" t="s">
        <v>55</v>
      </c>
      <c r="I27" s="178">
        <v>1</v>
      </c>
      <c r="J27" s="311">
        <v>100</v>
      </c>
      <c r="K27" s="329" t="s">
        <v>1092</v>
      </c>
    </row>
    <row r="28" spans="1:11" ht="60" customHeight="1">
      <c r="A28" s="317"/>
      <c r="B28" s="311"/>
      <c r="C28" s="311"/>
      <c r="D28" s="178" t="s">
        <v>424</v>
      </c>
      <c r="E28" s="321"/>
      <c r="F28" s="311"/>
      <c r="G28" s="178" t="s">
        <v>908</v>
      </c>
      <c r="H28" s="178" t="s">
        <v>55</v>
      </c>
      <c r="I28" s="178">
        <v>1</v>
      </c>
      <c r="J28" s="311"/>
      <c r="K28" s="329"/>
    </row>
    <row r="29" spans="1:11" ht="66" customHeight="1">
      <c r="A29" s="317"/>
      <c r="B29" s="311"/>
      <c r="C29" s="311"/>
      <c r="D29" s="178" t="s">
        <v>595</v>
      </c>
      <c r="E29" s="321"/>
      <c r="F29" s="311"/>
      <c r="G29" s="178" t="s">
        <v>909</v>
      </c>
      <c r="H29" s="178" t="s">
        <v>99</v>
      </c>
      <c r="I29" s="178">
        <v>1</v>
      </c>
      <c r="J29" s="311"/>
      <c r="K29" s="329"/>
    </row>
    <row r="30" spans="1:11" ht="62.25" customHeight="1">
      <c r="A30" s="317"/>
      <c r="B30" s="311"/>
      <c r="C30" s="311"/>
      <c r="D30" s="178" t="s">
        <v>118</v>
      </c>
      <c r="E30" s="321"/>
      <c r="F30" s="311"/>
      <c r="G30" s="311" t="s">
        <v>910</v>
      </c>
      <c r="H30" s="311" t="s">
        <v>596</v>
      </c>
      <c r="I30" s="311">
        <v>1</v>
      </c>
      <c r="J30" s="311"/>
      <c r="K30" s="329"/>
    </row>
    <row r="31" spans="1:11" ht="60" customHeight="1">
      <c r="A31" s="317"/>
      <c r="B31" s="311"/>
      <c r="C31" s="311"/>
      <c r="D31" s="178" t="s">
        <v>86</v>
      </c>
      <c r="E31" s="321"/>
      <c r="F31" s="311"/>
      <c r="G31" s="311"/>
      <c r="H31" s="311"/>
      <c r="I31" s="311"/>
      <c r="J31" s="311"/>
      <c r="K31" s="329"/>
    </row>
    <row r="32" spans="1:11" ht="51" customHeight="1">
      <c r="A32" s="317"/>
      <c r="B32" s="311"/>
      <c r="C32" s="311"/>
      <c r="D32" s="178" t="s">
        <v>563</v>
      </c>
      <c r="E32" s="321"/>
      <c r="F32" s="311"/>
      <c r="G32" s="311"/>
      <c r="H32" s="311"/>
      <c r="I32" s="311"/>
      <c r="J32" s="311"/>
      <c r="K32" s="329"/>
    </row>
    <row r="33" spans="1:12" ht="78.75" customHeight="1">
      <c r="A33" s="317">
        <v>136</v>
      </c>
      <c r="B33" s="311" t="s">
        <v>911</v>
      </c>
      <c r="C33" s="311" t="s">
        <v>912</v>
      </c>
      <c r="D33" s="315" t="s">
        <v>593</v>
      </c>
      <c r="E33" s="331">
        <v>27208</v>
      </c>
      <c r="F33" s="315" t="s">
        <v>594</v>
      </c>
      <c r="G33" s="100" t="s">
        <v>913</v>
      </c>
      <c r="H33" s="100" t="s">
        <v>55</v>
      </c>
      <c r="I33" s="100">
        <v>1</v>
      </c>
      <c r="J33" s="315">
        <v>100</v>
      </c>
      <c r="K33" s="313" t="s">
        <v>1031</v>
      </c>
    </row>
    <row r="34" spans="1:12" ht="93.75" customHeight="1">
      <c r="A34" s="317"/>
      <c r="B34" s="311"/>
      <c r="C34" s="311"/>
      <c r="D34" s="318"/>
      <c r="E34" s="367"/>
      <c r="F34" s="318"/>
      <c r="G34" s="100" t="s">
        <v>914</v>
      </c>
      <c r="H34" s="100" t="s">
        <v>55</v>
      </c>
      <c r="I34" s="100">
        <v>1</v>
      </c>
      <c r="J34" s="318"/>
      <c r="K34" s="328"/>
    </row>
    <row r="35" spans="1:12" ht="79.5" customHeight="1">
      <c r="A35" s="317"/>
      <c r="B35" s="311"/>
      <c r="C35" s="311"/>
      <c r="D35" s="316"/>
      <c r="E35" s="332"/>
      <c r="F35" s="316"/>
      <c r="G35" s="100" t="s">
        <v>915</v>
      </c>
      <c r="H35" s="100" t="s">
        <v>55</v>
      </c>
      <c r="I35" s="100">
        <v>1</v>
      </c>
      <c r="J35" s="316"/>
      <c r="K35" s="314"/>
    </row>
    <row r="36" spans="1:12" s="26" customFormat="1" ht="85.5" customHeight="1">
      <c r="A36" s="317">
        <v>137</v>
      </c>
      <c r="B36" s="311" t="s">
        <v>916</v>
      </c>
      <c r="C36" s="311" t="s">
        <v>917</v>
      </c>
      <c r="D36" s="315" t="s">
        <v>593</v>
      </c>
      <c r="E36" s="331">
        <v>27043</v>
      </c>
      <c r="F36" s="315" t="s">
        <v>594</v>
      </c>
      <c r="G36" s="100" t="s">
        <v>918</v>
      </c>
      <c r="H36" s="100" t="s">
        <v>55</v>
      </c>
      <c r="I36" s="100">
        <v>1</v>
      </c>
      <c r="J36" s="315">
        <v>100</v>
      </c>
      <c r="K36" s="313" t="s">
        <v>1074</v>
      </c>
      <c r="L36" s="54"/>
    </row>
    <row r="37" spans="1:12" ht="108.75" customHeight="1">
      <c r="A37" s="317"/>
      <c r="B37" s="311"/>
      <c r="C37" s="311"/>
      <c r="D37" s="318"/>
      <c r="E37" s="367"/>
      <c r="F37" s="318"/>
      <c r="G37" s="106" t="s">
        <v>919</v>
      </c>
      <c r="H37" s="100" t="s">
        <v>55</v>
      </c>
      <c r="I37" s="100">
        <v>1</v>
      </c>
      <c r="J37" s="318"/>
      <c r="K37" s="328"/>
      <c r="L37" s="54"/>
    </row>
    <row r="38" spans="1:12" ht="87" customHeight="1">
      <c r="A38" s="317"/>
      <c r="B38" s="311"/>
      <c r="C38" s="311"/>
      <c r="D38" s="318"/>
      <c r="E38" s="367"/>
      <c r="F38" s="318"/>
      <c r="G38" s="100" t="s">
        <v>920</v>
      </c>
      <c r="H38" s="100" t="s">
        <v>55</v>
      </c>
      <c r="I38" s="100">
        <v>1</v>
      </c>
      <c r="J38" s="318"/>
      <c r="K38" s="328"/>
      <c r="L38" s="54"/>
    </row>
    <row r="39" spans="1:12" ht="134.25" customHeight="1">
      <c r="A39" s="317"/>
      <c r="B39" s="311"/>
      <c r="C39" s="311"/>
      <c r="D39" s="316"/>
      <c r="E39" s="332"/>
      <c r="F39" s="316"/>
      <c r="G39" s="100" t="s">
        <v>921</v>
      </c>
      <c r="H39" s="100" t="s">
        <v>55</v>
      </c>
      <c r="I39" s="100">
        <v>1</v>
      </c>
      <c r="J39" s="316"/>
      <c r="K39" s="314"/>
    </row>
    <row r="40" spans="1:12" ht="57" customHeight="1">
      <c r="A40" s="311" t="s">
        <v>35</v>
      </c>
      <c r="B40" s="311"/>
      <c r="C40" s="311"/>
      <c r="D40" s="311" t="s">
        <v>34</v>
      </c>
      <c r="E40" s="311" t="s">
        <v>33</v>
      </c>
      <c r="F40" s="311"/>
      <c r="G40" s="311" t="s">
        <v>32</v>
      </c>
      <c r="H40" s="311" t="s">
        <v>79</v>
      </c>
      <c r="I40" s="178" t="s">
        <v>899</v>
      </c>
      <c r="J40" s="312" t="s">
        <v>80</v>
      </c>
      <c r="K40" s="329" t="s">
        <v>31</v>
      </c>
    </row>
    <row r="41" spans="1:12" ht="33" customHeight="1">
      <c r="A41" s="178" t="s">
        <v>30</v>
      </c>
      <c r="B41" s="178" t="s">
        <v>29</v>
      </c>
      <c r="C41" s="178" t="s">
        <v>28</v>
      </c>
      <c r="D41" s="311"/>
      <c r="E41" s="115" t="s">
        <v>27</v>
      </c>
      <c r="F41" s="178" t="s">
        <v>26</v>
      </c>
      <c r="G41" s="311"/>
      <c r="H41" s="311"/>
      <c r="I41" s="102" t="s">
        <v>1069</v>
      </c>
      <c r="J41" s="312"/>
      <c r="K41" s="329"/>
    </row>
    <row r="42" spans="1:12" ht="174.75" customHeight="1">
      <c r="A42" s="317">
        <v>138</v>
      </c>
      <c r="B42" s="311" t="s">
        <v>598</v>
      </c>
      <c r="C42" s="311" t="s">
        <v>599</v>
      </c>
      <c r="D42" s="311" t="s">
        <v>595</v>
      </c>
      <c r="E42" s="321">
        <v>180000</v>
      </c>
      <c r="F42" s="311" t="s">
        <v>334</v>
      </c>
      <c r="G42" s="178" t="s">
        <v>600</v>
      </c>
      <c r="H42" s="178" t="s">
        <v>55</v>
      </c>
      <c r="I42" s="178">
        <v>1</v>
      </c>
      <c r="J42" s="311">
        <v>100</v>
      </c>
      <c r="K42" s="329" t="s">
        <v>1070</v>
      </c>
    </row>
    <row r="43" spans="1:12" ht="199.5" customHeight="1">
      <c r="A43" s="317"/>
      <c r="B43" s="311"/>
      <c r="C43" s="311"/>
      <c r="D43" s="311"/>
      <c r="E43" s="321"/>
      <c r="F43" s="311"/>
      <c r="G43" s="178" t="s">
        <v>601</v>
      </c>
      <c r="H43" s="178" t="s">
        <v>55</v>
      </c>
      <c r="I43" s="178">
        <v>1</v>
      </c>
      <c r="J43" s="311"/>
      <c r="K43" s="329"/>
    </row>
    <row r="44" spans="1:12" ht="176.25" customHeight="1">
      <c r="A44" s="317">
        <v>139</v>
      </c>
      <c r="B44" s="311" t="s">
        <v>602</v>
      </c>
      <c r="C44" s="311" t="s">
        <v>603</v>
      </c>
      <c r="D44" s="315" t="s">
        <v>595</v>
      </c>
      <c r="E44" s="331">
        <v>68000</v>
      </c>
      <c r="F44" s="315" t="s">
        <v>334</v>
      </c>
      <c r="G44" s="100" t="s">
        <v>604</v>
      </c>
      <c r="H44" s="100" t="s">
        <v>55</v>
      </c>
      <c r="I44" s="100">
        <v>1</v>
      </c>
      <c r="J44" s="315">
        <v>100</v>
      </c>
      <c r="K44" s="313" t="s">
        <v>1008</v>
      </c>
    </row>
    <row r="45" spans="1:12" ht="157.5" customHeight="1">
      <c r="A45" s="317"/>
      <c r="B45" s="311"/>
      <c r="C45" s="311"/>
      <c r="D45" s="316"/>
      <c r="E45" s="332"/>
      <c r="F45" s="316"/>
      <c r="G45" s="100" t="s">
        <v>605</v>
      </c>
      <c r="H45" s="100" t="s">
        <v>55</v>
      </c>
      <c r="I45" s="100">
        <v>1</v>
      </c>
      <c r="J45" s="316"/>
      <c r="K45" s="314"/>
    </row>
    <row r="46" spans="1:12" ht="105.75" customHeight="1">
      <c r="A46" s="317">
        <v>140</v>
      </c>
      <c r="B46" s="311" t="s">
        <v>606</v>
      </c>
      <c r="C46" s="311" t="s">
        <v>607</v>
      </c>
      <c r="D46" s="178" t="s">
        <v>47</v>
      </c>
      <c r="E46" s="321">
        <v>19800</v>
      </c>
      <c r="F46" s="311" t="s">
        <v>361</v>
      </c>
      <c r="G46" s="178" t="s">
        <v>1059</v>
      </c>
      <c r="H46" s="178" t="s">
        <v>55</v>
      </c>
      <c r="I46" s="178">
        <v>1</v>
      </c>
      <c r="J46" s="311">
        <v>100</v>
      </c>
      <c r="K46" s="329" t="s">
        <v>1409</v>
      </c>
    </row>
    <row r="47" spans="1:12" ht="86.25" customHeight="1">
      <c r="A47" s="317"/>
      <c r="B47" s="311"/>
      <c r="C47" s="311"/>
      <c r="D47" s="311" t="s">
        <v>608</v>
      </c>
      <c r="E47" s="321"/>
      <c r="F47" s="311"/>
      <c r="G47" s="178" t="s">
        <v>609</v>
      </c>
      <c r="H47" s="178" t="s">
        <v>55</v>
      </c>
      <c r="I47" s="178">
        <v>1</v>
      </c>
      <c r="J47" s="311"/>
      <c r="K47" s="329"/>
    </row>
    <row r="48" spans="1:12" ht="131.25" customHeight="1">
      <c r="A48" s="317"/>
      <c r="B48" s="311"/>
      <c r="C48" s="311"/>
      <c r="D48" s="311"/>
      <c r="E48" s="321"/>
      <c r="F48" s="311"/>
      <c r="G48" s="178" t="s">
        <v>610</v>
      </c>
      <c r="H48" s="178" t="s">
        <v>55</v>
      </c>
      <c r="I48" s="178">
        <v>1</v>
      </c>
      <c r="J48" s="311"/>
      <c r="K48" s="329"/>
    </row>
    <row r="49" spans="1:11" ht="108" customHeight="1">
      <c r="A49" s="317"/>
      <c r="B49" s="311"/>
      <c r="C49" s="311"/>
      <c r="D49" s="311"/>
      <c r="E49" s="321"/>
      <c r="F49" s="311"/>
      <c r="G49" s="178" t="s">
        <v>611</v>
      </c>
      <c r="H49" s="178" t="s">
        <v>55</v>
      </c>
      <c r="I49" s="178">
        <v>1</v>
      </c>
      <c r="J49" s="311"/>
      <c r="K49" s="329"/>
    </row>
    <row r="50" spans="1:11" ht="57.75" customHeight="1">
      <c r="A50" s="317"/>
      <c r="B50" s="311"/>
      <c r="C50" s="311"/>
      <c r="D50" s="311"/>
      <c r="E50" s="321"/>
      <c r="F50" s="311"/>
      <c r="G50" s="178" t="s">
        <v>612</v>
      </c>
      <c r="H50" s="178" t="s">
        <v>55</v>
      </c>
      <c r="I50" s="178">
        <v>1</v>
      </c>
      <c r="J50" s="311"/>
      <c r="K50" s="329"/>
    </row>
    <row r="51" spans="1:11" s="26" customFormat="1" ht="64.5" customHeight="1">
      <c r="A51" s="311" t="s">
        <v>35</v>
      </c>
      <c r="B51" s="311"/>
      <c r="C51" s="311"/>
      <c r="D51" s="311" t="s">
        <v>34</v>
      </c>
      <c r="E51" s="311" t="s">
        <v>33</v>
      </c>
      <c r="F51" s="311"/>
      <c r="G51" s="311" t="s">
        <v>32</v>
      </c>
      <c r="H51" s="311" t="s">
        <v>79</v>
      </c>
      <c r="I51" s="178" t="s">
        <v>899</v>
      </c>
      <c r="J51" s="312" t="s">
        <v>80</v>
      </c>
      <c r="K51" s="329" t="s">
        <v>31</v>
      </c>
    </row>
    <row r="52" spans="1:11" s="26" customFormat="1" ht="36" customHeight="1">
      <c r="A52" s="178" t="s">
        <v>30</v>
      </c>
      <c r="B52" s="178" t="s">
        <v>29</v>
      </c>
      <c r="C52" s="178" t="s">
        <v>28</v>
      </c>
      <c r="D52" s="311"/>
      <c r="E52" s="115" t="s">
        <v>27</v>
      </c>
      <c r="F52" s="178" t="s">
        <v>26</v>
      </c>
      <c r="G52" s="311"/>
      <c r="H52" s="311"/>
      <c r="I52" s="102" t="s">
        <v>1069</v>
      </c>
      <c r="J52" s="312"/>
      <c r="K52" s="329"/>
    </row>
    <row r="53" spans="1:11" ht="159" customHeight="1">
      <c r="A53" s="325">
        <v>141</v>
      </c>
      <c r="B53" s="315" t="s">
        <v>613</v>
      </c>
      <c r="C53" s="315" t="s">
        <v>614</v>
      </c>
      <c r="D53" s="315" t="s">
        <v>509</v>
      </c>
      <c r="E53" s="110"/>
      <c r="F53" s="322"/>
      <c r="G53" s="100" t="s">
        <v>615</v>
      </c>
      <c r="H53" s="100" t="s">
        <v>55</v>
      </c>
      <c r="I53" s="100">
        <v>1</v>
      </c>
      <c r="J53" s="315">
        <v>100</v>
      </c>
      <c r="K53" s="313" t="s">
        <v>1067</v>
      </c>
    </row>
    <row r="54" spans="1:11" ht="170.25" customHeight="1">
      <c r="A54" s="330"/>
      <c r="B54" s="318"/>
      <c r="C54" s="318"/>
      <c r="D54" s="318"/>
      <c r="E54" s="112">
        <v>0</v>
      </c>
      <c r="F54" s="323"/>
      <c r="G54" s="100" t="s">
        <v>616</v>
      </c>
      <c r="H54" s="100" t="s">
        <v>55</v>
      </c>
      <c r="I54" s="100">
        <v>1</v>
      </c>
      <c r="J54" s="318"/>
      <c r="K54" s="328"/>
    </row>
    <row r="55" spans="1:11" s="26" customFormat="1" ht="96" customHeight="1">
      <c r="A55" s="326"/>
      <c r="B55" s="318"/>
      <c r="C55" s="318"/>
      <c r="D55" s="318"/>
      <c r="E55" s="112"/>
      <c r="F55" s="323"/>
      <c r="G55" s="111" t="s">
        <v>617</v>
      </c>
      <c r="H55" s="111" t="s">
        <v>55</v>
      </c>
      <c r="I55" s="111">
        <v>1</v>
      </c>
      <c r="J55" s="318"/>
      <c r="K55" s="328"/>
    </row>
    <row r="56" spans="1:11" s="25" customFormat="1" ht="120" customHeight="1">
      <c r="A56" s="103">
        <v>142</v>
      </c>
      <c r="B56" s="100" t="s">
        <v>618</v>
      </c>
      <c r="C56" s="100" t="s">
        <v>619</v>
      </c>
      <c r="D56" s="100" t="s">
        <v>536</v>
      </c>
      <c r="E56" s="104">
        <v>6000</v>
      </c>
      <c r="F56" s="100" t="s">
        <v>71</v>
      </c>
      <c r="G56" s="100" t="s">
        <v>620</v>
      </c>
      <c r="H56" s="100" t="s">
        <v>55</v>
      </c>
      <c r="I56" s="100">
        <v>1</v>
      </c>
      <c r="J56" s="100">
        <v>100</v>
      </c>
      <c r="K56" s="105" t="s">
        <v>1058</v>
      </c>
    </row>
    <row r="57" spans="1:11" s="26" customFormat="1" ht="39" customHeight="1">
      <c r="A57" s="381" t="s">
        <v>120</v>
      </c>
      <c r="B57" s="382"/>
      <c r="C57" s="382"/>
      <c r="D57" s="382"/>
      <c r="E57" s="382"/>
      <c r="F57" s="382"/>
      <c r="G57" s="382"/>
      <c r="H57" s="382"/>
      <c r="I57" s="382"/>
      <c r="J57" s="382"/>
      <c r="K57" s="383"/>
    </row>
    <row r="58" spans="1:11" s="26" customFormat="1" ht="33.75" customHeight="1">
      <c r="A58" s="385" t="s">
        <v>119</v>
      </c>
      <c r="B58" s="386"/>
      <c r="C58" s="386"/>
      <c r="D58" s="386"/>
      <c r="E58" s="386"/>
      <c r="F58" s="386"/>
      <c r="G58" s="386"/>
      <c r="H58" s="386"/>
      <c r="I58" s="386"/>
      <c r="J58" s="386"/>
      <c r="K58" s="387"/>
    </row>
    <row r="59" spans="1:11" ht="87.75" customHeight="1">
      <c r="A59" s="317">
        <v>143</v>
      </c>
      <c r="B59" s="311" t="s">
        <v>623</v>
      </c>
      <c r="C59" s="311" t="s">
        <v>624</v>
      </c>
      <c r="D59" s="100" t="s">
        <v>566</v>
      </c>
      <c r="E59" s="321">
        <v>37514</v>
      </c>
      <c r="F59" s="311" t="s">
        <v>625</v>
      </c>
      <c r="G59" s="311" t="s">
        <v>626</v>
      </c>
      <c r="H59" s="311" t="s">
        <v>55</v>
      </c>
      <c r="I59" s="315">
        <v>1</v>
      </c>
      <c r="J59" s="315">
        <v>100</v>
      </c>
      <c r="K59" s="313" t="s">
        <v>1093</v>
      </c>
    </row>
    <row r="60" spans="1:11" ht="57.75" customHeight="1">
      <c r="A60" s="317"/>
      <c r="B60" s="311"/>
      <c r="C60" s="311"/>
      <c r="D60" s="100" t="s">
        <v>621</v>
      </c>
      <c r="E60" s="321"/>
      <c r="F60" s="311"/>
      <c r="G60" s="311"/>
      <c r="H60" s="311"/>
      <c r="I60" s="316"/>
      <c r="J60" s="316"/>
      <c r="K60" s="314"/>
    </row>
    <row r="61" spans="1:11" ht="66" customHeight="1">
      <c r="A61" s="317">
        <v>144</v>
      </c>
      <c r="B61" s="311" t="s">
        <v>627</v>
      </c>
      <c r="C61" s="311" t="s">
        <v>628</v>
      </c>
      <c r="D61" s="311" t="s">
        <v>75</v>
      </c>
      <c r="E61" s="321">
        <v>10000</v>
      </c>
      <c r="F61" s="311" t="s">
        <v>267</v>
      </c>
      <c r="G61" s="178" t="s">
        <v>629</v>
      </c>
      <c r="H61" s="178" t="s">
        <v>55</v>
      </c>
      <c r="I61" s="178">
        <v>1</v>
      </c>
      <c r="J61" s="311">
        <v>33</v>
      </c>
      <c r="K61" s="329" t="s">
        <v>1019</v>
      </c>
    </row>
    <row r="62" spans="1:11" ht="72" customHeight="1">
      <c r="A62" s="317"/>
      <c r="B62" s="311"/>
      <c r="C62" s="311"/>
      <c r="D62" s="311"/>
      <c r="E62" s="321"/>
      <c r="F62" s="311"/>
      <c r="G62" s="178" t="s">
        <v>630</v>
      </c>
      <c r="H62" s="178" t="s">
        <v>55</v>
      </c>
      <c r="I62" s="178">
        <v>0</v>
      </c>
      <c r="J62" s="311"/>
      <c r="K62" s="329"/>
    </row>
    <row r="63" spans="1:11" ht="67.5" customHeight="1">
      <c r="A63" s="317"/>
      <c r="B63" s="311"/>
      <c r="C63" s="311"/>
      <c r="D63" s="311"/>
      <c r="E63" s="321"/>
      <c r="F63" s="311"/>
      <c r="G63" s="178" t="s">
        <v>622</v>
      </c>
      <c r="H63" s="178" t="s">
        <v>55</v>
      </c>
      <c r="I63" s="178">
        <v>0</v>
      </c>
      <c r="J63" s="311"/>
      <c r="K63" s="329"/>
    </row>
    <row r="64" spans="1:11" ht="116.25" customHeight="1">
      <c r="A64" s="315">
        <v>145</v>
      </c>
      <c r="B64" s="315" t="s">
        <v>1101</v>
      </c>
      <c r="C64" s="315" t="s">
        <v>1102</v>
      </c>
      <c r="D64" s="315" t="s">
        <v>204</v>
      </c>
      <c r="E64" s="456">
        <v>0</v>
      </c>
      <c r="F64" s="315"/>
      <c r="G64" s="123" t="s">
        <v>1103</v>
      </c>
      <c r="H64" s="123" t="s">
        <v>55</v>
      </c>
      <c r="I64" s="124">
        <v>0</v>
      </c>
      <c r="J64" s="384">
        <v>90</v>
      </c>
      <c r="K64" s="313" t="s">
        <v>1105</v>
      </c>
    </row>
    <row r="65" spans="1:11" ht="108" customHeight="1">
      <c r="A65" s="316"/>
      <c r="B65" s="316"/>
      <c r="C65" s="316"/>
      <c r="D65" s="316"/>
      <c r="E65" s="457"/>
      <c r="F65" s="316"/>
      <c r="G65" s="123" t="s">
        <v>1104</v>
      </c>
      <c r="H65" s="123" t="s">
        <v>55</v>
      </c>
      <c r="I65" s="124">
        <v>1</v>
      </c>
      <c r="J65" s="377"/>
      <c r="K65" s="316"/>
    </row>
    <row r="66" spans="1:11" ht="60" customHeight="1">
      <c r="A66" s="311" t="s">
        <v>35</v>
      </c>
      <c r="B66" s="311"/>
      <c r="C66" s="311"/>
      <c r="D66" s="311" t="s">
        <v>34</v>
      </c>
      <c r="E66" s="311" t="s">
        <v>33</v>
      </c>
      <c r="F66" s="311"/>
      <c r="G66" s="311" t="s">
        <v>32</v>
      </c>
      <c r="H66" s="311" t="s">
        <v>79</v>
      </c>
      <c r="I66" s="178" t="s">
        <v>899</v>
      </c>
      <c r="J66" s="312" t="s">
        <v>80</v>
      </c>
      <c r="K66" s="311" t="s">
        <v>31</v>
      </c>
    </row>
    <row r="67" spans="1:11" ht="42" customHeight="1">
      <c r="A67" s="178" t="s">
        <v>30</v>
      </c>
      <c r="B67" s="178" t="s">
        <v>29</v>
      </c>
      <c r="C67" s="178" t="s">
        <v>28</v>
      </c>
      <c r="D67" s="311"/>
      <c r="E67" s="115" t="s">
        <v>27</v>
      </c>
      <c r="F67" s="178" t="s">
        <v>26</v>
      </c>
      <c r="G67" s="311"/>
      <c r="H67" s="311"/>
      <c r="I67" s="102" t="s">
        <v>1069</v>
      </c>
      <c r="J67" s="312"/>
      <c r="K67" s="311"/>
    </row>
    <row r="68" spans="1:11" s="26" customFormat="1" ht="135" customHeight="1">
      <c r="A68" s="103">
        <v>146</v>
      </c>
      <c r="B68" s="100" t="s">
        <v>631</v>
      </c>
      <c r="C68" s="100" t="s">
        <v>632</v>
      </c>
      <c r="D68" s="100" t="s">
        <v>13</v>
      </c>
      <c r="E68" s="103">
        <v>0</v>
      </c>
      <c r="F68" s="95"/>
      <c r="G68" s="100" t="s">
        <v>633</v>
      </c>
      <c r="H68" s="100" t="s">
        <v>55</v>
      </c>
      <c r="I68" s="100">
        <v>1</v>
      </c>
      <c r="J68" s="100">
        <v>100</v>
      </c>
      <c r="K68" s="105" t="s">
        <v>1000</v>
      </c>
    </row>
    <row r="69" spans="1:11" s="26" customFormat="1" ht="138" customHeight="1">
      <c r="A69" s="103">
        <v>147</v>
      </c>
      <c r="B69" s="100" t="s">
        <v>634</v>
      </c>
      <c r="C69" s="100" t="s">
        <v>1096</v>
      </c>
      <c r="D69" s="100" t="s">
        <v>432</v>
      </c>
      <c r="E69" s="103">
        <v>0</v>
      </c>
      <c r="F69" s="95"/>
      <c r="G69" s="100" t="s">
        <v>635</v>
      </c>
      <c r="H69" s="100" t="s">
        <v>55</v>
      </c>
      <c r="I69" s="100">
        <v>0</v>
      </c>
      <c r="J69" s="100">
        <v>0</v>
      </c>
      <c r="K69" s="105" t="s">
        <v>1097</v>
      </c>
    </row>
    <row r="70" spans="1:11" ht="96.75" customHeight="1">
      <c r="A70" s="317">
        <v>148</v>
      </c>
      <c r="B70" s="311" t="s">
        <v>636</v>
      </c>
      <c r="C70" s="311" t="s">
        <v>637</v>
      </c>
      <c r="D70" s="311" t="s">
        <v>638</v>
      </c>
      <c r="E70" s="321">
        <v>160000</v>
      </c>
      <c r="F70" s="311" t="s">
        <v>270</v>
      </c>
      <c r="G70" s="178" t="s">
        <v>639</v>
      </c>
      <c r="H70" s="178" t="s">
        <v>264</v>
      </c>
      <c r="I70" s="178">
        <v>1</v>
      </c>
      <c r="J70" s="311">
        <v>100</v>
      </c>
      <c r="K70" s="329" t="s">
        <v>1036</v>
      </c>
    </row>
    <row r="71" spans="1:11" ht="112.5" customHeight="1">
      <c r="A71" s="317"/>
      <c r="B71" s="311"/>
      <c r="C71" s="311"/>
      <c r="D71" s="311"/>
      <c r="E71" s="321"/>
      <c r="F71" s="311"/>
      <c r="G71" s="178" t="s">
        <v>640</v>
      </c>
      <c r="H71" s="178" t="s">
        <v>55</v>
      </c>
      <c r="I71" s="178">
        <v>1</v>
      </c>
      <c r="J71" s="311"/>
      <c r="K71" s="329"/>
    </row>
    <row r="72" spans="1:11" ht="113.25" customHeight="1">
      <c r="A72" s="317">
        <v>149</v>
      </c>
      <c r="B72" s="311" t="s">
        <v>1094</v>
      </c>
      <c r="C72" s="311" t="s">
        <v>641</v>
      </c>
      <c r="D72" s="311" t="s">
        <v>509</v>
      </c>
      <c r="E72" s="321">
        <v>40000</v>
      </c>
      <c r="F72" s="311" t="s">
        <v>642</v>
      </c>
      <c r="G72" s="100" t="s">
        <v>643</v>
      </c>
      <c r="H72" s="100" t="s">
        <v>55</v>
      </c>
      <c r="I72" s="100">
        <v>1</v>
      </c>
      <c r="J72" s="315">
        <v>100</v>
      </c>
      <c r="K72" s="313" t="s">
        <v>970</v>
      </c>
    </row>
    <row r="73" spans="1:11" ht="79.5" customHeight="1">
      <c r="A73" s="317"/>
      <c r="B73" s="322"/>
      <c r="C73" s="315"/>
      <c r="D73" s="315"/>
      <c r="E73" s="331"/>
      <c r="F73" s="315"/>
      <c r="G73" s="178" t="s">
        <v>644</v>
      </c>
      <c r="H73" s="178" t="s">
        <v>99</v>
      </c>
      <c r="I73" s="116">
        <v>2</v>
      </c>
      <c r="J73" s="318"/>
      <c r="K73" s="328"/>
    </row>
    <row r="74" spans="1:11" ht="84.75" customHeight="1">
      <c r="A74" s="317">
        <v>150</v>
      </c>
      <c r="B74" s="446" t="s">
        <v>645</v>
      </c>
      <c r="C74" s="344" t="s">
        <v>646</v>
      </c>
      <c r="D74" s="344" t="s">
        <v>48</v>
      </c>
      <c r="E74" s="365">
        <v>130000</v>
      </c>
      <c r="F74" s="344" t="s">
        <v>313</v>
      </c>
      <c r="G74" s="118" t="s">
        <v>647</v>
      </c>
      <c r="H74" s="118" t="s">
        <v>55</v>
      </c>
      <c r="I74" s="117">
        <v>0</v>
      </c>
      <c r="J74" s="318">
        <v>50</v>
      </c>
      <c r="K74" s="328" t="s">
        <v>1043</v>
      </c>
    </row>
    <row r="75" spans="1:11" ht="144" customHeight="1">
      <c r="A75" s="317"/>
      <c r="B75" s="447"/>
      <c r="C75" s="345"/>
      <c r="D75" s="345"/>
      <c r="E75" s="375"/>
      <c r="F75" s="345"/>
      <c r="G75" s="107" t="s">
        <v>648</v>
      </c>
      <c r="H75" s="107" t="s">
        <v>99</v>
      </c>
      <c r="I75" s="100">
        <v>2</v>
      </c>
      <c r="J75" s="316"/>
      <c r="K75" s="314"/>
    </row>
    <row r="76" spans="1:11" ht="105.75" customHeight="1">
      <c r="A76" s="103">
        <v>151</v>
      </c>
      <c r="B76" s="100" t="s">
        <v>649</v>
      </c>
      <c r="C76" s="100" t="s">
        <v>650</v>
      </c>
      <c r="D76" s="100" t="s">
        <v>651</v>
      </c>
      <c r="E76" s="104">
        <v>160000</v>
      </c>
      <c r="F76" s="100" t="s">
        <v>307</v>
      </c>
      <c r="G76" s="100" t="s">
        <v>652</v>
      </c>
      <c r="H76" s="100" t="s">
        <v>99</v>
      </c>
      <c r="I76" s="100">
        <v>2</v>
      </c>
      <c r="J76" s="100">
        <v>100</v>
      </c>
      <c r="K76" s="105" t="s">
        <v>1012</v>
      </c>
    </row>
    <row r="77" spans="1:11" ht="32.25" customHeight="1">
      <c r="A77" s="334" t="s">
        <v>126</v>
      </c>
      <c r="B77" s="335"/>
      <c r="C77" s="335"/>
      <c r="D77" s="335"/>
      <c r="E77" s="335"/>
      <c r="F77" s="335"/>
      <c r="G77" s="335"/>
      <c r="H77" s="335"/>
      <c r="I77" s="335"/>
      <c r="J77" s="335"/>
      <c r="K77" s="336"/>
    </row>
    <row r="78" spans="1:11" ht="89.25" customHeight="1">
      <c r="A78" s="317">
        <v>152</v>
      </c>
      <c r="B78" s="311" t="s">
        <v>653</v>
      </c>
      <c r="C78" s="311" t="s">
        <v>654</v>
      </c>
      <c r="D78" s="311" t="s">
        <v>478</v>
      </c>
      <c r="E78" s="321">
        <v>30000</v>
      </c>
      <c r="F78" s="311" t="s">
        <v>481</v>
      </c>
      <c r="G78" s="100" t="s">
        <v>655</v>
      </c>
      <c r="H78" s="100" t="s">
        <v>597</v>
      </c>
      <c r="I78" s="100">
        <v>5</v>
      </c>
      <c r="J78" s="315">
        <v>100</v>
      </c>
      <c r="K78" s="313" t="s">
        <v>1060</v>
      </c>
    </row>
    <row r="79" spans="1:11" ht="75" customHeight="1">
      <c r="A79" s="317"/>
      <c r="B79" s="311"/>
      <c r="C79" s="311"/>
      <c r="D79" s="311"/>
      <c r="E79" s="321"/>
      <c r="F79" s="311"/>
      <c r="G79" s="100" t="s">
        <v>888</v>
      </c>
      <c r="H79" s="100" t="s">
        <v>887</v>
      </c>
      <c r="I79" s="100">
        <v>14</v>
      </c>
      <c r="J79" s="316"/>
      <c r="K79" s="314"/>
    </row>
    <row r="80" spans="1:11" ht="46.5" customHeight="1">
      <c r="A80" s="311" t="s">
        <v>35</v>
      </c>
      <c r="B80" s="311"/>
      <c r="C80" s="311"/>
      <c r="D80" s="311" t="s">
        <v>34</v>
      </c>
      <c r="E80" s="311" t="s">
        <v>33</v>
      </c>
      <c r="F80" s="311"/>
      <c r="G80" s="311" t="s">
        <v>32</v>
      </c>
      <c r="H80" s="311" t="s">
        <v>79</v>
      </c>
      <c r="I80" s="178" t="s">
        <v>899</v>
      </c>
      <c r="J80" s="312" t="s">
        <v>80</v>
      </c>
      <c r="K80" s="311" t="s">
        <v>31</v>
      </c>
    </row>
    <row r="81" spans="1:11" ht="39.75" customHeight="1">
      <c r="A81" s="178" t="s">
        <v>30</v>
      </c>
      <c r="B81" s="178" t="s">
        <v>29</v>
      </c>
      <c r="C81" s="178" t="s">
        <v>28</v>
      </c>
      <c r="D81" s="311"/>
      <c r="E81" s="115" t="s">
        <v>27</v>
      </c>
      <c r="F81" s="178" t="s">
        <v>26</v>
      </c>
      <c r="G81" s="311"/>
      <c r="H81" s="311"/>
      <c r="I81" s="102" t="s">
        <v>1069</v>
      </c>
      <c r="J81" s="312"/>
      <c r="K81" s="311"/>
    </row>
    <row r="82" spans="1:11" ht="175.5" customHeight="1">
      <c r="A82" s="177">
        <v>153</v>
      </c>
      <c r="B82" s="178" t="s">
        <v>656</v>
      </c>
      <c r="C82" s="178" t="s">
        <v>657</v>
      </c>
      <c r="D82" s="178" t="s">
        <v>563</v>
      </c>
      <c r="E82" s="177">
        <v>0</v>
      </c>
      <c r="F82" s="179"/>
      <c r="G82" s="178" t="s">
        <v>658</v>
      </c>
      <c r="H82" s="178" t="s">
        <v>55</v>
      </c>
      <c r="I82" s="178">
        <v>1</v>
      </c>
      <c r="J82" s="178">
        <v>100</v>
      </c>
      <c r="K82" s="182" t="s">
        <v>1033</v>
      </c>
    </row>
    <row r="83" spans="1:11" ht="104.25" customHeight="1">
      <c r="A83" s="317">
        <v>154</v>
      </c>
      <c r="B83" s="311" t="s">
        <v>659</v>
      </c>
      <c r="C83" s="311" t="s">
        <v>660</v>
      </c>
      <c r="D83" s="311" t="s">
        <v>39</v>
      </c>
      <c r="E83" s="317">
        <v>0</v>
      </c>
      <c r="F83" s="327"/>
      <c r="G83" s="100" t="s">
        <v>661</v>
      </c>
      <c r="H83" s="100" t="s">
        <v>55</v>
      </c>
      <c r="I83" s="100">
        <v>1</v>
      </c>
      <c r="J83" s="315">
        <v>100</v>
      </c>
      <c r="K83" s="313" t="s">
        <v>1071</v>
      </c>
    </row>
    <row r="84" spans="1:11" ht="84.75" customHeight="1">
      <c r="A84" s="317"/>
      <c r="B84" s="311"/>
      <c r="C84" s="311"/>
      <c r="D84" s="311"/>
      <c r="E84" s="317"/>
      <c r="F84" s="327"/>
      <c r="G84" s="100" t="s">
        <v>662</v>
      </c>
      <c r="H84" s="100" t="s">
        <v>55</v>
      </c>
      <c r="I84" s="100">
        <v>1</v>
      </c>
      <c r="J84" s="316"/>
      <c r="K84" s="314"/>
    </row>
    <row r="85" spans="1:11" ht="83.25" customHeight="1">
      <c r="A85" s="317">
        <v>155</v>
      </c>
      <c r="B85" s="311" t="s">
        <v>663</v>
      </c>
      <c r="C85" s="311" t="s">
        <v>664</v>
      </c>
      <c r="D85" s="311" t="s">
        <v>665</v>
      </c>
      <c r="E85" s="317">
        <v>0</v>
      </c>
      <c r="F85" s="327"/>
      <c r="G85" s="100" t="s">
        <v>666</v>
      </c>
      <c r="H85" s="100" t="s">
        <v>55</v>
      </c>
      <c r="I85" s="100">
        <v>1</v>
      </c>
      <c r="J85" s="315">
        <v>100</v>
      </c>
      <c r="K85" s="313" t="s">
        <v>1034</v>
      </c>
    </row>
    <row r="86" spans="1:11" s="26" customFormat="1" ht="75" customHeight="1">
      <c r="A86" s="317"/>
      <c r="B86" s="311"/>
      <c r="C86" s="311"/>
      <c r="D86" s="311"/>
      <c r="E86" s="317"/>
      <c r="F86" s="327"/>
      <c r="G86" s="100" t="s">
        <v>667</v>
      </c>
      <c r="H86" s="100" t="s">
        <v>55</v>
      </c>
      <c r="I86" s="100">
        <v>1</v>
      </c>
      <c r="J86" s="318"/>
      <c r="K86" s="328"/>
    </row>
    <row r="87" spans="1:11" ht="92.25" customHeight="1">
      <c r="A87" s="317"/>
      <c r="B87" s="311"/>
      <c r="C87" s="311"/>
      <c r="D87" s="311"/>
      <c r="E87" s="317"/>
      <c r="F87" s="327"/>
      <c r="G87" s="100" t="s">
        <v>668</v>
      </c>
      <c r="H87" s="100" t="s">
        <v>55</v>
      </c>
      <c r="I87" s="100">
        <v>1</v>
      </c>
      <c r="J87" s="318"/>
      <c r="K87" s="328"/>
    </row>
    <row r="88" spans="1:11" ht="66" customHeight="1">
      <c r="A88" s="317"/>
      <c r="B88" s="311"/>
      <c r="C88" s="311"/>
      <c r="D88" s="311"/>
      <c r="E88" s="317"/>
      <c r="F88" s="327"/>
      <c r="G88" s="100" t="s">
        <v>669</v>
      </c>
      <c r="H88" s="100" t="s">
        <v>55</v>
      </c>
      <c r="I88" s="100">
        <v>0</v>
      </c>
      <c r="J88" s="316"/>
      <c r="K88" s="314"/>
    </row>
    <row r="89" spans="1:11" ht="97.5" customHeight="1">
      <c r="A89" s="103">
        <v>156</v>
      </c>
      <c r="B89" s="100" t="s">
        <v>670</v>
      </c>
      <c r="C89" s="100" t="s">
        <v>671</v>
      </c>
      <c r="D89" s="100" t="s">
        <v>651</v>
      </c>
      <c r="E89" s="103">
        <v>0</v>
      </c>
      <c r="F89" s="95"/>
      <c r="G89" s="100" t="s">
        <v>672</v>
      </c>
      <c r="H89" s="100" t="s">
        <v>55</v>
      </c>
      <c r="I89" s="100">
        <v>1</v>
      </c>
      <c r="J89" s="100">
        <v>100</v>
      </c>
      <c r="K89" s="105" t="s">
        <v>1095</v>
      </c>
    </row>
    <row r="90" spans="1:11" ht="64.5" customHeight="1">
      <c r="A90" s="317">
        <v>157</v>
      </c>
      <c r="B90" s="311" t="s">
        <v>673</v>
      </c>
      <c r="C90" s="311" t="s">
        <v>674</v>
      </c>
      <c r="D90" s="311" t="s">
        <v>675</v>
      </c>
      <c r="E90" s="321">
        <v>25000</v>
      </c>
      <c r="F90" s="311" t="s">
        <v>73</v>
      </c>
      <c r="G90" s="100" t="s">
        <v>676</v>
      </c>
      <c r="H90" s="100" t="s">
        <v>55</v>
      </c>
      <c r="I90" s="100">
        <v>1</v>
      </c>
      <c r="J90" s="315">
        <v>100</v>
      </c>
      <c r="K90" s="313" t="s">
        <v>975</v>
      </c>
    </row>
    <row r="91" spans="1:11" ht="67.5" customHeight="1">
      <c r="A91" s="317"/>
      <c r="B91" s="311"/>
      <c r="C91" s="311"/>
      <c r="D91" s="311"/>
      <c r="E91" s="321"/>
      <c r="F91" s="311"/>
      <c r="G91" s="100" t="s">
        <v>677</v>
      </c>
      <c r="H91" s="100" t="s">
        <v>55</v>
      </c>
      <c r="I91" s="100">
        <v>1</v>
      </c>
      <c r="J91" s="316"/>
      <c r="K91" s="314"/>
    </row>
    <row r="92" spans="1:11" ht="21" customHeight="1">
      <c r="A92" s="67"/>
      <c r="B92" s="44"/>
      <c r="C92" s="44"/>
      <c r="D92" s="44"/>
      <c r="E92" s="44"/>
      <c r="F92" s="44"/>
      <c r="G92" s="74"/>
      <c r="H92" s="44"/>
      <c r="I92" s="44"/>
      <c r="J92" s="76"/>
      <c r="K92" s="84"/>
    </row>
    <row r="93" spans="1:11" ht="19.5" customHeight="1">
      <c r="A93" s="27"/>
      <c r="B93" s="449"/>
      <c r="C93" s="449"/>
      <c r="D93" s="56"/>
      <c r="E93" s="56"/>
      <c r="F93" s="56"/>
      <c r="G93" s="56"/>
      <c r="H93" s="44"/>
      <c r="I93" s="44"/>
      <c r="J93" s="76"/>
      <c r="K93" s="84"/>
    </row>
    <row r="94" spans="1:11">
      <c r="A94" s="27"/>
      <c r="B94" s="74"/>
      <c r="C94" s="74"/>
      <c r="D94" s="56"/>
      <c r="E94" s="448"/>
      <c r="F94" s="448"/>
      <c r="G94" s="448"/>
      <c r="H94" s="44"/>
      <c r="I94" s="44"/>
      <c r="J94" s="76"/>
      <c r="K94" s="84"/>
    </row>
    <row r="95" spans="1:11">
      <c r="A95" s="27"/>
      <c r="B95" s="74"/>
      <c r="C95" s="74"/>
      <c r="D95" s="56"/>
      <c r="E95" s="448"/>
      <c r="F95" s="448"/>
      <c r="G95" s="448"/>
      <c r="H95" s="44"/>
      <c r="I95" s="44"/>
      <c r="J95" s="76"/>
      <c r="K95" s="84"/>
    </row>
    <row r="96" spans="1:11" s="42" customFormat="1" ht="33" customHeight="1">
      <c r="A96" s="27"/>
      <c r="B96" s="74"/>
      <c r="C96" s="74"/>
      <c r="D96" s="56"/>
      <c r="E96" s="56"/>
      <c r="F96" s="56"/>
      <c r="G96" s="56"/>
      <c r="H96" s="44"/>
      <c r="I96" s="44"/>
      <c r="J96" s="76"/>
      <c r="K96" s="84"/>
    </row>
    <row r="97" spans="1:11" s="42" customFormat="1" ht="32.25" customHeight="1">
      <c r="A97" s="27"/>
      <c r="B97" s="74"/>
      <c r="C97" s="74"/>
      <c r="D97" s="56"/>
      <c r="E97" s="56"/>
      <c r="F97" s="56"/>
      <c r="G97" s="56"/>
      <c r="H97" s="44"/>
      <c r="I97" s="44"/>
      <c r="J97" s="76"/>
      <c r="K97" s="84"/>
    </row>
    <row r="98" spans="1:11" s="42" customFormat="1" ht="21.75" customHeight="1">
      <c r="A98" s="27"/>
      <c r="B98" s="74"/>
      <c r="C98" s="74"/>
      <c r="D98" s="56"/>
      <c r="E98" s="56"/>
      <c r="F98" s="56"/>
      <c r="G98" s="56"/>
      <c r="H98" s="44"/>
      <c r="I98" s="44"/>
      <c r="J98" s="76"/>
      <c r="K98" s="84"/>
    </row>
    <row r="99" spans="1:11">
      <c r="A99" s="27"/>
      <c r="B99" s="74"/>
      <c r="C99" s="74"/>
      <c r="D99" s="56"/>
      <c r="E99" s="56"/>
      <c r="F99" s="56"/>
      <c r="G99" s="56"/>
      <c r="H99" s="44"/>
      <c r="I99" s="44"/>
      <c r="J99" s="76"/>
      <c r="K99" s="84"/>
    </row>
    <row r="100" spans="1:11">
      <c r="A100" s="27"/>
      <c r="B100" s="74"/>
      <c r="C100" s="74"/>
      <c r="D100" s="55"/>
      <c r="E100" s="55"/>
      <c r="F100" s="55"/>
      <c r="G100" s="55"/>
      <c r="I100" s="42"/>
      <c r="J100" s="43"/>
      <c r="K100" s="85"/>
    </row>
    <row r="101" spans="1:11">
      <c r="I101" s="42"/>
      <c r="J101" s="43"/>
      <c r="K101" s="85"/>
    </row>
    <row r="102" spans="1:11">
      <c r="I102" s="42"/>
      <c r="J102" s="43"/>
      <c r="K102" s="85"/>
    </row>
    <row r="103" spans="1:11">
      <c r="B103" s="44"/>
      <c r="C103" s="44"/>
      <c r="D103" s="44"/>
      <c r="E103" s="44"/>
      <c r="F103" s="44"/>
      <c r="G103" s="44"/>
      <c r="H103" s="44"/>
      <c r="I103" s="44"/>
      <c r="J103" s="76"/>
      <c r="K103" s="84"/>
    </row>
    <row r="104" spans="1:11">
      <c r="A104" s="27"/>
      <c r="B104" s="44"/>
      <c r="C104" s="44"/>
      <c r="D104" s="44"/>
      <c r="E104" s="44"/>
      <c r="F104" s="44"/>
      <c r="G104" s="44"/>
      <c r="H104" s="44"/>
      <c r="I104" s="44"/>
      <c r="J104" s="76"/>
      <c r="K104" s="84"/>
    </row>
    <row r="105" spans="1:11">
      <c r="A105" s="27"/>
      <c r="B105" s="44"/>
      <c r="C105" s="44"/>
      <c r="D105" s="44"/>
      <c r="E105" s="44"/>
      <c r="F105" s="44"/>
      <c r="G105" s="44"/>
      <c r="H105" s="44"/>
      <c r="I105" s="44"/>
      <c r="J105" s="76"/>
      <c r="K105" s="84"/>
    </row>
    <row r="106" spans="1:11">
      <c r="A106" s="27"/>
    </row>
    <row r="120" spans="1:11">
      <c r="A120" s="27"/>
      <c r="B120" s="44"/>
      <c r="C120" s="44"/>
      <c r="D120" s="44"/>
      <c r="E120" s="44"/>
      <c r="F120" s="44"/>
      <c r="G120" s="44"/>
      <c r="H120" s="44"/>
      <c r="I120" s="44"/>
      <c r="J120" s="76"/>
      <c r="K120" s="84"/>
    </row>
    <row r="121" spans="1:11">
      <c r="A121" s="27"/>
      <c r="B121" s="44"/>
      <c r="C121" s="44"/>
      <c r="D121" s="44"/>
      <c r="E121" s="44"/>
      <c r="F121" s="44"/>
      <c r="G121" s="44"/>
      <c r="H121" s="44"/>
      <c r="I121" s="44"/>
      <c r="J121" s="76"/>
      <c r="K121" s="84"/>
    </row>
    <row r="122" spans="1:11">
      <c r="A122" s="27"/>
      <c r="B122" s="44"/>
      <c r="C122" s="44"/>
      <c r="D122" s="44"/>
      <c r="E122" s="44"/>
      <c r="F122" s="44"/>
      <c r="G122" s="44"/>
      <c r="H122" s="44"/>
      <c r="I122" s="44"/>
      <c r="J122" s="76"/>
      <c r="K122" s="84"/>
    </row>
    <row r="123" spans="1:11">
      <c r="A123" s="27"/>
      <c r="B123" s="44"/>
      <c r="C123" s="44"/>
      <c r="D123" s="44"/>
      <c r="E123" s="44"/>
      <c r="F123" s="44"/>
      <c r="G123" s="44"/>
      <c r="H123" s="44"/>
      <c r="I123" s="44"/>
      <c r="J123" s="76"/>
      <c r="K123" s="84"/>
    </row>
    <row r="124" spans="1:11">
      <c r="A124" s="27"/>
      <c r="B124" s="44"/>
      <c r="C124" s="44"/>
      <c r="D124" s="44"/>
      <c r="E124" s="44"/>
      <c r="F124" s="44"/>
      <c r="G124" s="44"/>
      <c r="H124" s="44"/>
      <c r="I124" s="44"/>
      <c r="J124" s="76"/>
      <c r="K124" s="84"/>
    </row>
    <row r="125" spans="1:11">
      <c r="A125" s="27"/>
      <c r="B125" s="44"/>
      <c r="C125" s="44"/>
      <c r="D125" s="44"/>
      <c r="E125" s="44"/>
      <c r="F125" s="44"/>
      <c r="G125" s="44"/>
      <c r="H125" s="44"/>
      <c r="I125" s="44"/>
      <c r="J125" s="76"/>
      <c r="K125" s="84"/>
    </row>
    <row r="126" spans="1:11">
      <c r="A126" s="27"/>
      <c r="B126" s="44"/>
      <c r="C126" s="44"/>
      <c r="D126" s="44"/>
      <c r="E126" s="44"/>
      <c r="F126" s="44"/>
      <c r="G126" s="44"/>
      <c r="H126" s="44"/>
      <c r="I126" s="44"/>
      <c r="J126" s="76"/>
      <c r="K126" s="84"/>
    </row>
    <row r="127" spans="1:11">
      <c r="A127" s="27"/>
      <c r="B127" s="44"/>
      <c r="C127" s="44"/>
      <c r="D127" s="44"/>
      <c r="E127" s="44"/>
      <c r="F127" s="44"/>
      <c r="G127" s="44"/>
      <c r="H127" s="44"/>
      <c r="I127" s="44"/>
      <c r="J127" s="76"/>
      <c r="K127" s="84"/>
    </row>
    <row r="128" spans="1:11">
      <c r="A128" s="27"/>
      <c r="B128" s="44"/>
      <c r="C128" s="44"/>
      <c r="D128" s="44"/>
      <c r="E128" s="44"/>
      <c r="F128" s="44"/>
      <c r="G128" s="44"/>
      <c r="H128" s="44"/>
      <c r="I128" s="44"/>
      <c r="J128" s="76"/>
      <c r="K128" s="84"/>
    </row>
    <row r="129" spans="1:11">
      <c r="A129" s="27"/>
      <c r="B129" s="44"/>
      <c r="C129" s="44"/>
      <c r="D129" s="44"/>
      <c r="E129" s="44"/>
      <c r="F129" s="44"/>
      <c r="G129" s="44"/>
      <c r="H129" s="44"/>
      <c r="I129" s="44"/>
      <c r="J129" s="76"/>
      <c r="K129" s="84"/>
    </row>
    <row r="130" spans="1:11">
      <c r="A130" s="27"/>
      <c r="B130" s="44"/>
      <c r="C130" s="44"/>
      <c r="D130" s="44"/>
      <c r="E130" s="44"/>
      <c r="F130" s="44"/>
      <c r="G130" s="44"/>
      <c r="H130" s="44"/>
      <c r="I130" s="44"/>
      <c r="J130" s="76"/>
      <c r="K130" s="84"/>
    </row>
    <row r="131" spans="1:11">
      <c r="A131" s="27"/>
      <c r="B131" s="44"/>
      <c r="C131" s="44"/>
      <c r="D131" s="44"/>
      <c r="E131" s="44"/>
      <c r="F131" s="44"/>
      <c r="G131" s="44"/>
      <c r="H131" s="44"/>
      <c r="I131" s="44"/>
      <c r="J131" s="76"/>
      <c r="K131" s="84"/>
    </row>
    <row r="132" spans="1:11">
      <c r="A132" s="27"/>
      <c r="B132" s="44"/>
      <c r="C132" s="44"/>
      <c r="D132" s="44"/>
      <c r="E132" s="44"/>
      <c r="F132" s="44"/>
      <c r="G132" s="44"/>
      <c r="H132" s="44"/>
      <c r="I132" s="44"/>
      <c r="J132" s="76"/>
      <c r="K132" s="84"/>
    </row>
    <row r="133" spans="1:11">
      <c r="A133" s="27"/>
      <c r="B133" s="44"/>
      <c r="C133" s="44"/>
      <c r="D133" s="44"/>
      <c r="E133" s="44"/>
      <c r="F133" s="44"/>
      <c r="G133" s="44"/>
      <c r="H133" s="44"/>
      <c r="I133" s="44"/>
      <c r="J133" s="76"/>
      <c r="K133" s="84"/>
    </row>
    <row r="134" spans="1:11">
      <c r="A134" s="27"/>
      <c r="B134" s="44"/>
      <c r="C134" s="44"/>
      <c r="D134" s="44"/>
      <c r="E134" s="44"/>
      <c r="F134" s="44"/>
      <c r="G134" s="44"/>
      <c r="H134" s="44"/>
      <c r="I134" s="44"/>
      <c r="J134" s="76"/>
      <c r="K134" s="84"/>
    </row>
    <row r="135" spans="1:11">
      <c r="A135" s="27"/>
      <c r="B135" s="44"/>
      <c r="C135" s="44"/>
      <c r="D135" s="44"/>
      <c r="E135" s="44"/>
      <c r="F135" s="44"/>
      <c r="G135" s="44"/>
      <c r="H135" s="44"/>
      <c r="I135" s="44"/>
      <c r="J135" s="76"/>
      <c r="K135" s="84"/>
    </row>
    <row r="136" spans="1:11">
      <c r="A136" s="27"/>
      <c r="B136" s="44"/>
      <c r="C136" s="44"/>
      <c r="D136" s="44"/>
      <c r="E136" s="44"/>
      <c r="F136" s="44"/>
      <c r="G136" s="44"/>
      <c r="H136" s="44"/>
      <c r="I136" s="44"/>
      <c r="J136" s="76"/>
      <c r="K136" s="84"/>
    </row>
    <row r="137" spans="1:11">
      <c r="A137" s="27"/>
      <c r="B137" s="44"/>
      <c r="C137" s="44"/>
      <c r="D137" s="44"/>
      <c r="E137" s="44"/>
      <c r="F137" s="44"/>
      <c r="G137" s="44"/>
      <c r="H137" s="44"/>
      <c r="I137" s="44"/>
      <c r="J137" s="76"/>
      <c r="K137" s="84"/>
    </row>
    <row r="138" spans="1:11">
      <c r="A138" s="27"/>
      <c r="B138" s="44"/>
      <c r="C138" s="44"/>
      <c r="D138" s="44"/>
      <c r="E138" s="44"/>
      <c r="F138" s="44"/>
      <c r="G138" s="44"/>
      <c r="H138" s="44"/>
      <c r="I138" s="44"/>
      <c r="J138" s="76"/>
      <c r="K138" s="84"/>
    </row>
    <row r="139" spans="1:11">
      <c r="A139" s="27"/>
      <c r="B139" s="44"/>
      <c r="C139" s="44"/>
      <c r="D139" s="44"/>
      <c r="E139" s="44"/>
      <c r="F139" s="44"/>
      <c r="G139" s="44"/>
      <c r="H139" s="44"/>
      <c r="I139" s="44"/>
      <c r="J139" s="76"/>
      <c r="K139" s="84"/>
    </row>
    <row r="140" spans="1:11">
      <c r="A140" s="27"/>
      <c r="B140" s="44"/>
      <c r="C140" s="44"/>
      <c r="D140" s="44"/>
      <c r="E140" s="44"/>
      <c r="F140" s="44"/>
      <c r="G140" s="44"/>
      <c r="H140" s="44"/>
      <c r="I140" s="44"/>
      <c r="J140" s="76"/>
      <c r="K140" s="84"/>
    </row>
    <row r="141" spans="1:11">
      <c r="A141" s="27"/>
      <c r="B141" s="44"/>
      <c r="C141" s="44"/>
      <c r="D141" s="44"/>
      <c r="E141" s="44"/>
      <c r="F141" s="44"/>
      <c r="G141" s="44"/>
      <c r="H141" s="44"/>
      <c r="I141" s="44"/>
      <c r="J141" s="76"/>
      <c r="K141" s="84"/>
    </row>
    <row r="142" spans="1:11">
      <c r="A142" s="27"/>
      <c r="B142" s="44"/>
      <c r="C142" s="44"/>
      <c r="D142" s="44"/>
      <c r="E142" s="44"/>
      <c r="F142" s="44"/>
      <c r="G142" s="44"/>
      <c r="H142" s="44"/>
      <c r="I142" s="44"/>
      <c r="J142" s="76"/>
      <c r="K142" s="84"/>
    </row>
    <row r="143" spans="1:11">
      <c r="A143" s="27"/>
      <c r="B143" s="44"/>
      <c r="C143" s="44"/>
      <c r="D143" s="44"/>
      <c r="E143" s="44"/>
      <c r="F143" s="44"/>
      <c r="G143" s="44"/>
      <c r="H143" s="44"/>
      <c r="I143" s="44"/>
      <c r="J143" s="76"/>
      <c r="K143" s="84"/>
    </row>
    <row r="144" spans="1:11">
      <c r="A144" s="27"/>
      <c r="B144" s="44"/>
      <c r="C144" s="44"/>
      <c r="D144" s="44"/>
      <c r="E144" s="44"/>
      <c r="F144" s="44"/>
      <c r="G144" s="44"/>
      <c r="H144" s="44"/>
      <c r="I144" s="44"/>
      <c r="J144" s="76"/>
      <c r="K144" s="84"/>
    </row>
    <row r="145" spans="1:11">
      <c r="A145" s="27"/>
      <c r="B145" s="44"/>
      <c r="C145" s="44"/>
      <c r="D145" s="44"/>
      <c r="E145" s="44"/>
      <c r="F145" s="44"/>
      <c r="G145" s="44"/>
      <c r="H145" s="44"/>
      <c r="I145" s="44"/>
      <c r="J145" s="76"/>
      <c r="K145" s="84"/>
    </row>
    <row r="146" spans="1:11">
      <c r="A146" s="27"/>
      <c r="B146" s="44"/>
      <c r="C146" s="44"/>
      <c r="D146" s="44"/>
      <c r="E146" s="44"/>
      <c r="F146" s="44"/>
      <c r="G146" s="44"/>
      <c r="H146" s="44"/>
      <c r="I146" s="44"/>
      <c r="J146" s="76"/>
      <c r="K146" s="84"/>
    </row>
    <row r="147" spans="1:11">
      <c r="A147" s="27"/>
      <c r="B147" s="44"/>
      <c r="C147" s="44"/>
      <c r="D147" s="44"/>
      <c r="E147" s="44"/>
      <c r="F147" s="44"/>
      <c r="G147" s="44"/>
      <c r="H147" s="44"/>
      <c r="I147" s="44"/>
      <c r="J147" s="76"/>
      <c r="K147" s="84"/>
    </row>
    <row r="148" spans="1:11">
      <c r="A148" s="27"/>
      <c r="B148" s="44"/>
      <c r="C148" s="44"/>
      <c r="D148" s="44"/>
      <c r="E148" s="44"/>
      <c r="F148" s="44"/>
      <c r="G148" s="44"/>
      <c r="H148" s="44"/>
      <c r="I148" s="44"/>
      <c r="J148" s="76"/>
      <c r="K148" s="84"/>
    </row>
    <row r="149" spans="1:11">
      <c r="A149" s="27"/>
      <c r="B149" s="44"/>
      <c r="C149" s="44"/>
      <c r="D149" s="44"/>
      <c r="E149" s="44"/>
      <c r="F149" s="44"/>
      <c r="G149" s="44"/>
      <c r="H149" s="44"/>
      <c r="I149" s="44"/>
      <c r="J149" s="76"/>
      <c r="K149" s="84"/>
    </row>
    <row r="150" spans="1:11">
      <c r="A150" s="27"/>
      <c r="B150" s="44"/>
      <c r="C150" s="44"/>
      <c r="D150" s="44"/>
      <c r="E150" s="44"/>
      <c r="F150" s="44"/>
      <c r="G150" s="44"/>
      <c r="H150" s="44"/>
      <c r="I150" s="44"/>
      <c r="J150" s="76"/>
      <c r="K150" s="84"/>
    </row>
    <row r="151" spans="1:11">
      <c r="A151" s="27"/>
      <c r="B151" s="44"/>
      <c r="C151" s="44"/>
      <c r="D151" s="44"/>
      <c r="E151" s="44"/>
      <c r="F151" s="44"/>
      <c r="G151" s="44"/>
      <c r="H151" s="44"/>
      <c r="I151" s="44"/>
      <c r="J151" s="76"/>
      <c r="K151" s="84"/>
    </row>
    <row r="152" spans="1:11">
      <c r="A152" s="27"/>
      <c r="B152" s="44"/>
      <c r="C152" s="44"/>
      <c r="D152" s="44"/>
      <c r="E152" s="44"/>
      <c r="F152" s="44"/>
      <c r="G152" s="44"/>
      <c r="H152" s="44"/>
      <c r="I152" s="44"/>
      <c r="J152" s="76"/>
      <c r="K152" s="84"/>
    </row>
    <row r="153" spans="1:11">
      <c r="A153" s="27"/>
      <c r="B153" s="44"/>
      <c r="C153" s="44"/>
      <c r="D153" s="44"/>
      <c r="E153" s="44"/>
      <c r="F153" s="44"/>
      <c r="G153" s="44"/>
      <c r="H153" s="44"/>
      <c r="I153" s="44"/>
      <c r="J153" s="76"/>
      <c r="K153" s="84"/>
    </row>
    <row r="154" spans="1:11">
      <c r="A154" s="27"/>
      <c r="B154" s="44"/>
      <c r="C154" s="44"/>
      <c r="D154" s="44"/>
      <c r="E154" s="44"/>
      <c r="F154" s="44"/>
      <c r="G154" s="44"/>
      <c r="H154" s="44"/>
      <c r="I154" s="44"/>
      <c r="J154" s="76"/>
      <c r="K154" s="84"/>
    </row>
    <row r="155" spans="1:11">
      <c r="A155" s="27"/>
      <c r="B155" s="44"/>
      <c r="C155" s="44"/>
      <c r="D155" s="44"/>
      <c r="E155" s="44"/>
      <c r="F155" s="44"/>
      <c r="G155" s="44"/>
      <c r="H155" s="44"/>
      <c r="I155" s="44"/>
      <c r="J155" s="76"/>
      <c r="K155" s="84"/>
    </row>
    <row r="156" spans="1:11">
      <c r="A156" s="27"/>
      <c r="B156" s="44"/>
      <c r="C156" s="44"/>
      <c r="D156" s="44"/>
      <c r="E156" s="44"/>
      <c r="F156" s="44"/>
      <c r="G156" s="44"/>
      <c r="H156" s="44"/>
      <c r="I156" s="44"/>
      <c r="J156" s="76"/>
      <c r="K156" s="84"/>
    </row>
    <row r="157" spans="1:11">
      <c r="A157" s="27"/>
      <c r="B157" s="44"/>
      <c r="C157" s="44"/>
      <c r="D157" s="44"/>
      <c r="E157" s="44"/>
      <c r="F157" s="44"/>
      <c r="G157" s="44"/>
      <c r="H157" s="44"/>
      <c r="I157" s="44"/>
      <c r="J157" s="76"/>
      <c r="K157" s="84"/>
    </row>
    <row r="158" spans="1:11">
      <c r="A158" s="27"/>
      <c r="B158" s="44"/>
      <c r="C158" s="44"/>
      <c r="D158" s="44"/>
      <c r="E158" s="44"/>
      <c r="F158" s="44"/>
      <c r="G158" s="44"/>
      <c r="H158" s="44"/>
      <c r="I158" s="44"/>
      <c r="J158" s="76"/>
      <c r="K158" s="84"/>
    </row>
    <row r="159" spans="1:11">
      <c r="A159" s="27"/>
      <c r="B159" s="44"/>
      <c r="C159" s="44"/>
      <c r="D159" s="44"/>
      <c r="E159" s="44"/>
      <c r="F159" s="44"/>
      <c r="G159" s="44"/>
      <c r="H159" s="44"/>
      <c r="I159" s="44"/>
      <c r="J159" s="76"/>
      <c r="K159" s="84"/>
    </row>
    <row r="160" spans="1:11">
      <c r="A160" s="27"/>
      <c r="B160" s="44"/>
      <c r="C160" s="44"/>
      <c r="D160" s="44"/>
      <c r="E160" s="44"/>
      <c r="F160" s="44"/>
      <c r="G160" s="44"/>
      <c r="H160" s="44"/>
      <c r="I160" s="44"/>
      <c r="J160" s="76"/>
      <c r="K160" s="84"/>
    </row>
    <row r="161" spans="1:11">
      <c r="A161" s="27"/>
      <c r="B161" s="44"/>
      <c r="C161" s="44"/>
      <c r="D161" s="44"/>
      <c r="E161" s="44"/>
      <c r="F161" s="44"/>
      <c r="G161" s="44"/>
      <c r="H161" s="44"/>
      <c r="I161" s="44"/>
      <c r="J161" s="76"/>
      <c r="K161" s="84"/>
    </row>
    <row r="162" spans="1:11">
      <c r="A162" s="27"/>
      <c r="B162" s="44"/>
      <c r="C162" s="44"/>
      <c r="D162" s="44"/>
      <c r="E162" s="44"/>
      <c r="F162" s="44"/>
      <c r="G162" s="44"/>
      <c r="H162" s="44"/>
      <c r="I162" s="44"/>
      <c r="J162" s="76"/>
      <c r="K162" s="84"/>
    </row>
  </sheetData>
  <mergeCells count="234">
    <mergeCell ref="A2:K2"/>
    <mergeCell ref="D17:D18"/>
    <mergeCell ref="E17:E18"/>
    <mergeCell ref="A20:A22"/>
    <mergeCell ref="B20:B22"/>
    <mergeCell ref="D21:D22"/>
    <mergeCell ref="F20:F22"/>
    <mergeCell ref="C20:C22"/>
    <mergeCell ref="A53:A55"/>
    <mergeCell ref="C13:C16"/>
    <mergeCell ref="E13:E16"/>
    <mergeCell ref="F13:F16"/>
    <mergeCell ref="D14:D16"/>
    <mergeCell ref="K13:K16"/>
    <mergeCell ref="J13:J16"/>
    <mergeCell ref="A13:A16"/>
    <mergeCell ref="H51:H52"/>
    <mergeCell ref="J51:J52"/>
    <mergeCell ref="K51:K52"/>
    <mergeCell ref="A19:K19"/>
    <mergeCell ref="A17:A18"/>
    <mergeCell ref="B33:B35"/>
    <mergeCell ref="F17:F18"/>
    <mergeCell ref="B17:B18"/>
    <mergeCell ref="D64:D65"/>
    <mergeCell ref="C64:C65"/>
    <mergeCell ref="B64:B65"/>
    <mergeCell ref="E64:E65"/>
    <mergeCell ref="F64:F65"/>
    <mergeCell ref="A64:A65"/>
    <mergeCell ref="E20:E22"/>
    <mergeCell ref="A23:C23"/>
    <mergeCell ref="D23:D24"/>
    <mergeCell ref="E23:F23"/>
    <mergeCell ref="C25:C26"/>
    <mergeCell ref="C46:C50"/>
    <mergeCell ref="A61:A63"/>
    <mergeCell ref="B61:B63"/>
    <mergeCell ref="C61:C63"/>
    <mergeCell ref="D61:D63"/>
    <mergeCell ref="C33:C35"/>
    <mergeCell ref="E33:E35"/>
    <mergeCell ref="F27:F32"/>
    <mergeCell ref="E25:E26"/>
    <mergeCell ref="A33:A35"/>
    <mergeCell ref="A27:A32"/>
    <mergeCell ref="B27:B32"/>
    <mergeCell ref="C27:C32"/>
    <mergeCell ref="C17:C18"/>
    <mergeCell ref="A3:K3"/>
    <mergeCell ref="A4:K5"/>
    <mergeCell ref="A6:K6"/>
    <mergeCell ref="A7:K7"/>
    <mergeCell ref="J8:J9"/>
    <mergeCell ref="K8:K9"/>
    <mergeCell ref="G8:G9"/>
    <mergeCell ref="H8:H9"/>
    <mergeCell ref="A8:C8"/>
    <mergeCell ref="D8:D9"/>
    <mergeCell ref="E8:F8"/>
    <mergeCell ref="A11:A12"/>
    <mergeCell ref="B11:B12"/>
    <mergeCell ref="C11:C12"/>
    <mergeCell ref="E11:E12"/>
    <mergeCell ref="F11:F12"/>
    <mergeCell ref="K11:K12"/>
    <mergeCell ref="J11:J12"/>
    <mergeCell ref="B13:B16"/>
    <mergeCell ref="E95:G95"/>
    <mergeCell ref="B93:C93"/>
    <mergeCell ref="A57:K57"/>
    <mergeCell ref="A58:K58"/>
    <mergeCell ref="A77:K77"/>
    <mergeCell ref="H59:H60"/>
    <mergeCell ref="J59:J60"/>
    <mergeCell ref="I59:I60"/>
    <mergeCell ref="A59:A60"/>
    <mergeCell ref="B59:B60"/>
    <mergeCell ref="C59:C60"/>
    <mergeCell ref="E59:E60"/>
    <mergeCell ref="F59:F60"/>
    <mergeCell ref="A66:C66"/>
    <mergeCell ref="D66:D67"/>
    <mergeCell ref="E66:F66"/>
    <mergeCell ref="A70:A71"/>
    <mergeCell ref="E94:G94"/>
    <mergeCell ref="A72:A73"/>
    <mergeCell ref="B72:B73"/>
    <mergeCell ref="C72:C73"/>
    <mergeCell ref="D72:D73"/>
    <mergeCell ref="E72:E73"/>
    <mergeCell ref="F72:F73"/>
    <mergeCell ref="A74:A75"/>
    <mergeCell ref="B74:B75"/>
    <mergeCell ref="C74:C75"/>
    <mergeCell ref="D74:D75"/>
    <mergeCell ref="E74:E75"/>
    <mergeCell ref="F74:F75"/>
    <mergeCell ref="A80:C80"/>
    <mergeCell ref="D80:D81"/>
    <mergeCell ref="E80:F80"/>
    <mergeCell ref="J80:J81"/>
    <mergeCell ref="G66:G67"/>
    <mergeCell ref="H66:H67"/>
    <mergeCell ref="J66:J67"/>
    <mergeCell ref="K66:K67"/>
    <mergeCell ref="D70:D71"/>
    <mergeCell ref="K70:K71"/>
    <mergeCell ref="F70:F71"/>
    <mergeCell ref="K80:K81"/>
    <mergeCell ref="K90:K91"/>
    <mergeCell ref="K85:K88"/>
    <mergeCell ref="A85:A88"/>
    <mergeCell ref="B85:B88"/>
    <mergeCell ref="C85:C88"/>
    <mergeCell ref="D85:D88"/>
    <mergeCell ref="E85:E88"/>
    <mergeCell ref="F85:F88"/>
    <mergeCell ref="A90:A91"/>
    <mergeCell ref="B90:B91"/>
    <mergeCell ref="C90:C91"/>
    <mergeCell ref="D90:D91"/>
    <mergeCell ref="E90:E91"/>
    <mergeCell ref="F90:F91"/>
    <mergeCell ref="J85:J88"/>
    <mergeCell ref="J90:J91"/>
    <mergeCell ref="K46:K50"/>
    <mergeCell ref="J46:J50"/>
    <mergeCell ref="J61:J63"/>
    <mergeCell ref="K61:K63"/>
    <mergeCell ref="J70:J71"/>
    <mergeCell ref="K72:K73"/>
    <mergeCell ref="J74:J75"/>
    <mergeCell ref="K74:K75"/>
    <mergeCell ref="K59:K60"/>
    <mergeCell ref="K53:K55"/>
    <mergeCell ref="K64:K65"/>
    <mergeCell ref="J64:J65"/>
    <mergeCell ref="J72:J73"/>
    <mergeCell ref="J53:J55"/>
    <mergeCell ref="E46:E50"/>
    <mergeCell ref="F46:F50"/>
    <mergeCell ref="A46:A50"/>
    <mergeCell ref="B46:B50"/>
    <mergeCell ref="D47:D50"/>
    <mergeCell ref="B53:B55"/>
    <mergeCell ref="F53:F55"/>
    <mergeCell ref="C53:C55"/>
    <mergeCell ref="D53:D55"/>
    <mergeCell ref="A51:C51"/>
    <mergeCell ref="D51:D52"/>
    <mergeCell ref="E51:F51"/>
    <mergeCell ref="K44:K45"/>
    <mergeCell ref="J44:J45"/>
    <mergeCell ref="K42:K43"/>
    <mergeCell ref="J42:J43"/>
    <mergeCell ref="K27:K32"/>
    <mergeCell ref="J27:J32"/>
    <mergeCell ref="J25:J26"/>
    <mergeCell ref="K25:K26"/>
    <mergeCell ref="J20:J22"/>
    <mergeCell ref="K20:K22"/>
    <mergeCell ref="D36:D39"/>
    <mergeCell ref="E36:E39"/>
    <mergeCell ref="F36:F39"/>
    <mergeCell ref="A40:C40"/>
    <mergeCell ref="D40:D41"/>
    <mergeCell ref="E40:F40"/>
    <mergeCell ref="K17:K18"/>
    <mergeCell ref="J17:J18"/>
    <mergeCell ref="I30:I32"/>
    <mergeCell ref="G23:G24"/>
    <mergeCell ref="H23:H24"/>
    <mergeCell ref="J23:J24"/>
    <mergeCell ref="K23:K24"/>
    <mergeCell ref="J36:J39"/>
    <mergeCell ref="K36:K39"/>
    <mergeCell ref="J33:J35"/>
    <mergeCell ref="K33:K35"/>
    <mergeCell ref="H25:H26"/>
    <mergeCell ref="I25:I26"/>
    <mergeCell ref="G30:G32"/>
    <mergeCell ref="G25:G26"/>
    <mergeCell ref="H30:H32"/>
    <mergeCell ref="F33:F35"/>
    <mergeCell ref="D33:D35"/>
    <mergeCell ref="K83:K84"/>
    <mergeCell ref="K78:K79"/>
    <mergeCell ref="J78:J79"/>
    <mergeCell ref="G59:G60"/>
    <mergeCell ref="A83:A84"/>
    <mergeCell ref="B83:B84"/>
    <mergeCell ref="C83:C84"/>
    <mergeCell ref="D83:D84"/>
    <mergeCell ref="E83:E84"/>
    <mergeCell ref="F83:F84"/>
    <mergeCell ref="A78:A79"/>
    <mergeCell ref="J83:J84"/>
    <mergeCell ref="B70:B71"/>
    <mergeCell ref="C70:C71"/>
    <mergeCell ref="E61:E63"/>
    <mergeCell ref="F61:F63"/>
    <mergeCell ref="E70:E71"/>
    <mergeCell ref="G80:G81"/>
    <mergeCell ref="F78:F79"/>
    <mergeCell ref="B78:B79"/>
    <mergeCell ref="C78:C79"/>
    <mergeCell ref="D78:D79"/>
    <mergeCell ref="E78:E79"/>
    <mergeCell ref="H80:H81"/>
    <mergeCell ref="G40:G41"/>
    <mergeCell ref="H40:H41"/>
    <mergeCell ref="J40:J41"/>
    <mergeCell ref="K40:K41"/>
    <mergeCell ref="A25:A26"/>
    <mergeCell ref="B25:B26"/>
    <mergeCell ref="F25:F26"/>
    <mergeCell ref="E27:E32"/>
    <mergeCell ref="G51:G52"/>
    <mergeCell ref="D44:D45"/>
    <mergeCell ref="A42:A43"/>
    <mergeCell ref="B42:B43"/>
    <mergeCell ref="C42:C43"/>
    <mergeCell ref="A36:A39"/>
    <mergeCell ref="B36:B39"/>
    <mergeCell ref="C36:C39"/>
    <mergeCell ref="D42:D43"/>
    <mergeCell ref="E42:E43"/>
    <mergeCell ref="F42:F43"/>
    <mergeCell ref="A44:A45"/>
    <mergeCell ref="B44:B45"/>
    <mergeCell ref="C44:C45"/>
    <mergeCell ref="E44:E45"/>
    <mergeCell ref="F44:F45"/>
  </mergeCells>
  <printOptions horizontalCentered="1" verticalCentered="1"/>
  <pageMargins left="0.92" right="0.17" top="0.11" bottom="0.1" header="0.17" footer="0.17"/>
  <pageSetup scale="45" fitToHeight="0" orientation="landscape" r:id="rId1"/>
  <headerFooter scaleWithDoc="0" alignWithMargins="0">
    <oddFooter>&amp;R&amp;"Humanst521 BT,Roman"&amp;7DIMENSIÓN 5 / ADMINISTRATIVA Y FINANCIERA</oddFooter>
  </headerFooter>
  <rowBreaks count="2" manualBreakCount="2">
    <brk id="122" max="10"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Y249"/>
  <sheetViews>
    <sheetView tabSelected="1" zoomScale="60" zoomScaleNormal="60" zoomScalePageLayoutView="30" workbookViewId="0">
      <selection activeCell="H23" sqref="H23"/>
    </sheetView>
  </sheetViews>
  <sheetFormatPr baseColWidth="10" defaultRowHeight="15"/>
  <cols>
    <col min="1" max="1" width="3.140625" style="3" customWidth="1"/>
    <col min="2" max="2" width="5.7109375" style="216" customWidth="1"/>
    <col min="3" max="3" width="5.140625" style="216" customWidth="1"/>
    <col min="4" max="4" width="105.140625" style="1" customWidth="1"/>
    <col min="5" max="5" width="17.5703125" style="7" customWidth="1"/>
    <col min="6" max="6" width="17.85546875" style="7" customWidth="1"/>
    <col min="7" max="7" width="17.42578125" style="7" customWidth="1"/>
    <col min="8" max="8" width="14.5703125" style="7" customWidth="1"/>
    <col min="9" max="9" width="18.7109375" style="7" customWidth="1"/>
    <col min="10" max="10" width="19" style="7" customWidth="1"/>
    <col min="11" max="11" width="21.140625" style="7" customWidth="1"/>
    <col min="12" max="12" width="18.7109375" style="7" customWidth="1"/>
    <col min="13" max="13" width="22" style="7" customWidth="1"/>
    <col min="14" max="14" width="3.7109375" style="7" customWidth="1"/>
    <col min="15" max="15" width="13.42578125" style="7" customWidth="1"/>
    <col min="16" max="16" width="19" style="7" customWidth="1"/>
    <col min="17" max="21" width="13.42578125" style="7" customWidth="1"/>
    <col min="22" max="22" width="11.42578125" style="3"/>
    <col min="23" max="27" width="20" style="3" customWidth="1"/>
    <col min="28" max="16384" width="11.42578125" style="3"/>
  </cols>
  <sheetData>
    <row r="1" spans="2:25" ht="15.75" thickBot="1"/>
    <row r="2" spans="2:25" ht="31.5" customHeight="1" thickBot="1">
      <c r="B2" s="506" t="s">
        <v>1326</v>
      </c>
      <c r="C2" s="507"/>
      <c r="D2" s="507"/>
      <c r="E2" s="507"/>
      <c r="F2" s="507"/>
      <c r="G2" s="507"/>
      <c r="H2" s="507"/>
      <c r="I2" s="507"/>
      <c r="J2" s="507"/>
      <c r="K2" s="507"/>
      <c r="L2" s="507"/>
      <c r="M2" s="508"/>
    </row>
    <row r="3" spans="2:25" ht="53.25" customHeight="1" thickBot="1">
      <c r="B3" s="509" t="s">
        <v>1329</v>
      </c>
      <c r="C3" s="510"/>
      <c r="D3" s="510"/>
      <c r="E3" s="510"/>
      <c r="F3" s="510"/>
      <c r="G3" s="510"/>
      <c r="H3" s="510"/>
      <c r="I3" s="510"/>
      <c r="J3" s="510"/>
      <c r="K3" s="510"/>
      <c r="L3" s="510"/>
      <c r="M3" s="511"/>
    </row>
    <row r="4" spans="2:25" ht="16.5" customHeight="1" thickBot="1">
      <c r="B4" s="512"/>
      <c r="C4" s="512"/>
      <c r="D4" s="512"/>
      <c r="E4" s="512"/>
      <c r="F4" s="512"/>
      <c r="G4" s="512"/>
      <c r="H4" s="512"/>
      <c r="I4" s="512"/>
      <c r="J4" s="512"/>
      <c r="K4" s="512"/>
      <c r="L4" s="512"/>
      <c r="M4" s="512"/>
    </row>
    <row r="5" spans="2:25" ht="23.25" customHeight="1" thickBot="1">
      <c r="B5" s="484" t="s">
        <v>160</v>
      </c>
      <c r="C5" s="485"/>
      <c r="D5" s="486"/>
      <c r="E5" s="490" t="s">
        <v>6</v>
      </c>
      <c r="F5" s="490"/>
      <c r="G5" s="490"/>
      <c r="H5" s="490"/>
      <c r="I5" s="490" t="s">
        <v>7</v>
      </c>
      <c r="J5" s="490"/>
      <c r="K5" s="490"/>
      <c r="L5" s="490"/>
      <c r="M5" s="490"/>
      <c r="N5" s="22"/>
      <c r="O5" s="22"/>
      <c r="P5" s="22"/>
      <c r="Q5" s="71"/>
      <c r="R5" s="22"/>
      <c r="S5" s="22"/>
      <c r="T5" s="22"/>
      <c r="U5" s="22"/>
    </row>
    <row r="6" spans="2:25" s="5" customFormat="1" ht="35.25" customHeight="1" thickBot="1">
      <c r="B6" s="487"/>
      <c r="C6" s="488"/>
      <c r="D6" s="489"/>
      <c r="E6" s="46" t="s">
        <v>3</v>
      </c>
      <c r="F6" s="46" t="s">
        <v>2</v>
      </c>
      <c r="G6" s="46" t="s">
        <v>1</v>
      </c>
      <c r="H6" s="46" t="s">
        <v>0</v>
      </c>
      <c r="I6" s="46" t="s">
        <v>5</v>
      </c>
      <c r="J6" s="46" t="s">
        <v>4</v>
      </c>
      <c r="K6" s="46" t="s">
        <v>10</v>
      </c>
      <c r="L6" s="46" t="s">
        <v>8</v>
      </c>
      <c r="M6" s="46" t="s">
        <v>9</v>
      </c>
      <c r="N6" s="22"/>
      <c r="O6" s="22"/>
      <c r="P6" s="22"/>
      <c r="Q6" s="22"/>
      <c r="R6" s="22"/>
      <c r="S6" s="22"/>
      <c r="T6" s="22"/>
      <c r="U6" s="22"/>
      <c r="V6" s="6"/>
    </row>
    <row r="7" spans="2:25" s="2" customFormat="1" ht="25.5" customHeight="1" thickBot="1">
      <c r="B7" s="494" t="s">
        <v>1413</v>
      </c>
      <c r="C7" s="495"/>
      <c r="D7" s="496"/>
      <c r="E7" s="240">
        <f>C116/C212</f>
        <v>0.5859872611464968</v>
      </c>
      <c r="F7" s="241"/>
      <c r="G7" s="241"/>
      <c r="H7" s="242"/>
      <c r="I7" s="241"/>
      <c r="J7" s="241"/>
      <c r="K7" s="241"/>
      <c r="L7" s="241"/>
      <c r="M7" s="242">
        <f>SUM(L8+L31+L92+L103)*E7</f>
        <v>0.53267515923566877</v>
      </c>
      <c r="N7" s="21"/>
      <c r="O7" s="21"/>
      <c r="P7" s="21"/>
      <c r="Q7" s="21"/>
      <c r="R7" s="21"/>
      <c r="S7" s="21"/>
      <c r="T7" s="21"/>
      <c r="U7" s="21"/>
    </row>
    <row r="8" spans="2:25" s="2" customFormat="1" ht="24.75" customHeight="1" thickBot="1">
      <c r="B8" s="473" t="s">
        <v>926</v>
      </c>
      <c r="C8" s="474"/>
      <c r="D8" s="475"/>
      <c r="E8" s="243"/>
      <c r="F8" s="244">
        <f>A30/C116</f>
        <v>0.20652173913043478</v>
      </c>
      <c r="G8" s="244"/>
      <c r="H8" s="245"/>
      <c r="I8" s="244"/>
      <c r="J8" s="244"/>
      <c r="K8" s="244"/>
      <c r="L8" s="244">
        <f>SUM(K9+K18+K24)*F8</f>
        <v>0.20152173913043475</v>
      </c>
      <c r="M8" s="245"/>
      <c r="N8" s="21"/>
      <c r="O8" s="21"/>
      <c r="P8" s="21"/>
      <c r="Q8" s="21"/>
      <c r="R8" s="21"/>
      <c r="S8" s="21"/>
      <c r="T8" s="21"/>
      <c r="U8" s="21"/>
    </row>
    <row r="9" spans="2:25" ht="27" customHeight="1">
      <c r="B9" s="258">
        <f>COUNT(C10:C17)</f>
        <v>8</v>
      </c>
      <c r="C9" s="499" t="s">
        <v>127</v>
      </c>
      <c r="D9" s="500"/>
      <c r="E9" s="246"/>
      <c r="F9" s="247"/>
      <c r="G9" s="247">
        <f>(B9/A30)</f>
        <v>0.42105263157894735</v>
      </c>
      <c r="H9" s="248"/>
      <c r="I9" s="247"/>
      <c r="J9" s="247"/>
      <c r="K9" s="247">
        <f>SUM(J10:J17)*G9</f>
        <v>0.41736842105263156</v>
      </c>
      <c r="L9" s="247"/>
      <c r="M9" s="248"/>
      <c r="N9" s="21"/>
      <c r="O9" s="36"/>
      <c r="P9" s="36"/>
      <c r="Q9" s="36"/>
      <c r="R9" s="21"/>
      <c r="S9" s="21"/>
      <c r="T9" s="21"/>
      <c r="U9" s="21"/>
    </row>
    <row r="10" spans="2:25" ht="27" customHeight="1">
      <c r="B10" s="217"/>
      <c r="C10" s="225">
        <v>1</v>
      </c>
      <c r="D10" s="160" t="s">
        <v>1145</v>
      </c>
      <c r="E10" s="47"/>
      <c r="F10" s="35"/>
      <c r="G10" s="35"/>
      <c r="H10" s="34">
        <f>1/$B$9</f>
        <v>0.125</v>
      </c>
      <c r="I10" s="33">
        <v>1</v>
      </c>
      <c r="J10" s="33">
        <f>H10*I10</f>
        <v>0.125</v>
      </c>
      <c r="K10" s="33"/>
      <c r="L10" s="33"/>
      <c r="M10" s="34"/>
      <c r="N10" s="21"/>
      <c r="O10" s="21"/>
      <c r="P10" s="21"/>
      <c r="Q10" s="21"/>
      <c r="R10" s="21"/>
      <c r="S10" s="21"/>
      <c r="T10" s="21"/>
      <c r="U10" s="21"/>
      <c r="X10" s="119"/>
      <c r="Y10" s="119"/>
    </row>
    <row r="11" spans="2:25" ht="28.5" customHeight="1">
      <c r="B11" s="217"/>
      <c r="C11" s="225">
        <v>2</v>
      </c>
      <c r="D11" s="160" t="s">
        <v>1146</v>
      </c>
      <c r="E11" s="47"/>
      <c r="F11" s="35"/>
      <c r="G11" s="35"/>
      <c r="H11" s="34">
        <f t="shared" ref="H11:H17" si="0">1/$B$9</f>
        <v>0.125</v>
      </c>
      <c r="I11" s="33">
        <v>1</v>
      </c>
      <c r="J11" s="33">
        <f t="shared" ref="J11:J17" si="1">H11*I11</f>
        <v>0.125</v>
      </c>
      <c r="K11" s="33"/>
      <c r="L11" s="33"/>
      <c r="M11" s="34"/>
      <c r="N11" s="21"/>
      <c r="O11" s="21"/>
      <c r="P11" s="21"/>
      <c r="Q11" s="21"/>
      <c r="R11" s="21"/>
      <c r="S11" s="21"/>
      <c r="T11" s="21"/>
      <c r="U11" s="21"/>
      <c r="X11" s="119"/>
      <c r="Y11" s="119"/>
    </row>
    <row r="12" spans="2:25" ht="24.75" customHeight="1">
      <c r="B12" s="217"/>
      <c r="C12" s="225">
        <v>3</v>
      </c>
      <c r="D12" s="160" t="s">
        <v>1147</v>
      </c>
      <c r="E12" s="47"/>
      <c r="F12" s="35"/>
      <c r="G12" s="35"/>
      <c r="H12" s="34">
        <f t="shared" si="0"/>
        <v>0.125</v>
      </c>
      <c r="I12" s="33">
        <v>1</v>
      </c>
      <c r="J12" s="33">
        <f t="shared" si="1"/>
        <v>0.125</v>
      </c>
      <c r="K12" s="33"/>
      <c r="L12" s="33"/>
      <c r="M12" s="34"/>
      <c r="N12" s="21"/>
      <c r="O12" s="21"/>
      <c r="P12" s="21"/>
      <c r="Q12" s="21"/>
      <c r="R12" s="21"/>
      <c r="S12" s="21"/>
      <c r="T12" s="21"/>
      <c r="U12" s="21"/>
      <c r="X12" s="119"/>
      <c r="Y12" s="119"/>
    </row>
    <row r="13" spans="2:25" ht="22.5" customHeight="1">
      <c r="B13" s="217"/>
      <c r="C13" s="225">
        <v>4</v>
      </c>
      <c r="D13" s="160" t="s">
        <v>1148</v>
      </c>
      <c r="E13" s="47"/>
      <c r="F13" s="35"/>
      <c r="G13" s="35"/>
      <c r="H13" s="34">
        <f t="shared" si="0"/>
        <v>0.125</v>
      </c>
      <c r="I13" s="33">
        <v>1</v>
      </c>
      <c r="J13" s="33">
        <f t="shared" si="1"/>
        <v>0.125</v>
      </c>
      <c r="K13" s="33"/>
      <c r="L13" s="86"/>
      <c r="M13" s="34"/>
      <c r="N13" s="21"/>
      <c r="O13" s="21"/>
      <c r="P13" s="21"/>
      <c r="Q13" s="21"/>
      <c r="R13" s="21"/>
      <c r="S13" s="21"/>
      <c r="T13" s="21"/>
      <c r="U13" s="21"/>
      <c r="X13" s="119"/>
      <c r="Y13" s="119"/>
    </row>
    <row r="14" spans="2:25" ht="24" customHeight="1">
      <c r="B14" s="217"/>
      <c r="C14" s="225">
        <v>5</v>
      </c>
      <c r="D14" s="160" t="s">
        <v>1149</v>
      </c>
      <c r="E14" s="47"/>
      <c r="F14" s="35"/>
      <c r="G14" s="35"/>
      <c r="H14" s="34">
        <f t="shared" si="0"/>
        <v>0.125</v>
      </c>
      <c r="I14" s="33">
        <v>1</v>
      </c>
      <c r="J14" s="33">
        <f t="shared" si="1"/>
        <v>0.125</v>
      </c>
      <c r="K14" s="33"/>
      <c r="L14" s="33"/>
      <c r="M14" s="34"/>
      <c r="N14" s="21"/>
      <c r="O14" s="21"/>
      <c r="P14" s="21"/>
      <c r="Q14" s="21"/>
      <c r="R14" s="21"/>
      <c r="S14" s="21"/>
      <c r="T14" s="21"/>
      <c r="U14" s="21"/>
      <c r="X14" s="119"/>
      <c r="Y14" s="119"/>
    </row>
    <row r="15" spans="2:25" ht="36.75" customHeight="1">
      <c r="B15" s="217"/>
      <c r="C15" s="225">
        <v>6</v>
      </c>
      <c r="D15" s="160" t="s">
        <v>1150</v>
      </c>
      <c r="E15" s="47"/>
      <c r="F15" s="35"/>
      <c r="G15" s="35"/>
      <c r="H15" s="34">
        <f t="shared" si="0"/>
        <v>0.125</v>
      </c>
      <c r="I15" s="33">
        <v>1</v>
      </c>
      <c r="J15" s="33">
        <f t="shared" si="1"/>
        <v>0.125</v>
      </c>
      <c r="K15" s="33"/>
      <c r="L15" s="33"/>
      <c r="M15" s="34"/>
      <c r="N15" s="21"/>
      <c r="O15" s="21"/>
      <c r="P15" s="21"/>
      <c r="Q15" s="21"/>
      <c r="R15" s="21"/>
      <c r="S15" s="21"/>
      <c r="T15" s="21"/>
      <c r="U15" s="21"/>
      <c r="X15" s="119"/>
      <c r="Y15" s="119"/>
    </row>
    <row r="16" spans="2:25" ht="23.25" customHeight="1">
      <c r="B16" s="217"/>
      <c r="C16" s="225">
        <v>7</v>
      </c>
      <c r="D16" s="160" t="s">
        <v>1151</v>
      </c>
      <c r="E16" s="47"/>
      <c r="F16" s="35"/>
      <c r="G16" s="35"/>
      <c r="H16" s="34">
        <f t="shared" si="0"/>
        <v>0.125</v>
      </c>
      <c r="I16" s="33">
        <v>0.93</v>
      </c>
      <c r="J16" s="33">
        <f t="shared" si="1"/>
        <v>0.11625000000000001</v>
      </c>
      <c r="K16" s="33"/>
      <c r="L16" s="33"/>
      <c r="M16" s="34"/>
      <c r="N16" s="21"/>
      <c r="O16" s="21"/>
      <c r="P16" s="21"/>
      <c r="Q16" s="90"/>
      <c r="R16" s="21"/>
      <c r="S16" s="21"/>
      <c r="T16" s="21"/>
      <c r="U16" s="21"/>
      <c r="X16" s="119"/>
      <c r="Y16" s="119"/>
    </row>
    <row r="17" spans="1:25" ht="28.5" customHeight="1" thickBot="1">
      <c r="B17" s="217"/>
      <c r="C17" s="225">
        <v>8</v>
      </c>
      <c r="D17" s="160" t="s">
        <v>1152</v>
      </c>
      <c r="E17" s="47"/>
      <c r="F17" s="35"/>
      <c r="G17" s="35"/>
      <c r="H17" s="34">
        <f t="shared" si="0"/>
        <v>0.125</v>
      </c>
      <c r="I17" s="33">
        <v>1</v>
      </c>
      <c r="J17" s="33">
        <f t="shared" si="1"/>
        <v>0.125</v>
      </c>
      <c r="K17" s="33"/>
      <c r="L17" s="33"/>
      <c r="M17" s="34"/>
      <c r="N17" s="21"/>
      <c r="O17" s="21"/>
      <c r="P17" s="21"/>
      <c r="Q17" s="21"/>
      <c r="R17" s="21"/>
      <c r="S17" s="21"/>
      <c r="T17" s="21"/>
      <c r="U17" s="21"/>
      <c r="X17" s="119"/>
      <c r="Y17" s="119"/>
    </row>
    <row r="18" spans="1:25" ht="22.5" customHeight="1">
      <c r="B18" s="257">
        <f>COUNT(C19:C23)</f>
        <v>5</v>
      </c>
      <c r="C18" s="497" t="s">
        <v>1333</v>
      </c>
      <c r="D18" s="498"/>
      <c r="E18" s="249"/>
      <c r="F18" s="250"/>
      <c r="G18" s="250">
        <f>(B18/A30)</f>
        <v>0.26315789473684209</v>
      </c>
      <c r="H18" s="251"/>
      <c r="I18" s="250"/>
      <c r="J18" s="250"/>
      <c r="K18" s="250">
        <f>SUM(J19:J23)*G18</f>
        <v>0.24263157894736842</v>
      </c>
      <c r="L18" s="250"/>
      <c r="M18" s="252"/>
      <c r="N18" s="21"/>
      <c r="O18" s="21"/>
      <c r="P18" s="21"/>
      <c r="Q18" s="21"/>
      <c r="R18" s="21"/>
      <c r="S18" s="21"/>
      <c r="T18" s="21"/>
      <c r="U18" s="21"/>
      <c r="X18" s="119"/>
      <c r="Y18" s="119"/>
    </row>
    <row r="19" spans="1:25" ht="25.5" customHeight="1">
      <c r="B19" s="217"/>
      <c r="C19" s="225">
        <v>9</v>
      </c>
      <c r="D19" s="160" t="s">
        <v>1334</v>
      </c>
      <c r="E19" s="47"/>
      <c r="F19" s="35"/>
      <c r="G19" s="35"/>
      <c r="H19" s="34">
        <f>1/B$18</f>
        <v>0.2</v>
      </c>
      <c r="I19" s="33">
        <v>1</v>
      </c>
      <c r="J19" s="33">
        <f>I19*H19</f>
        <v>0.2</v>
      </c>
      <c r="K19" s="33"/>
      <c r="L19" s="33"/>
      <c r="M19" s="34"/>
      <c r="N19" s="21"/>
      <c r="O19" s="21"/>
      <c r="P19" s="21"/>
      <c r="Q19" s="21"/>
      <c r="R19" s="21"/>
      <c r="S19" s="21"/>
      <c r="T19" s="21"/>
      <c r="U19" s="21"/>
      <c r="W19" s="120"/>
      <c r="X19" s="119"/>
      <c r="Y19" s="119"/>
    </row>
    <row r="20" spans="1:25" ht="36" customHeight="1">
      <c r="B20" s="217"/>
      <c r="C20" s="225">
        <v>10</v>
      </c>
      <c r="D20" s="160" t="s">
        <v>1335</v>
      </c>
      <c r="E20" s="47"/>
      <c r="F20" s="35"/>
      <c r="G20" s="35"/>
      <c r="H20" s="34">
        <f>1/B$18</f>
        <v>0.2</v>
      </c>
      <c r="I20" s="33">
        <v>0.91</v>
      </c>
      <c r="J20" s="33">
        <f>I20*H20</f>
        <v>0.18200000000000002</v>
      </c>
      <c r="K20" s="33"/>
      <c r="L20" s="33"/>
      <c r="M20" s="34"/>
      <c r="N20" s="21"/>
      <c r="O20" s="21"/>
      <c r="P20" s="21"/>
      <c r="Q20" s="21"/>
      <c r="R20" s="21"/>
      <c r="S20" s="21"/>
      <c r="T20" s="21"/>
      <c r="U20" s="21"/>
    </row>
    <row r="21" spans="1:25" ht="26.25" customHeight="1">
      <c r="B21" s="217"/>
      <c r="C21" s="225">
        <v>11</v>
      </c>
      <c r="D21" s="160" t="s">
        <v>1336</v>
      </c>
      <c r="E21" s="47"/>
      <c r="F21" s="35"/>
      <c r="G21" s="35"/>
      <c r="H21" s="34">
        <f>1/B$18</f>
        <v>0.2</v>
      </c>
      <c r="I21" s="33">
        <v>1</v>
      </c>
      <c r="J21" s="33">
        <f>I21*H21</f>
        <v>0.2</v>
      </c>
      <c r="K21" s="33"/>
      <c r="L21" s="33"/>
      <c r="M21" s="34"/>
      <c r="N21" s="21"/>
      <c r="O21" s="21"/>
      <c r="P21" s="21"/>
      <c r="Q21" s="21"/>
      <c r="R21" s="21"/>
      <c r="S21" s="21"/>
      <c r="T21" s="21"/>
      <c r="U21" s="21"/>
    </row>
    <row r="22" spans="1:25" ht="23.25" customHeight="1">
      <c r="B22" s="217"/>
      <c r="C22" s="225">
        <v>12</v>
      </c>
      <c r="D22" s="160" t="s">
        <v>1337</v>
      </c>
      <c r="E22" s="47"/>
      <c r="F22" s="35"/>
      <c r="G22" s="35"/>
      <c r="H22" s="34">
        <f>1/B$18</f>
        <v>0.2</v>
      </c>
      <c r="I22" s="33">
        <v>1</v>
      </c>
      <c r="J22" s="33">
        <f>I22*H22</f>
        <v>0.2</v>
      </c>
      <c r="K22" s="33"/>
      <c r="L22" s="33"/>
      <c r="M22" s="34"/>
      <c r="N22" s="21"/>
      <c r="O22" s="21"/>
      <c r="P22" s="21"/>
      <c r="Q22" s="21"/>
      <c r="R22" s="21"/>
      <c r="S22" s="21"/>
      <c r="T22" s="21"/>
      <c r="U22" s="21"/>
    </row>
    <row r="23" spans="1:25" ht="43.5" customHeight="1" thickBot="1">
      <c r="B23" s="217"/>
      <c r="C23" s="225">
        <v>13</v>
      </c>
      <c r="D23" s="160" t="s">
        <v>1338</v>
      </c>
      <c r="E23" s="49"/>
      <c r="F23" s="37"/>
      <c r="G23" s="37"/>
      <c r="H23" s="34">
        <f>1/B$18</f>
        <v>0.2</v>
      </c>
      <c r="I23" s="33">
        <v>0.7</v>
      </c>
      <c r="J23" s="33">
        <f>I23*H23</f>
        <v>0.13999999999999999</v>
      </c>
      <c r="K23" s="33"/>
      <c r="L23" s="33"/>
      <c r="M23" s="34"/>
      <c r="N23" s="21"/>
      <c r="O23" s="21"/>
      <c r="P23" s="21"/>
      <c r="Q23" s="21"/>
      <c r="R23" s="21"/>
      <c r="S23" s="21"/>
      <c r="T23" s="21"/>
      <c r="U23" s="21"/>
    </row>
    <row r="24" spans="1:25" ht="30" customHeight="1">
      <c r="B24" s="257">
        <f>COUNT(C25:C30)</f>
        <v>6</v>
      </c>
      <c r="C24" s="464" t="s">
        <v>128</v>
      </c>
      <c r="D24" s="465"/>
      <c r="E24" s="246"/>
      <c r="F24" s="247"/>
      <c r="G24" s="247">
        <f>(B24/A30)</f>
        <v>0.31578947368421051</v>
      </c>
      <c r="H24" s="248"/>
      <c r="I24" s="247"/>
      <c r="J24" s="247"/>
      <c r="K24" s="247">
        <f>SUM(J25:J30)*G24</f>
        <v>0.31578947368421045</v>
      </c>
      <c r="L24" s="247"/>
      <c r="M24" s="248"/>
      <c r="N24" s="21"/>
      <c r="O24" s="89"/>
      <c r="P24" s="89"/>
      <c r="Q24" s="89"/>
      <c r="R24" s="89"/>
      <c r="S24" s="89"/>
      <c r="T24" s="89"/>
      <c r="U24" s="89"/>
      <c r="V24" s="91"/>
      <c r="W24" s="91"/>
      <c r="X24" s="91"/>
      <c r="Y24" s="91"/>
    </row>
    <row r="25" spans="1:25" ht="36.75" customHeight="1">
      <c r="B25" s="217"/>
      <c r="C25" s="225">
        <v>14</v>
      </c>
      <c r="D25" s="160" t="s">
        <v>1339</v>
      </c>
      <c r="E25" s="47"/>
      <c r="F25" s="35"/>
      <c r="G25" s="35"/>
      <c r="H25" s="34">
        <f t="shared" ref="H25:H30" si="2">1/B$24</f>
        <v>0.16666666666666666</v>
      </c>
      <c r="I25" s="33">
        <v>1</v>
      </c>
      <c r="J25" s="33">
        <f t="shared" ref="J25:J30" si="3">I25*H25</f>
        <v>0.16666666666666666</v>
      </c>
      <c r="K25" s="33"/>
      <c r="L25" s="33"/>
      <c r="M25" s="34"/>
      <c r="N25" s="21"/>
      <c r="O25" s="89"/>
      <c r="P25" s="92"/>
      <c r="Q25" s="92"/>
      <c r="R25" s="89"/>
      <c r="S25" s="89"/>
      <c r="T25" s="89"/>
      <c r="U25" s="89"/>
      <c r="V25" s="91"/>
      <c r="W25" s="92"/>
      <c r="X25" s="92"/>
      <c r="Y25" s="91"/>
    </row>
    <row r="26" spans="1:25" ht="23.25" customHeight="1">
      <c r="B26" s="217"/>
      <c r="C26" s="225">
        <v>15</v>
      </c>
      <c r="D26" s="160" t="s">
        <v>1340</v>
      </c>
      <c r="E26" s="47"/>
      <c r="F26" s="35"/>
      <c r="G26" s="35"/>
      <c r="H26" s="34">
        <f t="shared" si="2"/>
        <v>0.16666666666666666</v>
      </c>
      <c r="I26" s="33">
        <v>1</v>
      </c>
      <c r="J26" s="33">
        <f t="shared" si="3"/>
        <v>0.16666666666666666</v>
      </c>
      <c r="K26" s="33"/>
      <c r="L26" s="33"/>
      <c r="M26" s="34"/>
      <c r="N26" s="21"/>
      <c r="O26" s="89"/>
      <c r="P26" s="23"/>
      <c r="Q26" s="91"/>
      <c r="R26" s="89"/>
      <c r="S26" s="89"/>
      <c r="T26" s="89"/>
      <c r="U26" s="89"/>
      <c r="V26" s="91"/>
      <c r="W26" s="23"/>
      <c r="X26" s="91"/>
      <c r="Y26" s="91"/>
    </row>
    <row r="27" spans="1:25" ht="34.5" customHeight="1">
      <c r="B27" s="217"/>
      <c r="C27" s="225">
        <v>16</v>
      </c>
      <c r="D27" s="160" t="s">
        <v>1341</v>
      </c>
      <c r="E27" s="47"/>
      <c r="F27" s="35"/>
      <c r="G27" s="35"/>
      <c r="H27" s="34">
        <f t="shared" si="2"/>
        <v>0.16666666666666666</v>
      </c>
      <c r="I27" s="33">
        <v>1</v>
      </c>
      <c r="J27" s="33">
        <f t="shared" si="3"/>
        <v>0.16666666666666666</v>
      </c>
      <c r="K27" s="33"/>
      <c r="L27" s="33"/>
      <c r="M27" s="34"/>
      <c r="N27" s="21"/>
      <c r="O27" s="89"/>
      <c r="P27" s="23"/>
      <c r="Q27" s="91"/>
      <c r="R27" s="89"/>
      <c r="S27" s="89"/>
      <c r="T27" s="89"/>
      <c r="U27" s="89"/>
      <c r="V27" s="91"/>
      <c r="W27" s="23"/>
      <c r="X27" s="91"/>
      <c r="Y27" s="91"/>
    </row>
    <row r="28" spans="1:25" ht="29.25" customHeight="1">
      <c r="B28" s="217"/>
      <c r="C28" s="225">
        <v>17</v>
      </c>
      <c r="D28" s="160" t="s">
        <v>1342</v>
      </c>
      <c r="E28" s="47"/>
      <c r="F28" s="35"/>
      <c r="G28" s="35"/>
      <c r="H28" s="34">
        <f t="shared" si="2"/>
        <v>0.16666666666666666</v>
      </c>
      <c r="I28" s="33">
        <v>1</v>
      </c>
      <c r="J28" s="33">
        <f t="shared" si="3"/>
        <v>0.16666666666666666</v>
      </c>
      <c r="K28" s="33"/>
      <c r="L28" s="33"/>
      <c r="M28" s="34"/>
      <c r="N28" s="21"/>
      <c r="O28" s="89"/>
      <c r="P28" s="23"/>
      <c r="Q28" s="91"/>
      <c r="R28" s="89"/>
      <c r="S28" s="89"/>
      <c r="T28" s="89"/>
      <c r="U28" s="89"/>
      <c r="V28" s="91"/>
      <c r="W28" s="23"/>
      <c r="X28" s="91"/>
      <c r="Y28" s="91"/>
    </row>
    <row r="29" spans="1:25" ht="21.75" customHeight="1">
      <c r="B29" s="217"/>
      <c r="C29" s="225">
        <v>18</v>
      </c>
      <c r="D29" s="160" t="s">
        <v>1344</v>
      </c>
      <c r="E29" s="47"/>
      <c r="F29" s="35"/>
      <c r="G29" s="35"/>
      <c r="H29" s="34">
        <f t="shared" si="2"/>
        <v>0.16666666666666666</v>
      </c>
      <c r="I29" s="33">
        <v>1</v>
      </c>
      <c r="J29" s="33">
        <f t="shared" si="3"/>
        <v>0.16666666666666666</v>
      </c>
      <c r="K29" s="33"/>
      <c r="L29" s="33"/>
      <c r="M29" s="34"/>
      <c r="N29" s="21"/>
      <c r="O29" s="89"/>
      <c r="P29" s="23"/>
      <c r="Q29" s="91"/>
      <c r="R29" s="89"/>
      <c r="S29" s="89"/>
      <c r="T29" s="89"/>
      <c r="U29" s="89"/>
      <c r="V29" s="91"/>
      <c r="W29" s="23"/>
      <c r="X29" s="91"/>
      <c r="Y29" s="91"/>
    </row>
    <row r="30" spans="1:25" ht="25.5" customHeight="1" thickBot="1">
      <c r="A30" s="113">
        <f>SUM(B24,B18,B9)</f>
        <v>19</v>
      </c>
      <c r="B30" s="218"/>
      <c r="C30" s="226">
        <v>19</v>
      </c>
      <c r="D30" s="161" t="s">
        <v>1343</v>
      </c>
      <c r="E30" s="49"/>
      <c r="F30" s="37"/>
      <c r="G30" s="37"/>
      <c r="H30" s="39">
        <f t="shared" si="2"/>
        <v>0.16666666666666666</v>
      </c>
      <c r="I30" s="38">
        <v>1</v>
      </c>
      <c r="J30" s="38">
        <f t="shared" si="3"/>
        <v>0.16666666666666666</v>
      </c>
      <c r="K30" s="38"/>
      <c r="L30" s="38"/>
      <c r="M30" s="39"/>
      <c r="N30" s="21"/>
      <c r="O30" s="93"/>
      <c r="P30" s="23"/>
      <c r="Q30" s="91"/>
      <c r="R30" s="89"/>
      <c r="S30" s="89"/>
      <c r="T30" s="89"/>
      <c r="U30" s="89"/>
      <c r="V30" s="91"/>
      <c r="W30" s="23"/>
      <c r="X30" s="91"/>
      <c r="Y30" s="91"/>
    </row>
    <row r="31" spans="1:25" ht="27.75" customHeight="1" thickBot="1">
      <c r="B31" s="466" t="s">
        <v>927</v>
      </c>
      <c r="C31" s="467"/>
      <c r="D31" s="467"/>
      <c r="E31" s="253"/>
      <c r="F31" s="254">
        <f>A91/C116</f>
        <v>0.57608695652173914</v>
      </c>
      <c r="G31" s="254"/>
      <c r="H31" s="255"/>
      <c r="I31" s="254"/>
      <c r="J31" s="254"/>
      <c r="K31" s="254"/>
      <c r="L31" s="254">
        <f>SUM(K32+K71+K57+K83+K80)*F31</f>
        <v>0.50858695652173902</v>
      </c>
      <c r="M31" s="255"/>
      <c r="N31" s="21"/>
      <c r="O31" s="93"/>
      <c r="P31" s="23"/>
      <c r="Q31" s="91"/>
      <c r="R31" s="89"/>
      <c r="S31" s="89"/>
      <c r="T31" s="89"/>
      <c r="U31" s="89"/>
      <c r="V31" s="91"/>
      <c r="W31" s="23"/>
      <c r="X31" s="91"/>
      <c r="Y31" s="91"/>
    </row>
    <row r="32" spans="1:25" ht="27" customHeight="1">
      <c r="B32" s="257">
        <f>COUNT(C33:C56)</f>
        <v>24</v>
      </c>
      <c r="C32" s="499" t="s">
        <v>129</v>
      </c>
      <c r="D32" s="500"/>
      <c r="E32" s="246"/>
      <c r="F32" s="247"/>
      <c r="G32" s="247">
        <f>B32/A91</f>
        <v>0.45283018867924529</v>
      </c>
      <c r="H32" s="248"/>
      <c r="I32" s="246"/>
      <c r="J32" s="247"/>
      <c r="K32" s="247">
        <f>SUM(J33:J56)*G32</f>
        <v>0.4094339622641508</v>
      </c>
      <c r="L32" s="247"/>
      <c r="M32" s="248"/>
      <c r="N32" s="21"/>
      <c r="O32" s="89"/>
      <c r="P32" s="23"/>
      <c r="Q32" s="91"/>
      <c r="R32" s="89"/>
      <c r="S32" s="89"/>
      <c r="T32" s="89"/>
      <c r="U32" s="89"/>
      <c r="V32" s="91"/>
      <c r="W32" s="23"/>
      <c r="X32" s="91"/>
      <c r="Y32" s="91"/>
    </row>
    <row r="33" spans="1:25" s="4" customFormat="1" ht="36" customHeight="1">
      <c r="A33" s="87"/>
      <c r="B33" s="217"/>
      <c r="C33" s="225">
        <v>20</v>
      </c>
      <c r="D33" s="160" t="s">
        <v>1345</v>
      </c>
      <c r="E33" s="47"/>
      <c r="F33" s="35"/>
      <c r="G33" s="35"/>
      <c r="H33" s="34">
        <f>1/B$32</f>
        <v>4.1666666666666664E-2</v>
      </c>
      <c r="I33" s="48">
        <v>1</v>
      </c>
      <c r="J33" s="33">
        <f t="shared" ref="J33:J42" si="4">I33*H33</f>
        <v>4.1666666666666664E-2</v>
      </c>
      <c r="K33" s="33"/>
      <c r="L33" s="33"/>
      <c r="M33" s="34"/>
      <c r="N33" s="21"/>
      <c r="O33" s="89"/>
      <c r="P33" s="23"/>
      <c r="Q33" s="91"/>
      <c r="R33" s="89"/>
      <c r="S33" s="89"/>
      <c r="T33" s="89"/>
      <c r="U33" s="89"/>
      <c r="V33" s="91"/>
      <c r="W33" s="23"/>
      <c r="X33" s="91"/>
      <c r="Y33" s="91"/>
    </row>
    <row r="34" spans="1:25" ht="33" customHeight="1">
      <c r="B34" s="217"/>
      <c r="C34" s="225">
        <v>21</v>
      </c>
      <c r="D34" s="160" t="s">
        <v>1346</v>
      </c>
      <c r="E34" s="47"/>
      <c r="F34" s="35"/>
      <c r="G34" s="35"/>
      <c r="H34" s="34">
        <f t="shared" ref="H34:H56" si="5">1/B$32</f>
        <v>4.1666666666666664E-2</v>
      </c>
      <c r="I34" s="48">
        <v>1</v>
      </c>
      <c r="J34" s="33">
        <f t="shared" si="4"/>
        <v>4.1666666666666664E-2</v>
      </c>
      <c r="K34" s="33"/>
      <c r="L34" s="33"/>
      <c r="M34" s="34"/>
      <c r="N34" s="21"/>
      <c r="O34" s="89"/>
      <c r="P34" s="94"/>
      <c r="Q34" s="91"/>
      <c r="R34" s="89"/>
      <c r="S34" s="89"/>
      <c r="T34" s="89"/>
      <c r="U34" s="89"/>
      <c r="V34" s="91"/>
      <c r="W34" s="94"/>
      <c r="X34" s="91"/>
      <c r="Y34" s="91"/>
    </row>
    <row r="35" spans="1:25" ht="28.5" customHeight="1">
      <c r="B35" s="219"/>
      <c r="C35" s="225">
        <v>22</v>
      </c>
      <c r="D35" s="160" t="s">
        <v>1347</v>
      </c>
      <c r="E35" s="47"/>
      <c r="F35" s="35"/>
      <c r="G35" s="35"/>
      <c r="H35" s="34">
        <f t="shared" si="5"/>
        <v>4.1666666666666664E-2</v>
      </c>
      <c r="I35" s="48">
        <v>1</v>
      </c>
      <c r="J35" s="33">
        <f t="shared" si="4"/>
        <v>4.1666666666666664E-2</v>
      </c>
      <c r="K35" s="33"/>
      <c r="L35" s="33"/>
      <c r="M35" s="34"/>
      <c r="N35" s="21"/>
      <c r="O35" s="89"/>
      <c r="P35" s="92"/>
      <c r="Q35" s="92"/>
      <c r="R35" s="89"/>
      <c r="S35" s="89"/>
      <c r="T35" s="89"/>
      <c r="U35" s="89"/>
      <c r="V35" s="91"/>
      <c r="W35" s="91"/>
      <c r="X35" s="91"/>
      <c r="Y35" s="91"/>
    </row>
    <row r="36" spans="1:25" ht="36" customHeight="1">
      <c r="B36" s="219"/>
      <c r="C36" s="225">
        <v>23</v>
      </c>
      <c r="D36" s="160" t="s">
        <v>1348</v>
      </c>
      <c r="E36" s="47"/>
      <c r="F36" s="35"/>
      <c r="G36" s="35"/>
      <c r="H36" s="34">
        <f t="shared" si="5"/>
        <v>4.1666666666666664E-2</v>
      </c>
      <c r="I36" s="48">
        <v>0.8</v>
      </c>
      <c r="J36" s="33">
        <f t="shared" si="4"/>
        <v>3.3333333333333333E-2</v>
      </c>
      <c r="K36" s="33"/>
      <c r="L36" s="33"/>
      <c r="M36" s="34"/>
      <c r="N36" s="21"/>
      <c r="O36" s="89"/>
      <c r="P36" s="23"/>
      <c r="Q36" s="91"/>
      <c r="R36" s="89"/>
      <c r="S36" s="89"/>
      <c r="T36" s="89"/>
      <c r="U36" s="89"/>
      <c r="V36" s="91"/>
      <c r="W36" s="91"/>
      <c r="X36" s="91"/>
      <c r="Y36" s="91"/>
    </row>
    <row r="37" spans="1:25" ht="24" customHeight="1">
      <c r="B37" s="219"/>
      <c r="C37" s="225">
        <v>24</v>
      </c>
      <c r="D37" s="160" t="s">
        <v>1349</v>
      </c>
      <c r="E37" s="47"/>
      <c r="F37" s="35"/>
      <c r="G37" s="35"/>
      <c r="H37" s="34">
        <f t="shared" si="5"/>
        <v>4.1666666666666664E-2</v>
      </c>
      <c r="I37" s="48">
        <v>1</v>
      </c>
      <c r="J37" s="33">
        <f t="shared" si="4"/>
        <v>4.1666666666666664E-2</v>
      </c>
      <c r="K37" s="33"/>
      <c r="L37" s="33"/>
      <c r="M37" s="34"/>
      <c r="N37" s="21"/>
      <c r="O37" s="89"/>
      <c r="P37" s="23"/>
      <c r="Q37" s="91"/>
      <c r="R37" s="89"/>
      <c r="S37" s="89"/>
      <c r="T37" s="89"/>
      <c r="U37" s="89"/>
      <c r="V37" s="91"/>
      <c r="W37" s="23"/>
      <c r="X37" s="91"/>
      <c r="Y37" s="91"/>
    </row>
    <row r="38" spans="1:25" ht="23.25" customHeight="1">
      <c r="A38" s="87"/>
      <c r="B38" s="219"/>
      <c r="C38" s="225">
        <v>25</v>
      </c>
      <c r="D38" s="160" t="s">
        <v>1350</v>
      </c>
      <c r="E38" s="47"/>
      <c r="F38" s="35"/>
      <c r="G38" s="35"/>
      <c r="H38" s="34">
        <f t="shared" si="5"/>
        <v>4.1666666666666664E-2</v>
      </c>
      <c r="I38" s="48">
        <v>0.75</v>
      </c>
      <c r="J38" s="33">
        <f t="shared" si="4"/>
        <v>3.125E-2</v>
      </c>
      <c r="K38" s="33"/>
      <c r="L38" s="33"/>
      <c r="M38" s="34"/>
      <c r="N38" s="21"/>
      <c r="O38" s="89"/>
      <c r="P38" s="23"/>
      <c r="Q38" s="91"/>
      <c r="R38" s="89"/>
      <c r="S38" s="89"/>
      <c r="T38" s="89"/>
      <c r="U38" s="89"/>
      <c r="V38" s="91"/>
      <c r="W38" s="23"/>
      <c r="X38" s="91"/>
      <c r="Y38" s="91"/>
    </row>
    <row r="39" spans="1:25" ht="40.5" customHeight="1">
      <c r="B39" s="219"/>
      <c r="C39" s="225">
        <v>26</v>
      </c>
      <c r="D39" s="160" t="s">
        <v>1351</v>
      </c>
      <c r="E39" s="47"/>
      <c r="F39" s="35"/>
      <c r="G39" s="35"/>
      <c r="H39" s="34">
        <f t="shared" si="5"/>
        <v>4.1666666666666664E-2</v>
      </c>
      <c r="I39" s="48">
        <v>1</v>
      </c>
      <c r="J39" s="33">
        <f t="shared" si="4"/>
        <v>4.1666666666666664E-2</v>
      </c>
      <c r="K39" s="33"/>
      <c r="L39" s="33"/>
      <c r="M39" s="34"/>
      <c r="N39" s="21"/>
      <c r="O39" s="89"/>
      <c r="P39" s="23"/>
      <c r="Q39" s="91"/>
      <c r="R39" s="89"/>
      <c r="S39" s="89"/>
      <c r="T39" s="89"/>
      <c r="U39" s="89"/>
      <c r="V39" s="91"/>
      <c r="W39" s="91"/>
      <c r="X39" s="91"/>
      <c r="Y39" s="91"/>
    </row>
    <row r="40" spans="1:25" s="4" customFormat="1" ht="27.75" customHeight="1">
      <c r="A40" s="3"/>
      <c r="B40" s="219"/>
      <c r="C40" s="225">
        <v>27</v>
      </c>
      <c r="D40" s="160" t="s">
        <v>1352</v>
      </c>
      <c r="E40" s="47"/>
      <c r="F40" s="35"/>
      <c r="G40" s="35"/>
      <c r="H40" s="34">
        <f t="shared" si="5"/>
        <v>4.1666666666666664E-2</v>
      </c>
      <c r="I40" s="48">
        <v>0.4</v>
      </c>
      <c r="J40" s="33">
        <f t="shared" si="4"/>
        <v>1.6666666666666666E-2</v>
      </c>
      <c r="K40" s="33"/>
      <c r="L40" s="33"/>
      <c r="M40" s="34"/>
      <c r="N40" s="21"/>
      <c r="O40" s="89"/>
      <c r="P40" s="89"/>
      <c r="Q40" s="89"/>
      <c r="R40" s="89"/>
      <c r="S40" s="89"/>
      <c r="T40" s="89"/>
      <c r="U40" s="89"/>
      <c r="V40" s="91"/>
      <c r="W40" s="91"/>
      <c r="X40" s="91"/>
      <c r="Y40" s="91"/>
    </row>
    <row r="41" spans="1:25" ht="31.5" customHeight="1">
      <c r="B41" s="219"/>
      <c r="C41" s="225">
        <v>28</v>
      </c>
      <c r="D41" s="160" t="s">
        <v>1353</v>
      </c>
      <c r="E41" s="47"/>
      <c r="F41" s="35"/>
      <c r="G41" s="35"/>
      <c r="H41" s="34">
        <f t="shared" si="5"/>
        <v>4.1666666666666664E-2</v>
      </c>
      <c r="I41" s="48">
        <v>0.5</v>
      </c>
      <c r="J41" s="33">
        <f t="shared" si="4"/>
        <v>2.0833333333333332E-2</v>
      </c>
      <c r="K41" s="33"/>
      <c r="L41" s="33"/>
      <c r="M41" s="34"/>
      <c r="N41" s="21"/>
      <c r="O41" s="21"/>
      <c r="P41" s="21"/>
      <c r="Q41" s="21"/>
      <c r="R41" s="21"/>
      <c r="S41" s="21"/>
      <c r="T41" s="21"/>
      <c r="U41" s="21"/>
    </row>
    <row r="42" spans="1:25" ht="33.75" customHeight="1">
      <c r="B42" s="219"/>
      <c r="C42" s="225">
        <v>29</v>
      </c>
      <c r="D42" s="160" t="s">
        <v>1354</v>
      </c>
      <c r="E42" s="48"/>
      <c r="F42" s="33"/>
      <c r="G42" s="33"/>
      <c r="H42" s="34">
        <f t="shared" si="5"/>
        <v>4.1666666666666664E-2</v>
      </c>
      <c r="I42" s="48">
        <v>0.9</v>
      </c>
      <c r="J42" s="33">
        <f t="shared" si="4"/>
        <v>3.7499999999999999E-2</v>
      </c>
      <c r="K42" s="33"/>
      <c r="L42" s="33"/>
      <c r="M42" s="34"/>
      <c r="N42" s="21"/>
      <c r="O42" s="21"/>
    </row>
    <row r="43" spans="1:25" ht="24.75" customHeight="1">
      <c r="B43" s="219"/>
      <c r="C43" s="225">
        <v>30</v>
      </c>
      <c r="D43" s="160" t="s">
        <v>1355</v>
      </c>
      <c r="E43" s="47"/>
      <c r="F43" s="35"/>
      <c r="G43" s="35"/>
      <c r="H43" s="34">
        <f t="shared" si="5"/>
        <v>4.1666666666666664E-2</v>
      </c>
      <c r="I43" s="48">
        <v>1</v>
      </c>
      <c r="J43" s="33">
        <f t="shared" ref="J43:J56" si="6">I43*H43</f>
        <v>4.1666666666666664E-2</v>
      </c>
      <c r="K43" s="33"/>
      <c r="L43" s="33"/>
      <c r="M43" s="34"/>
      <c r="N43" s="21"/>
      <c r="O43" s="21"/>
    </row>
    <row r="44" spans="1:25" s="4" customFormat="1" ht="30" customHeight="1">
      <c r="A44" s="3"/>
      <c r="B44" s="219"/>
      <c r="C44" s="225">
        <v>31</v>
      </c>
      <c r="D44" s="160" t="s">
        <v>1356</v>
      </c>
      <c r="E44" s="47"/>
      <c r="F44" s="35"/>
      <c r="G44" s="35"/>
      <c r="H44" s="34">
        <f t="shared" si="5"/>
        <v>4.1666666666666664E-2</v>
      </c>
      <c r="I44" s="48">
        <v>1</v>
      </c>
      <c r="J44" s="33">
        <f>I44*H44</f>
        <v>4.1666666666666664E-2</v>
      </c>
      <c r="K44" s="33"/>
      <c r="L44" s="33"/>
      <c r="M44" s="34"/>
      <c r="N44" s="21"/>
      <c r="O44" s="21"/>
    </row>
    <row r="45" spans="1:25" ht="39.75" customHeight="1">
      <c r="B45" s="219"/>
      <c r="C45" s="225">
        <v>32</v>
      </c>
      <c r="D45" s="160" t="s">
        <v>1357</v>
      </c>
      <c r="E45" s="47"/>
      <c r="F45" s="35"/>
      <c r="G45" s="35"/>
      <c r="H45" s="34">
        <f t="shared" si="5"/>
        <v>4.1666666666666664E-2</v>
      </c>
      <c r="I45" s="48">
        <v>1</v>
      </c>
      <c r="J45" s="33">
        <f t="shared" si="6"/>
        <v>4.1666666666666664E-2</v>
      </c>
      <c r="K45" s="33"/>
      <c r="L45" s="33"/>
      <c r="M45" s="34"/>
      <c r="N45" s="21"/>
      <c r="O45" s="21"/>
    </row>
    <row r="46" spans="1:25" ht="36.75" customHeight="1">
      <c r="B46" s="219"/>
      <c r="C46" s="225">
        <v>33</v>
      </c>
      <c r="D46" s="160" t="s">
        <v>1358</v>
      </c>
      <c r="E46" s="47"/>
      <c r="F46" s="35"/>
      <c r="G46" s="35"/>
      <c r="H46" s="34">
        <f t="shared" si="5"/>
        <v>4.1666666666666664E-2</v>
      </c>
      <c r="I46" s="48">
        <v>1</v>
      </c>
      <c r="J46" s="33">
        <f t="shared" si="6"/>
        <v>4.1666666666666664E-2</v>
      </c>
      <c r="K46" s="33"/>
      <c r="L46" s="33"/>
      <c r="M46" s="34"/>
      <c r="N46" s="21"/>
      <c r="O46" s="21"/>
      <c r="P46" s="21"/>
      <c r="Q46" s="21"/>
      <c r="R46" s="21"/>
      <c r="S46" s="21"/>
      <c r="T46" s="21"/>
      <c r="U46" s="21"/>
    </row>
    <row r="47" spans="1:25" ht="25.5" customHeight="1">
      <c r="B47" s="219"/>
      <c r="C47" s="225">
        <v>34</v>
      </c>
      <c r="D47" s="160" t="s">
        <v>1359</v>
      </c>
      <c r="E47" s="47"/>
      <c r="F47" s="35"/>
      <c r="G47" s="35"/>
      <c r="H47" s="34">
        <f t="shared" si="5"/>
        <v>4.1666666666666664E-2</v>
      </c>
      <c r="I47" s="48">
        <v>1</v>
      </c>
      <c r="J47" s="33">
        <f t="shared" si="6"/>
        <v>4.1666666666666664E-2</v>
      </c>
      <c r="K47" s="33"/>
      <c r="L47" s="33"/>
      <c r="M47" s="34"/>
      <c r="N47" s="21"/>
      <c r="O47" s="21"/>
      <c r="P47" s="21"/>
      <c r="Q47" s="21"/>
      <c r="R47" s="21"/>
      <c r="S47" s="21"/>
      <c r="T47" s="21"/>
      <c r="U47" s="21"/>
    </row>
    <row r="48" spans="1:25" ht="39.75" customHeight="1">
      <c r="B48" s="219"/>
      <c r="C48" s="225">
        <v>35</v>
      </c>
      <c r="D48" s="160" t="s">
        <v>1360</v>
      </c>
      <c r="E48" s="47"/>
      <c r="F48" s="35"/>
      <c r="G48" s="35"/>
      <c r="H48" s="34">
        <f t="shared" si="5"/>
        <v>4.1666666666666664E-2</v>
      </c>
      <c r="I48" s="48">
        <v>1</v>
      </c>
      <c r="J48" s="33">
        <f t="shared" si="6"/>
        <v>4.1666666666666664E-2</v>
      </c>
      <c r="K48" s="33"/>
      <c r="L48" s="33"/>
      <c r="M48" s="34"/>
      <c r="N48" s="21"/>
      <c r="O48" s="21"/>
      <c r="P48" s="21"/>
      <c r="Q48" s="21"/>
      <c r="R48" s="21"/>
      <c r="S48" s="21"/>
      <c r="T48" s="21"/>
      <c r="U48" s="21"/>
    </row>
    <row r="49" spans="2:21" ht="48.75" customHeight="1">
      <c r="B49" s="219"/>
      <c r="C49" s="225">
        <v>36</v>
      </c>
      <c r="D49" s="160" t="s">
        <v>1361</v>
      </c>
      <c r="E49" s="47"/>
      <c r="F49" s="35"/>
      <c r="G49" s="35"/>
      <c r="H49" s="34">
        <f t="shared" si="5"/>
        <v>4.1666666666666664E-2</v>
      </c>
      <c r="I49" s="48">
        <v>0.9</v>
      </c>
      <c r="J49" s="33">
        <f t="shared" si="6"/>
        <v>3.7499999999999999E-2</v>
      </c>
      <c r="K49" s="33"/>
      <c r="L49" s="33"/>
      <c r="M49" s="34"/>
      <c r="N49" s="21"/>
      <c r="O49" s="21"/>
      <c r="P49" s="21"/>
      <c r="Q49" s="21"/>
      <c r="R49" s="21"/>
      <c r="S49" s="21"/>
      <c r="T49" s="21"/>
      <c r="U49" s="21"/>
    </row>
    <row r="50" spans="2:21" ht="44.25" customHeight="1">
      <c r="B50" s="219"/>
      <c r="C50" s="225">
        <v>37</v>
      </c>
      <c r="D50" s="160" t="s">
        <v>1362</v>
      </c>
      <c r="E50" s="47"/>
      <c r="F50" s="35"/>
      <c r="G50" s="35"/>
      <c r="H50" s="34">
        <f t="shared" si="5"/>
        <v>4.1666666666666664E-2</v>
      </c>
      <c r="I50" s="48">
        <v>1</v>
      </c>
      <c r="J50" s="33">
        <f t="shared" si="6"/>
        <v>4.1666666666666664E-2</v>
      </c>
      <c r="K50" s="33"/>
      <c r="L50" s="33"/>
      <c r="M50" s="34"/>
      <c r="N50" s="21"/>
      <c r="O50" s="21"/>
      <c r="P50" s="21"/>
      <c r="Q50" s="21"/>
      <c r="R50" s="21"/>
      <c r="S50" s="21"/>
      <c r="T50" s="21"/>
      <c r="U50" s="21"/>
    </row>
    <row r="51" spans="2:21" ht="42" customHeight="1">
      <c r="B51" s="219"/>
      <c r="C51" s="225">
        <v>38</v>
      </c>
      <c r="D51" s="160" t="s">
        <v>1363</v>
      </c>
      <c r="E51" s="47"/>
      <c r="F51" s="35"/>
      <c r="G51" s="35"/>
      <c r="H51" s="34">
        <f t="shared" si="5"/>
        <v>4.1666666666666664E-2</v>
      </c>
      <c r="I51" s="48">
        <v>1</v>
      </c>
      <c r="J51" s="33">
        <f t="shared" si="6"/>
        <v>4.1666666666666664E-2</v>
      </c>
      <c r="K51" s="33"/>
      <c r="L51" s="33"/>
      <c r="M51" s="34"/>
      <c r="N51" s="21"/>
      <c r="O51" s="21"/>
      <c r="P51" s="21"/>
      <c r="Q51" s="21"/>
      <c r="R51" s="21"/>
      <c r="S51" s="21"/>
      <c r="T51" s="21"/>
      <c r="U51" s="21"/>
    </row>
    <row r="52" spans="2:21" ht="32.25" customHeight="1">
      <c r="B52" s="219"/>
      <c r="C52" s="225">
        <v>39</v>
      </c>
      <c r="D52" s="160" t="s">
        <v>1364</v>
      </c>
      <c r="E52" s="47"/>
      <c r="F52" s="35"/>
      <c r="G52" s="35"/>
      <c r="H52" s="34">
        <f t="shared" si="5"/>
        <v>4.1666666666666664E-2</v>
      </c>
      <c r="I52" s="48">
        <v>0.8</v>
      </c>
      <c r="J52" s="33">
        <f t="shared" si="6"/>
        <v>3.3333333333333333E-2</v>
      </c>
      <c r="K52" s="33"/>
      <c r="L52" s="33"/>
      <c r="M52" s="34"/>
      <c r="N52" s="21"/>
      <c r="O52" s="21"/>
      <c r="P52" s="21"/>
      <c r="Q52" s="21"/>
      <c r="R52" s="21"/>
      <c r="S52" s="21"/>
      <c r="T52" s="21"/>
      <c r="U52" s="21"/>
    </row>
    <row r="53" spans="2:21" ht="38.25" customHeight="1">
      <c r="B53" s="219"/>
      <c r="C53" s="225">
        <v>40</v>
      </c>
      <c r="D53" s="160" t="s">
        <v>1365</v>
      </c>
      <c r="E53" s="47"/>
      <c r="F53" s="35"/>
      <c r="G53" s="35"/>
      <c r="H53" s="34">
        <f t="shared" si="5"/>
        <v>4.1666666666666664E-2</v>
      </c>
      <c r="I53" s="48">
        <v>1</v>
      </c>
      <c r="J53" s="33">
        <f t="shared" si="6"/>
        <v>4.1666666666666664E-2</v>
      </c>
      <c r="K53" s="33"/>
      <c r="L53" s="33"/>
      <c r="M53" s="34"/>
      <c r="N53" s="21"/>
      <c r="O53" s="21"/>
      <c r="P53" s="21"/>
      <c r="Q53" s="21"/>
      <c r="R53" s="21"/>
      <c r="S53" s="21"/>
      <c r="T53" s="21"/>
      <c r="U53" s="21"/>
    </row>
    <row r="54" spans="2:21" ht="44.25" customHeight="1">
      <c r="B54" s="219"/>
      <c r="C54" s="225">
        <v>41</v>
      </c>
      <c r="D54" s="160" t="s">
        <v>1366</v>
      </c>
      <c r="E54" s="47"/>
      <c r="F54" s="35"/>
      <c r="G54" s="35"/>
      <c r="H54" s="34">
        <f t="shared" si="5"/>
        <v>4.1666666666666664E-2</v>
      </c>
      <c r="I54" s="48">
        <v>1</v>
      </c>
      <c r="J54" s="33">
        <f t="shared" si="6"/>
        <v>4.1666666666666664E-2</v>
      </c>
      <c r="K54" s="33"/>
      <c r="L54" s="33"/>
      <c r="M54" s="34"/>
      <c r="N54" s="21"/>
      <c r="O54" s="21"/>
      <c r="P54" s="21"/>
      <c r="Q54" s="21"/>
      <c r="R54" s="21"/>
      <c r="S54" s="21"/>
      <c r="T54" s="21"/>
      <c r="U54" s="21"/>
    </row>
    <row r="55" spans="2:21" ht="48.75" customHeight="1">
      <c r="B55" s="219"/>
      <c r="C55" s="225">
        <v>42</v>
      </c>
      <c r="D55" s="160" t="s">
        <v>1367</v>
      </c>
      <c r="E55" s="47"/>
      <c r="F55" s="35"/>
      <c r="G55" s="35"/>
      <c r="H55" s="34">
        <f t="shared" si="5"/>
        <v>4.1666666666666664E-2</v>
      </c>
      <c r="I55" s="48">
        <v>0.65</v>
      </c>
      <c r="J55" s="33">
        <f t="shared" si="6"/>
        <v>2.7083333333333334E-2</v>
      </c>
      <c r="K55" s="33"/>
      <c r="L55" s="33"/>
      <c r="M55" s="34"/>
      <c r="N55" s="21"/>
      <c r="O55" s="21"/>
      <c r="P55" s="21"/>
      <c r="Q55" s="21"/>
      <c r="R55" s="21"/>
      <c r="S55" s="21"/>
      <c r="T55" s="21"/>
      <c r="U55" s="21"/>
    </row>
    <row r="56" spans="2:21" ht="48" customHeight="1" thickBot="1">
      <c r="B56" s="220"/>
      <c r="C56" s="226">
        <v>43</v>
      </c>
      <c r="D56" s="161" t="s">
        <v>1368</v>
      </c>
      <c r="E56" s="49"/>
      <c r="F56" s="37"/>
      <c r="G56" s="37"/>
      <c r="H56" s="39">
        <f t="shared" si="5"/>
        <v>4.1666666666666664E-2</v>
      </c>
      <c r="I56" s="166">
        <v>1</v>
      </c>
      <c r="J56" s="38">
        <f t="shared" si="6"/>
        <v>4.1666666666666664E-2</v>
      </c>
      <c r="K56" s="38"/>
      <c r="L56" s="38"/>
      <c r="M56" s="39"/>
      <c r="N56" s="21"/>
      <c r="O56" s="21"/>
      <c r="P56" s="21"/>
      <c r="Q56" s="21"/>
      <c r="R56" s="21"/>
      <c r="S56" s="21"/>
      <c r="T56" s="21"/>
      <c r="U56" s="21"/>
    </row>
    <row r="57" spans="2:21" ht="30" customHeight="1">
      <c r="B57" s="256">
        <f>COUNT(C58:C70)</f>
        <v>13</v>
      </c>
      <c r="C57" s="464" t="s">
        <v>130</v>
      </c>
      <c r="D57" s="464"/>
      <c r="E57" s="246"/>
      <c r="F57" s="247"/>
      <c r="G57" s="247">
        <f>B57/A91</f>
        <v>0.24528301886792453</v>
      </c>
      <c r="H57" s="248"/>
      <c r="I57" s="247"/>
      <c r="J57" s="247"/>
      <c r="K57" s="247">
        <f>SUM(J58:J70)*G57</f>
        <v>0.19150943396226419</v>
      </c>
      <c r="L57" s="247"/>
      <c r="M57" s="248"/>
      <c r="N57" s="21"/>
      <c r="O57" s="21"/>
      <c r="P57" s="21"/>
      <c r="Q57" s="21"/>
      <c r="R57" s="21"/>
      <c r="S57" s="21"/>
      <c r="T57" s="21"/>
      <c r="U57" s="21"/>
    </row>
    <row r="58" spans="2:21" ht="33.75" customHeight="1">
      <c r="B58" s="219"/>
      <c r="C58" s="227">
        <v>44</v>
      </c>
      <c r="D58" s="162" t="s">
        <v>1369</v>
      </c>
      <c r="E58" s="48"/>
      <c r="F58" s="33"/>
      <c r="G58" s="33"/>
      <c r="H58" s="34">
        <f>1/B$57</f>
        <v>7.6923076923076927E-2</v>
      </c>
      <c r="I58" s="33">
        <v>1</v>
      </c>
      <c r="J58" s="33">
        <f t="shared" ref="J58:J79" si="7">I58*H58</f>
        <v>7.6923076923076927E-2</v>
      </c>
      <c r="K58" s="33"/>
      <c r="L58" s="33"/>
      <c r="M58" s="34"/>
      <c r="N58" s="21"/>
      <c r="O58" s="21"/>
      <c r="P58" s="21"/>
      <c r="Q58" s="21"/>
      <c r="R58" s="21"/>
      <c r="S58" s="21"/>
      <c r="T58" s="21"/>
      <c r="U58" s="21"/>
    </row>
    <row r="59" spans="2:21" ht="31.5" customHeight="1">
      <c r="B59" s="219"/>
      <c r="C59" s="216">
        <v>45</v>
      </c>
      <c r="D59" s="162" t="s">
        <v>1370</v>
      </c>
      <c r="E59" s="48"/>
      <c r="F59" s="33"/>
      <c r="G59" s="33"/>
      <c r="H59" s="34">
        <f t="shared" ref="H59:H70" si="8">1/B$57</f>
        <v>7.6923076923076927E-2</v>
      </c>
      <c r="I59" s="33">
        <v>1</v>
      </c>
      <c r="J59" s="33">
        <f t="shared" si="7"/>
        <v>7.6923076923076927E-2</v>
      </c>
      <c r="K59" s="33"/>
      <c r="L59" s="33"/>
      <c r="M59" s="34"/>
      <c r="N59" s="21"/>
      <c r="O59" s="21"/>
      <c r="P59" s="21"/>
      <c r="Q59" s="21"/>
      <c r="R59" s="21"/>
      <c r="S59" s="21"/>
      <c r="T59" s="21"/>
      <c r="U59" s="21"/>
    </row>
    <row r="60" spans="2:21" ht="46.5" customHeight="1">
      <c r="B60" s="219"/>
      <c r="C60" s="227">
        <v>46</v>
      </c>
      <c r="D60" s="162" t="s">
        <v>1371</v>
      </c>
      <c r="E60" s="48"/>
      <c r="F60" s="33"/>
      <c r="G60" s="33"/>
      <c r="H60" s="34">
        <f t="shared" si="8"/>
        <v>7.6923076923076927E-2</v>
      </c>
      <c r="I60" s="33">
        <v>1</v>
      </c>
      <c r="J60" s="33">
        <f t="shared" si="7"/>
        <v>7.6923076923076927E-2</v>
      </c>
      <c r="K60" s="33"/>
      <c r="L60" s="33"/>
      <c r="M60" s="34"/>
      <c r="N60" s="21"/>
      <c r="O60" s="21"/>
      <c r="P60" s="21"/>
      <c r="Q60" s="21"/>
      <c r="R60" s="21"/>
      <c r="S60" s="21"/>
      <c r="T60" s="21"/>
      <c r="U60" s="21"/>
    </row>
    <row r="61" spans="2:21" ht="42.75" customHeight="1">
      <c r="B61" s="219"/>
      <c r="C61" s="227">
        <v>47</v>
      </c>
      <c r="D61" s="162" t="s">
        <v>1372</v>
      </c>
      <c r="E61" s="48"/>
      <c r="F61" s="33"/>
      <c r="G61" s="33"/>
      <c r="H61" s="34">
        <f t="shared" si="8"/>
        <v>7.6923076923076927E-2</v>
      </c>
      <c r="I61" s="33">
        <v>0.45</v>
      </c>
      <c r="J61" s="33">
        <f t="shared" si="7"/>
        <v>3.4615384615384617E-2</v>
      </c>
      <c r="K61" s="33"/>
      <c r="L61" s="33"/>
      <c r="M61" s="34"/>
      <c r="N61" s="21"/>
      <c r="O61" s="21"/>
      <c r="P61" s="21"/>
      <c r="Q61" s="21"/>
      <c r="R61" s="21"/>
      <c r="S61" s="21"/>
      <c r="T61" s="21"/>
      <c r="U61" s="21"/>
    </row>
    <row r="62" spans="2:21" ht="28.5" customHeight="1">
      <c r="B62" s="219"/>
      <c r="C62" s="216">
        <v>48</v>
      </c>
      <c r="D62" s="162" t="s">
        <v>1373</v>
      </c>
      <c r="E62" s="48"/>
      <c r="F62" s="33"/>
      <c r="G62" s="33"/>
      <c r="H62" s="34">
        <f t="shared" si="8"/>
        <v>7.6923076923076927E-2</v>
      </c>
      <c r="I62" s="33">
        <v>0.45</v>
      </c>
      <c r="J62" s="33">
        <f t="shared" si="7"/>
        <v>3.4615384615384617E-2</v>
      </c>
      <c r="K62" s="33"/>
      <c r="L62" s="33"/>
      <c r="M62" s="34"/>
      <c r="N62" s="21"/>
      <c r="O62" s="21"/>
      <c r="P62" s="21"/>
      <c r="Q62" s="21"/>
      <c r="R62" s="21"/>
      <c r="S62" s="21"/>
      <c r="T62" s="21"/>
      <c r="U62" s="21"/>
    </row>
    <row r="63" spans="2:21" ht="66" customHeight="1">
      <c r="B63" s="219"/>
      <c r="C63" s="227">
        <v>49</v>
      </c>
      <c r="D63" s="162" t="s">
        <v>1374</v>
      </c>
      <c r="E63" s="48"/>
      <c r="F63" s="33"/>
      <c r="G63" s="33"/>
      <c r="H63" s="34">
        <f t="shared" si="8"/>
        <v>7.6923076923076927E-2</v>
      </c>
      <c r="I63" s="33">
        <v>1</v>
      </c>
      <c r="J63" s="33">
        <f t="shared" si="7"/>
        <v>7.6923076923076927E-2</v>
      </c>
      <c r="K63" s="33"/>
      <c r="L63" s="33"/>
      <c r="M63" s="34"/>
      <c r="N63" s="21"/>
      <c r="O63" s="21"/>
      <c r="P63" s="21"/>
      <c r="Q63" s="21"/>
      <c r="R63" s="21"/>
      <c r="S63" s="21"/>
      <c r="T63" s="21"/>
      <c r="U63" s="21"/>
    </row>
    <row r="64" spans="2:21" ht="47.25" customHeight="1">
      <c r="B64" s="219"/>
      <c r="C64" s="227">
        <v>50</v>
      </c>
      <c r="D64" s="162" t="s">
        <v>1375</v>
      </c>
      <c r="E64" s="48"/>
      <c r="F64" s="33"/>
      <c r="G64" s="33"/>
      <c r="H64" s="34">
        <f t="shared" si="8"/>
        <v>7.6923076923076927E-2</v>
      </c>
      <c r="I64" s="33">
        <v>1</v>
      </c>
      <c r="J64" s="33">
        <f t="shared" si="7"/>
        <v>7.6923076923076927E-2</v>
      </c>
      <c r="K64" s="33"/>
      <c r="L64" s="33"/>
      <c r="M64" s="34"/>
      <c r="N64" s="21"/>
      <c r="O64" s="21"/>
      <c r="P64" s="21"/>
      <c r="Q64" s="21"/>
      <c r="R64" s="21"/>
      <c r="S64" s="21"/>
      <c r="T64" s="21"/>
      <c r="U64" s="21"/>
    </row>
    <row r="65" spans="2:21" ht="39" customHeight="1">
      <c r="B65" s="219"/>
      <c r="C65" s="216">
        <v>51</v>
      </c>
      <c r="D65" s="162" t="s">
        <v>1376</v>
      </c>
      <c r="E65" s="48"/>
      <c r="F65" s="33"/>
      <c r="G65" s="33"/>
      <c r="H65" s="34">
        <f t="shared" si="8"/>
        <v>7.6923076923076927E-2</v>
      </c>
      <c r="I65" s="33">
        <v>0.5</v>
      </c>
      <c r="J65" s="33">
        <f t="shared" si="7"/>
        <v>3.8461538461538464E-2</v>
      </c>
      <c r="K65" s="33"/>
      <c r="L65" s="33"/>
      <c r="M65" s="34"/>
      <c r="N65" s="21"/>
      <c r="O65" s="21"/>
      <c r="P65" s="21"/>
      <c r="Q65" s="21"/>
      <c r="R65" s="21"/>
      <c r="S65" s="21"/>
      <c r="T65" s="21"/>
      <c r="U65" s="21"/>
    </row>
    <row r="66" spans="2:21" ht="29.25" customHeight="1">
      <c r="B66" s="219"/>
      <c r="C66" s="227">
        <v>52</v>
      </c>
      <c r="D66" s="162" t="s">
        <v>1377</v>
      </c>
      <c r="E66" s="48"/>
      <c r="F66" s="33"/>
      <c r="G66" s="33"/>
      <c r="H66" s="34">
        <f t="shared" si="8"/>
        <v>7.6923076923076927E-2</v>
      </c>
      <c r="I66" s="33">
        <v>1</v>
      </c>
      <c r="J66" s="33">
        <f t="shared" si="7"/>
        <v>7.6923076923076927E-2</v>
      </c>
      <c r="K66" s="33"/>
      <c r="L66" s="33"/>
      <c r="M66" s="34"/>
      <c r="N66" s="21"/>
      <c r="O66" s="21"/>
      <c r="P66" s="21"/>
      <c r="Q66" s="21"/>
      <c r="R66" s="21"/>
      <c r="S66" s="21"/>
      <c r="T66" s="21"/>
      <c r="U66" s="21"/>
    </row>
    <row r="67" spans="2:21" ht="48" customHeight="1">
      <c r="B67" s="219"/>
      <c r="C67" s="227">
        <v>53</v>
      </c>
      <c r="D67" s="162" t="s">
        <v>1378</v>
      </c>
      <c r="E67" s="48"/>
      <c r="F67" s="33"/>
      <c r="G67" s="33"/>
      <c r="H67" s="34">
        <f t="shared" si="8"/>
        <v>7.6923076923076927E-2</v>
      </c>
      <c r="I67" s="33">
        <v>0.7</v>
      </c>
      <c r="J67" s="33">
        <f t="shared" si="7"/>
        <v>5.3846153846153849E-2</v>
      </c>
      <c r="K67" s="33"/>
      <c r="L67" s="33"/>
      <c r="M67" s="34"/>
      <c r="N67" s="21"/>
      <c r="O67" s="21"/>
      <c r="P67" s="21"/>
      <c r="Q67" s="21"/>
      <c r="R67" s="21"/>
      <c r="S67" s="21"/>
      <c r="T67" s="21"/>
      <c r="U67" s="21"/>
    </row>
    <row r="68" spans="2:21" ht="30" customHeight="1">
      <c r="B68" s="219"/>
      <c r="C68" s="216">
        <v>54</v>
      </c>
      <c r="D68" s="162" t="s">
        <v>1379</v>
      </c>
      <c r="E68" s="48"/>
      <c r="F68" s="33"/>
      <c r="G68" s="33"/>
      <c r="H68" s="34">
        <f t="shared" si="8"/>
        <v>7.6923076923076927E-2</v>
      </c>
      <c r="I68" s="33">
        <v>0.3</v>
      </c>
      <c r="J68" s="33">
        <f t="shared" si="7"/>
        <v>2.3076923076923078E-2</v>
      </c>
      <c r="K68" s="33"/>
      <c r="L68" s="33"/>
      <c r="M68" s="34"/>
      <c r="N68" s="21"/>
      <c r="O68" s="21"/>
      <c r="P68" s="21"/>
      <c r="Q68" s="21"/>
      <c r="R68" s="21"/>
      <c r="S68" s="21"/>
      <c r="T68" s="21"/>
      <c r="U68" s="21"/>
    </row>
    <row r="69" spans="2:21" ht="25.5" customHeight="1">
      <c r="B69" s="219"/>
      <c r="C69" s="216">
        <v>55</v>
      </c>
      <c r="D69" s="162" t="s">
        <v>1380</v>
      </c>
      <c r="E69" s="48"/>
      <c r="F69" s="33"/>
      <c r="G69" s="33"/>
      <c r="H69" s="34">
        <f t="shared" si="8"/>
        <v>7.6923076923076927E-2</v>
      </c>
      <c r="I69" s="33">
        <v>0.75</v>
      </c>
      <c r="J69" s="33">
        <f t="shared" si="7"/>
        <v>5.7692307692307696E-2</v>
      </c>
      <c r="K69" s="33"/>
      <c r="L69" s="33"/>
      <c r="M69" s="34"/>
      <c r="N69" s="21"/>
      <c r="O69" s="21"/>
      <c r="P69" s="21"/>
      <c r="Q69" s="21"/>
      <c r="R69" s="21"/>
      <c r="S69" s="21"/>
      <c r="T69" s="21"/>
      <c r="U69" s="21"/>
    </row>
    <row r="70" spans="2:21" ht="35.25" customHeight="1" thickBot="1">
      <c r="B70" s="219"/>
      <c r="C70" s="216">
        <v>56</v>
      </c>
      <c r="D70" s="162" t="s">
        <v>1381</v>
      </c>
      <c r="E70" s="50"/>
      <c r="F70" s="38"/>
      <c r="G70" s="38"/>
      <c r="H70" s="39">
        <f t="shared" si="8"/>
        <v>7.6923076923076927E-2</v>
      </c>
      <c r="I70" s="33">
        <v>1</v>
      </c>
      <c r="J70" s="33">
        <f t="shared" si="7"/>
        <v>7.6923076923076927E-2</v>
      </c>
      <c r="K70" s="33"/>
      <c r="L70" s="33"/>
      <c r="M70" s="34"/>
      <c r="N70" s="21"/>
      <c r="O70" s="21"/>
      <c r="P70" s="21"/>
      <c r="Q70" s="21"/>
      <c r="R70" s="21"/>
      <c r="S70" s="21"/>
      <c r="T70" s="21"/>
      <c r="U70" s="21"/>
    </row>
    <row r="71" spans="2:21" ht="32.1" customHeight="1">
      <c r="B71" s="256">
        <f>COUNT(C72:C79)</f>
        <v>8</v>
      </c>
      <c r="C71" s="464" t="s">
        <v>131</v>
      </c>
      <c r="D71" s="464"/>
      <c r="E71" s="246"/>
      <c r="F71" s="247"/>
      <c r="G71" s="247">
        <f>B71/A91</f>
        <v>0.15094339622641509</v>
      </c>
      <c r="H71" s="248"/>
      <c r="I71" s="247"/>
      <c r="J71" s="247"/>
      <c r="K71" s="247">
        <f>SUM(J72:J79)*G71</f>
        <v>0.13207547169811321</v>
      </c>
      <c r="L71" s="247"/>
      <c r="M71" s="248"/>
      <c r="N71" s="21"/>
      <c r="O71" s="21"/>
      <c r="P71" s="21"/>
      <c r="Q71" s="21"/>
      <c r="R71" s="21"/>
      <c r="S71" s="21"/>
      <c r="T71" s="21"/>
      <c r="U71" s="21"/>
    </row>
    <row r="72" spans="2:21" ht="44.25" customHeight="1">
      <c r="B72" s="221"/>
      <c r="C72" s="228">
        <v>57</v>
      </c>
      <c r="D72" s="162" t="s">
        <v>1382</v>
      </c>
      <c r="E72" s="48"/>
      <c r="F72" s="33"/>
      <c r="G72" s="33"/>
      <c r="H72" s="34">
        <f>1/B$71</f>
        <v>0.125</v>
      </c>
      <c r="I72" s="33">
        <v>1</v>
      </c>
      <c r="J72" s="33">
        <f t="shared" si="7"/>
        <v>0.125</v>
      </c>
      <c r="K72" s="33"/>
      <c r="L72" s="33"/>
      <c r="M72" s="34"/>
      <c r="N72" s="21"/>
      <c r="O72" s="21"/>
      <c r="P72" s="21"/>
      <c r="Q72" s="21"/>
      <c r="R72" s="21"/>
      <c r="S72" s="21"/>
      <c r="T72" s="21"/>
      <c r="U72" s="21"/>
    </row>
    <row r="73" spans="2:21" ht="36.75" customHeight="1">
      <c r="B73" s="221"/>
      <c r="C73" s="228">
        <v>58</v>
      </c>
      <c r="D73" s="162" t="s">
        <v>1383</v>
      </c>
      <c r="E73" s="48"/>
      <c r="F73" s="33"/>
      <c r="G73" s="33"/>
      <c r="H73" s="34">
        <f t="shared" ref="H73:H79" si="9">1/B$71</f>
        <v>0.125</v>
      </c>
      <c r="I73" s="33">
        <v>1</v>
      </c>
      <c r="J73" s="33">
        <f t="shared" si="7"/>
        <v>0.125</v>
      </c>
      <c r="K73" s="33"/>
      <c r="L73" s="33"/>
      <c r="M73" s="34"/>
      <c r="N73" s="21"/>
      <c r="O73" s="21"/>
      <c r="P73" s="21"/>
      <c r="Q73" s="21"/>
      <c r="R73" s="21"/>
      <c r="S73" s="21"/>
      <c r="T73" s="21"/>
      <c r="U73" s="21"/>
    </row>
    <row r="74" spans="2:21" ht="32.1" customHeight="1">
      <c r="B74" s="221"/>
      <c r="C74" s="228">
        <v>59</v>
      </c>
      <c r="D74" s="162" t="s">
        <v>1384</v>
      </c>
      <c r="E74" s="48"/>
      <c r="F74" s="33"/>
      <c r="G74" s="33"/>
      <c r="H74" s="34">
        <f t="shared" si="9"/>
        <v>0.125</v>
      </c>
      <c r="I74" s="33">
        <v>1</v>
      </c>
      <c r="J74" s="33">
        <f t="shared" si="7"/>
        <v>0.125</v>
      </c>
      <c r="K74" s="33"/>
      <c r="L74" s="33"/>
      <c r="M74" s="34"/>
      <c r="N74" s="21"/>
      <c r="O74" s="21"/>
      <c r="P74" s="21"/>
      <c r="Q74" s="21"/>
      <c r="R74" s="21"/>
      <c r="S74" s="21"/>
      <c r="T74" s="21"/>
      <c r="U74" s="21"/>
    </row>
    <row r="75" spans="2:21" ht="23.25" customHeight="1">
      <c r="B75" s="221"/>
      <c r="C75" s="228">
        <v>60</v>
      </c>
      <c r="D75" s="162" t="s">
        <v>1385</v>
      </c>
      <c r="E75" s="48"/>
      <c r="F75" s="33"/>
      <c r="G75" s="33"/>
      <c r="H75" s="34">
        <f t="shared" si="9"/>
        <v>0.125</v>
      </c>
      <c r="I75" s="33">
        <v>1</v>
      </c>
      <c r="J75" s="33">
        <f t="shared" si="7"/>
        <v>0.125</v>
      </c>
      <c r="K75" s="33"/>
      <c r="L75" s="33"/>
      <c r="M75" s="34"/>
      <c r="N75" s="21"/>
      <c r="O75" s="21"/>
      <c r="P75" s="21"/>
      <c r="Q75" s="21"/>
      <c r="R75" s="21"/>
      <c r="S75" s="21"/>
      <c r="T75" s="21"/>
      <c r="U75" s="21"/>
    </row>
    <row r="76" spans="2:21" ht="59.25" customHeight="1">
      <c r="B76" s="221"/>
      <c r="C76" s="228">
        <v>61</v>
      </c>
      <c r="D76" s="162" t="s">
        <v>1386</v>
      </c>
      <c r="E76" s="48"/>
      <c r="F76" s="33"/>
      <c r="G76" s="33"/>
      <c r="H76" s="34">
        <f t="shared" si="9"/>
        <v>0.125</v>
      </c>
      <c r="I76" s="33">
        <v>0.7</v>
      </c>
      <c r="J76" s="33">
        <f t="shared" si="7"/>
        <v>8.7499999999999994E-2</v>
      </c>
      <c r="K76" s="33"/>
      <c r="L76" s="33"/>
      <c r="M76" s="34"/>
      <c r="N76" s="21"/>
      <c r="O76" s="21"/>
      <c r="P76" s="21"/>
      <c r="Q76" s="21"/>
      <c r="R76" s="21"/>
      <c r="S76" s="21"/>
      <c r="T76" s="21"/>
      <c r="U76" s="21"/>
    </row>
    <row r="77" spans="2:21" ht="36.75" customHeight="1">
      <c r="B77" s="221"/>
      <c r="C77" s="228">
        <v>62</v>
      </c>
      <c r="D77" s="162" t="s">
        <v>1387</v>
      </c>
      <c r="E77" s="48"/>
      <c r="F77" s="33"/>
      <c r="G77" s="33"/>
      <c r="H77" s="34">
        <f t="shared" si="9"/>
        <v>0.125</v>
      </c>
      <c r="I77" s="33">
        <v>1</v>
      </c>
      <c r="J77" s="33">
        <f t="shared" si="7"/>
        <v>0.125</v>
      </c>
      <c r="K77" s="33"/>
      <c r="L77" s="33"/>
      <c r="M77" s="34"/>
      <c r="N77" s="21"/>
      <c r="O77" s="21"/>
      <c r="P77" s="21"/>
      <c r="Q77" s="21"/>
      <c r="R77" s="21"/>
      <c r="S77" s="21"/>
      <c r="T77" s="21"/>
      <c r="U77" s="21"/>
    </row>
    <row r="78" spans="2:21" ht="44.25" customHeight="1">
      <c r="B78" s="221"/>
      <c r="C78" s="228">
        <v>63</v>
      </c>
      <c r="D78" s="162" t="s">
        <v>1388</v>
      </c>
      <c r="E78" s="48"/>
      <c r="F78" s="33"/>
      <c r="G78" s="33"/>
      <c r="H78" s="34">
        <f t="shared" si="9"/>
        <v>0.125</v>
      </c>
      <c r="I78" s="33">
        <v>0.3</v>
      </c>
      <c r="J78" s="33">
        <f t="shared" si="7"/>
        <v>3.7499999999999999E-2</v>
      </c>
      <c r="K78" s="33"/>
      <c r="L78" s="33"/>
      <c r="M78" s="34"/>
      <c r="N78" s="21"/>
      <c r="O78" s="21"/>
      <c r="P78" s="21"/>
      <c r="Q78" s="21"/>
      <c r="R78" s="21"/>
      <c r="S78" s="21"/>
      <c r="T78" s="21"/>
      <c r="U78" s="21"/>
    </row>
    <row r="79" spans="2:21" ht="33" customHeight="1" thickBot="1">
      <c r="B79" s="222"/>
      <c r="C79" s="232">
        <v>64</v>
      </c>
      <c r="D79" s="163" t="s">
        <v>1389</v>
      </c>
      <c r="E79" s="50"/>
      <c r="F79" s="38"/>
      <c r="G79" s="38"/>
      <c r="H79" s="39">
        <f t="shared" si="9"/>
        <v>0.125</v>
      </c>
      <c r="I79" s="38">
        <v>1</v>
      </c>
      <c r="J79" s="38">
        <f t="shared" si="7"/>
        <v>0.125</v>
      </c>
      <c r="K79" s="38"/>
      <c r="L79" s="38"/>
      <c r="M79" s="39"/>
      <c r="N79" s="21"/>
      <c r="O79" s="21"/>
      <c r="P79" s="21"/>
      <c r="Q79" s="21"/>
      <c r="R79" s="21"/>
      <c r="S79" s="21"/>
      <c r="T79" s="21"/>
      <c r="U79" s="21"/>
    </row>
    <row r="80" spans="2:21" ht="32.1" customHeight="1">
      <c r="B80" s="256">
        <f>COUNT(C81:C82)</f>
        <v>2</v>
      </c>
      <c r="C80" s="464" t="s">
        <v>132</v>
      </c>
      <c r="D80" s="465"/>
      <c r="E80" s="246"/>
      <c r="F80" s="247"/>
      <c r="G80" s="247">
        <f>B80/A91</f>
        <v>3.7735849056603772E-2</v>
      </c>
      <c r="H80" s="248"/>
      <c r="I80" s="246"/>
      <c r="J80" s="247"/>
      <c r="K80" s="247">
        <f>SUM(J81:J82)*G80</f>
        <v>3.6603773584905658E-2</v>
      </c>
      <c r="L80" s="247"/>
      <c r="M80" s="248"/>
      <c r="N80" s="21"/>
      <c r="O80" s="21"/>
      <c r="P80" s="21"/>
      <c r="Q80" s="21"/>
      <c r="R80" s="21"/>
      <c r="S80" s="21"/>
      <c r="T80" s="21"/>
      <c r="U80" s="21"/>
    </row>
    <row r="81" spans="1:21" ht="39" customHeight="1">
      <c r="B81" s="221"/>
      <c r="C81" s="227">
        <v>65</v>
      </c>
      <c r="D81" s="160" t="s">
        <v>1390</v>
      </c>
      <c r="E81" s="47"/>
      <c r="F81" s="35"/>
      <c r="G81" s="35"/>
      <c r="H81" s="34">
        <f>1/B$80</f>
        <v>0.5</v>
      </c>
      <c r="I81" s="48">
        <v>0.94</v>
      </c>
      <c r="J81" s="33">
        <f>I81*H81</f>
        <v>0.47</v>
      </c>
      <c r="K81" s="33"/>
      <c r="L81" s="33"/>
      <c r="M81" s="34"/>
      <c r="N81" s="21"/>
      <c r="O81" s="21"/>
      <c r="P81" s="21"/>
      <c r="Q81" s="21"/>
      <c r="R81" s="21"/>
      <c r="S81" s="21"/>
      <c r="T81" s="21"/>
      <c r="U81" s="21"/>
    </row>
    <row r="82" spans="1:21" ht="43.5" customHeight="1" thickBot="1">
      <c r="B82" s="222"/>
      <c r="C82" s="223">
        <v>66</v>
      </c>
      <c r="D82" s="161" t="s">
        <v>1391</v>
      </c>
      <c r="E82" s="49"/>
      <c r="F82" s="37"/>
      <c r="G82" s="37"/>
      <c r="H82" s="39">
        <f>1/B$80</f>
        <v>0.5</v>
      </c>
      <c r="I82" s="50">
        <v>1</v>
      </c>
      <c r="J82" s="38">
        <f>I82*H82</f>
        <v>0.5</v>
      </c>
      <c r="K82" s="38"/>
      <c r="L82" s="38"/>
      <c r="M82" s="39"/>
      <c r="N82" s="21"/>
      <c r="O82" s="21"/>
      <c r="P82" s="21"/>
      <c r="Q82" s="21"/>
      <c r="R82" s="21"/>
      <c r="S82" s="21"/>
      <c r="T82" s="21"/>
      <c r="U82" s="21"/>
    </row>
    <row r="83" spans="1:21" ht="27.75" customHeight="1">
      <c r="B83" s="259">
        <f>COUNT(C84:C91)</f>
        <v>6</v>
      </c>
      <c r="C83" s="471" t="s">
        <v>133</v>
      </c>
      <c r="D83" s="505"/>
      <c r="E83" s="260"/>
      <c r="F83" s="261"/>
      <c r="G83" s="261">
        <f>B83/A91</f>
        <v>0.11320754716981132</v>
      </c>
      <c r="H83" s="262"/>
      <c r="I83" s="260"/>
      <c r="J83" s="261"/>
      <c r="K83" s="261">
        <f>SUM(J84:J91)*G83</f>
        <v>0.11320754716981131</v>
      </c>
      <c r="L83" s="261"/>
      <c r="M83" s="262"/>
      <c r="N83" s="21"/>
      <c r="O83" s="21"/>
      <c r="P83" s="21"/>
      <c r="Q83" s="21"/>
      <c r="R83" s="21"/>
      <c r="S83" s="21"/>
      <c r="T83" s="21"/>
      <c r="U83" s="21"/>
    </row>
    <row r="84" spans="1:21" ht="44.25" customHeight="1" thickBot="1">
      <c r="B84" s="222"/>
      <c r="C84" s="230">
        <v>67</v>
      </c>
      <c r="D84" s="161" t="s">
        <v>1392</v>
      </c>
      <c r="E84" s="50"/>
      <c r="F84" s="38"/>
      <c r="G84" s="38"/>
      <c r="H84" s="39">
        <f t="shared" ref="H84:H91" si="10">1/B$83</f>
        <v>0.16666666666666666</v>
      </c>
      <c r="I84" s="50">
        <v>1</v>
      </c>
      <c r="J84" s="38">
        <f t="shared" ref="J84:J91" si="11">I84*H84</f>
        <v>0.16666666666666666</v>
      </c>
      <c r="K84" s="38"/>
      <c r="L84" s="38"/>
      <c r="M84" s="39"/>
      <c r="N84" s="21"/>
      <c r="O84" s="21"/>
      <c r="P84" s="21"/>
      <c r="Q84" s="21"/>
      <c r="R84" s="21"/>
      <c r="S84" s="21"/>
      <c r="T84" s="21"/>
      <c r="U84" s="21"/>
    </row>
    <row r="85" spans="1:21" ht="46.5" customHeight="1" thickBot="1">
      <c r="B85" s="484" t="s">
        <v>160</v>
      </c>
      <c r="C85" s="485"/>
      <c r="D85" s="486"/>
      <c r="E85" s="490" t="s">
        <v>6</v>
      </c>
      <c r="F85" s="490"/>
      <c r="G85" s="490"/>
      <c r="H85" s="490"/>
      <c r="I85" s="513" t="s">
        <v>7</v>
      </c>
      <c r="J85" s="514"/>
      <c r="K85" s="514"/>
      <c r="L85" s="514"/>
      <c r="M85" s="515"/>
      <c r="N85" s="21"/>
      <c r="O85" s="21"/>
      <c r="P85" s="21"/>
      <c r="Q85" s="21"/>
      <c r="R85" s="21"/>
      <c r="S85" s="21"/>
      <c r="T85" s="21"/>
      <c r="U85" s="21"/>
    </row>
    <row r="86" spans="1:21" ht="44.25" customHeight="1" thickBot="1">
      <c r="B86" s="487"/>
      <c r="C86" s="488"/>
      <c r="D86" s="489"/>
      <c r="E86" s="144" t="s">
        <v>3</v>
      </c>
      <c r="F86" s="144" t="s">
        <v>2</v>
      </c>
      <c r="G86" s="144" t="s">
        <v>1</v>
      </c>
      <c r="H86" s="144" t="s">
        <v>0</v>
      </c>
      <c r="I86" s="144" t="s">
        <v>5</v>
      </c>
      <c r="J86" s="144" t="s">
        <v>4</v>
      </c>
      <c r="K86" s="144" t="s">
        <v>10</v>
      </c>
      <c r="L86" s="144" t="s">
        <v>8</v>
      </c>
      <c r="M86" s="144" t="s">
        <v>9</v>
      </c>
      <c r="N86" s="21"/>
      <c r="O86" s="21"/>
      <c r="P86" s="21"/>
      <c r="Q86" s="21"/>
      <c r="R86" s="21"/>
      <c r="S86" s="21"/>
      <c r="T86" s="21"/>
      <c r="U86" s="21"/>
    </row>
    <row r="87" spans="1:21" ht="40.5" customHeight="1">
      <c r="B87" s="221"/>
      <c r="C87" s="229">
        <v>68</v>
      </c>
      <c r="D87" s="160" t="s">
        <v>1393</v>
      </c>
      <c r="E87" s="33"/>
      <c r="F87" s="33"/>
      <c r="G87" s="33"/>
      <c r="H87" s="34">
        <f t="shared" si="10"/>
        <v>0.16666666666666666</v>
      </c>
      <c r="I87" s="48">
        <v>1</v>
      </c>
      <c r="J87" s="33">
        <f t="shared" si="11"/>
        <v>0.16666666666666666</v>
      </c>
      <c r="K87" s="33"/>
      <c r="L87" s="33"/>
      <c r="M87" s="34"/>
      <c r="N87" s="21"/>
      <c r="O87" s="21"/>
      <c r="P87" s="21"/>
      <c r="Q87" s="21"/>
      <c r="R87" s="21"/>
      <c r="S87" s="21"/>
      <c r="T87" s="21"/>
      <c r="U87" s="21"/>
    </row>
    <row r="88" spans="1:21" ht="32.25" customHeight="1">
      <c r="B88" s="221"/>
      <c r="C88" s="229">
        <v>69</v>
      </c>
      <c r="D88" s="160" t="s">
        <v>1394</v>
      </c>
      <c r="E88" s="33"/>
      <c r="F88" s="33"/>
      <c r="G88" s="33"/>
      <c r="H88" s="34">
        <f t="shared" si="10"/>
        <v>0.16666666666666666</v>
      </c>
      <c r="I88" s="48">
        <v>1</v>
      </c>
      <c r="J88" s="33">
        <f t="shared" si="11"/>
        <v>0.16666666666666666</v>
      </c>
      <c r="K88" s="33"/>
      <c r="L88" s="33"/>
      <c r="M88" s="34"/>
      <c r="N88" s="21"/>
      <c r="O88" s="21"/>
      <c r="P88" s="21"/>
      <c r="Q88" s="21"/>
      <c r="R88" s="21"/>
      <c r="S88" s="21"/>
      <c r="T88" s="21"/>
      <c r="U88" s="21"/>
    </row>
    <row r="89" spans="1:21" ht="33" customHeight="1">
      <c r="B89" s="221"/>
      <c r="C89" s="229">
        <v>70</v>
      </c>
      <c r="D89" s="160" t="s">
        <v>1395</v>
      </c>
      <c r="E89" s="33"/>
      <c r="F89" s="33"/>
      <c r="G89" s="33"/>
      <c r="H89" s="34">
        <f t="shared" si="10"/>
        <v>0.16666666666666666</v>
      </c>
      <c r="I89" s="48">
        <v>1</v>
      </c>
      <c r="J89" s="33">
        <f t="shared" si="11"/>
        <v>0.16666666666666666</v>
      </c>
      <c r="K89" s="33"/>
      <c r="L89" s="33"/>
      <c r="M89" s="34"/>
      <c r="N89" s="21"/>
      <c r="O89" s="21"/>
      <c r="P89" s="21"/>
      <c r="Q89" s="21"/>
      <c r="R89" s="21"/>
      <c r="S89" s="21"/>
      <c r="T89" s="21"/>
      <c r="U89" s="21"/>
    </row>
    <row r="90" spans="1:21" ht="21.75" customHeight="1">
      <c r="B90" s="221"/>
      <c r="C90" s="229">
        <v>71</v>
      </c>
      <c r="D90" s="160" t="s">
        <v>1396</v>
      </c>
      <c r="E90" s="33"/>
      <c r="F90" s="33"/>
      <c r="G90" s="33"/>
      <c r="H90" s="34">
        <f t="shared" si="10"/>
        <v>0.16666666666666666</v>
      </c>
      <c r="I90" s="48">
        <v>1</v>
      </c>
      <c r="J90" s="33">
        <f t="shared" si="11"/>
        <v>0.16666666666666666</v>
      </c>
      <c r="K90" s="33"/>
      <c r="L90" s="33"/>
      <c r="M90" s="34"/>
      <c r="N90" s="21"/>
      <c r="O90" s="21"/>
      <c r="P90" s="21"/>
      <c r="Q90" s="21"/>
      <c r="R90" s="21"/>
      <c r="S90" s="21"/>
      <c r="T90" s="21"/>
      <c r="U90" s="21"/>
    </row>
    <row r="91" spans="1:21" ht="27" customHeight="1" thickBot="1">
      <c r="A91" s="87">
        <f>SUM(B83,B71,B80,B57,B32)</f>
        <v>53</v>
      </c>
      <c r="B91" s="222"/>
      <c r="C91" s="230">
        <v>72</v>
      </c>
      <c r="D91" s="161" t="s">
        <v>1397</v>
      </c>
      <c r="E91" s="38"/>
      <c r="F91" s="38"/>
      <c r="G91" s="38"/>
      <c r="H91" s="39">
        <f t="shared" si="10"/>
        <v>0.16666666666666666</v>
      </c>
      <c r="I91" s="50">
        <v>1</v>
      </c>
      <c r="J91" s="38">
        <f t="shared" si="11"/>
        <v>0.16666666666666666</v>
      </c>
      <c r="K91" s="38"/>
      <c r="L91" s="38"/>
      <c r="M91" s="39"/>
      <c r="N91" s="21"/>
      <c r="O91" s="21"/>
      <c r="P91" s="21"/>
      <c r="Q91" s="21"/>
      <c r="R91" s="21"/>
      <c r="S91" s="21"/>
      <c r="T91" s="21"/>
      <c r="U91" s="21"/>
    </row>
    <row r="92" spans="1:21" ht="32.1" customHeight="1" thickBot="1">
      <c r="B92" s="461" t="s">
        <v>928</v>
      </c>
      <c r="C92" s="462"/>
      <c r="D92" s="463"/>
      <c r="E92" s="240"/>
      <c r="F92" s="241">
        <f>B93/C116</f>
        <v>9.7826086956521743E-2</v>
      </c>
      <c r="G92" s="241"/>
      <c r="H92" s="242"/>
      <c r="I92" s="263"/>
      <c r="J92" s="263"/>
      <c r="K92" s="263"/>
      <c r="L92" s="263">
        <f>SUM(K93)*F92</f>
        <v>8.8043478260869584E-2</v>
      </c>
      <c r="M92" s="264"/>
      <c r="N92" s="21"/>
      <c r="O92" s="21"/>
      <c r="P92" s="21"/>
      <c r="Q92" s="21"/>
      <c r="R92" s="21"/>
      <c r="S92" s="21"/>
      <c r="T92" s="21"/>
      <c r="U92" s="21"/>
    </row>
    <row r="93" spans="1:21" ht="43.5" customHeight="1">
      <c r="B93" s="256">
        <f>COUNT(C94:C102)</f>
        <v>9</v>
      </c>
      <c r="C93" s="472" t="s">
        <v>134</v>
      </c>
      <c r="D93" s="472"/>
      <c r="E93" s="246"/>
      <c r="F93" s="247"/>
      <c r="G93" s="247">
        <f>B93/A102</f>
        <v>1</v>
      </c>
      <c r="H93" s="248"/>
      <c r="I93" s="247"/>
      <c r="J93" s="247"/>
      <c r="K93" s="247">
        <f>SUM(J94:J102)*G93</f>
        <v>0.90000000000000013</v>
      </c>
      <c r="L93" s="247"/>
      <c r="M93" s="248"/>
      <c r="N93" s="21"/>
      <c r="O93" s="21"/>
      <c r="P93" s="21"/>
      <c r="Q93" s="21"/>
      <c r="R93" s="21"/>
      <c r="S93" s="21"/>
      <c r="T93" s="21"/>
      <c r="U93" s="21"/>
    </row>
    <row r="94" spans="1:21" ht="27" customHeight="1">
      <c r="B94" s="221"/>
      <c r="C94" s="229">
        <v>73</v>
      </c>
      <c r="D94" s="162" t="s">
        <v>1398</v>
      </c>
      <c r="E94" s="48"/>
      <c r="F94" s="33"/>
      <c r="G94" s="33"/>
      <c r="H94" s="34">
        <f>1/B$93</f>
        <v>0.1111111111111111</v>
      </c>
      <c r="I94" s="33">
        <v>0.8</v>
      </c>
      <c r="J94" s="33">
        <f>I94*H94</f>
        <v>8.8888888888888892E-2</v>
      </c>
      <c r="K94" s="33"/>
      <c r="L94" s="33"/>
      <c r="M94" s="34"/>
      <c r="N94" s="21"/>
      <c r="O94" s="21"/>
      <c r="P94" s="21"/>
      <c r="Q94" s="21"/>
      <c r="R94" s="21"/>
      <c r="S94" s="21"/>
      <c r="T94" s="21"/>
      <c r="U94" s="21"/>
    </row>
    <row r="95" spans="1:21" ht="31.5" customHeight="1">
      <c r="B95" s="221"/>
      <c r="C95" s="229">
        <v>74</v>
      </c>
      <c r="D95" s="162" t="s">
        <v>1399</v>
      </c>
      <c r="E95" s="48"/>
      <c r="F95" s="33"/>
      <c r="G95" s="33"/>
      <c r="H95" s="34">
        <f t="shared" ref="H95:H102" si="12">1/B$93</f>
        <v>0.1111111111111111</v>
      </c>
      <c r="I95" s="33">
        <v>0.5</v>
      </c>
      <c r="J95" s="33">
        <f t="shared" ref="J95:J102" si="13">I95*H95</f>
        <v>5.5555555555555552E-2</v>
      </c>
      <c r="K95" s="33"/>
      <c r="L95" s="33"/>
      <c r="M95" s="34"/>
      <c r="N95" s="21"/>
      <c r="O95" s="21"/>
      <c r="P95" s="21"/>
      <c r="Q95" s="21"/>
      <c r="R95" s="21"/>
      <c r="S95" s="21"/>
      <c r="T95" s="21"/>
      <c r="U95" s="21"/>
    </row>
    <row r="96" spans="1:21" ht="39" customHeight="1">
      <c r="B96" s="221"/>
      <c r="C96" s="229">
        <v>75</v>
      </c>
      <c r="D96" s="162" t="s">
        <v>1400</v>
      </c>
      <c r="E96" s="48"/>
      <c r="F96" s="33"/>
      <c r="G96" s="33"/>
      <c r="H96" s="34">
        <f t="shared" si="12"/>
        <v>0.1111111111111111</v>
      </c>
      <c r="I96" s="33">
        <v>1</v>
      </c>
      <c r="J96" s="33">
        <f t="shared" si="13"/>
        <v>0.1111111111111111</v>
      </c>
      <c r="K96" s="33"/>
      <c r="L96" s="33"/>
      <c r="M96" s="34"/>
      <c r="N96" s="21"/>
      <c r="O96" s="21"/>
      <c r="P96" s="21"/>
      <c r="Q96" s="21"/>
      <c r="R96" s="21"/>
      <c r="S96" s="21"/>
      <c r="T96" s="21"/>
      <c r="U96" s="21"/>
    </row>
    <row r="97" spans="1:21" ht="24" customHeight="1">
      <c r="B97" s="221"/>
      <c r="C97" s="229">
        <v>76</v>
      </c>
      <c r="D97" s="162" t="s">
        <v>1401</v>
      </c>
      <c r="E97" s="48"/>
      <c r="F97" s="33"/>
      <c r="G97" s="33"/>
      <c r="H97" s="34">
        <f t="shared" si="12"/>
        <v>0.1111111111111111</v>
      </c>
      <c r="I97" s="33">
        <v>1</v>
      </c>
      <c r="J97" s="33">
        <f t="shared" si="13"/>
        <v>0.1111111111111111</v>
      </c>
      <c r="K97" s="33"/>
      <c r="L97" s="33"/>
      <c r="M97" s="34"/>
      <c r="N97" s="21"/>
      <c r="O97" s="21"/>
      <c r="P97" s="21"/>
      <c r="Q97" s="21"/>
      <c r="R97" s="21"/>
      <c r="S97" s="21"/>
      <c r="T97" s="21"/>
      <c r="U97" s="21"/>
    </row>
    <row r="98" spans="1:21" ht="30.75" customHeight="1">
      <c r="B98" s="221"/>
      <c r="C98" s="229">
        <v>77</v>
      </c>
      <c r="D98" s="162" t="s">
        <v>1402</v>
      </c>
      <c r="E98" s="48"/>
      <c r="F98" s="33"/>
      <c r="G98" s="33"/>
      <c r="H98" s="34">
        <f t="shared" si="12"/>
        <v>0.1111111111111111</v>
      </c>
      <c r="I98" s="33">
        <v>1</v>
      </c>
      <c r="J98" s="33">
        <f t="shared" si="13"/>
        <v>0.1111111111111111</v>
      </c>
      <c r="K98" s="33"/>
      <c r="L98" s="33"/>
      <c r="M98" s="34"/>
      <c r="N98" s="21"/>
      <c r="O98" s="21"/>
      <c r="P98" s="21"/>
      <c r="Q98" s="21"/>
      <c r="R98" s="21"/>
      <c r="S98" s="21"/>
      <c r="T98" s="21"/>
      <c r="U98" s="21"/>
    </row>
    <row r="99" spans="1:21" ht="36.75" customHeight="1">
      <c r="B99" s="221"/>
      <c r="C99" s="229">
        <v>78</v>
      </c>
      <c r="D99" s="162" t="s">
        <v>1403</v>
      </c>
      <c r="E99" s="48"/>
      <c r="F99" s="33"/>
      <c r="G99" s="33"/>
      <c r="H99" s="34">
        <f t="shared" si="12"/>
        <v>0.1111111111111111</v>
      </c>
      <c r="I99" s="33">
        <v>0.8</v>
      </c>
      <c r="J99" s="33">
        <f t="shared" si="13"/>
        <v>8.8888888888888892E-2</v>
      </c>
      <c r="K99" s="33"/>
      <c r="L99" s="33"/>
      <c r="M99" s="34"/>
      <c r="N99" s="21"/>
      <c r="O99" s="21"/>
      <c r="P99" s="21"/>
      <c r="Q99" s="21"/>
      <c r="R99" s="21"/>
      <c r="S99" s="21"/>
      <c r="T99" s="21"/>
      <c r="U99" s="21"/>
    </row>
    <row r="100" spans="1:21" ht="19.5" customHeight="1">
      <c r="B100" s="221"/>
      <c r="C100" s="229">
        <v>79</v>
      </c>
      <c r="D100" s="162" t="s">
        <v>1153</v>
      </c>
      <c r="E100" s="48"/>
      <c r="F100" s="33"/>
      <c r="G100" s="33"/>
      <c r="H100" s="34">
        <f t="shared" si="12"/>
        <v>0.1111111111111111</v>
      </c>
      <c r="I100" s="33">
        <v>1</v>
      </c>
      <c r="J100" s="33">
        <f t="shared" si="13"/>
        <v>0.1111111111111111</v>
      </c>
      <c r="K100" s="33"/>
      <c r="L100" s="33"/>
      <c r="M100" s="34"/>
      <c r="N100" s="21"/>
      <c r="O100" s="21"/>
      <c r="P100" s="21"/>
      <c r="Q100" s="21"/>
      <c r="R100" s="21"/>
      <c r="S100" s="21"/>
      <c r="T100" s="21"/>
      <c r="U100" s="21"/>
    </row>
    <row r="101" spans="1:21" ht="21.75" customHeight="1">
      <c r="B101" s="221"/>
      <c r="C101" s="229">
        <v>80</v>
      </c>
      <c r="D101" s="162" t="s">
        <v>1154</v>
      </c>
      <c r="E101" s="48"/>
      <c r="F101" s="33"/>
      <c r="G101" s="33"/>
      <c r="H101" s="34">
        <f t="shared" si="12"/>
        <v>0.1111111111111111</v>
      </c>
      <c r="I101" s="33">
        <v>1</v>
      </c>
      <c r="J101" s="33">
        <f t="shared" si="13"/>
        <v>0.1111111111111111</v>
      </c>
      <c r="K101" s="33"/>
      <c r="L101" s="33"/>
      <c r="M101" s="34"/>
      <c r="N101" s="21"/>
      <c r="O101" s="21"/>
      <c r="P101" s="21"/>
      <c r="Q101" s="21"/>
      <c r="R101" s="21"/>
      <c r="S101" s="21"/>
      <c r="T101" s="21"/>
      <c r="U101" s="21"/>
    </row>
    <row r="102" spans="1:21" ht="37.5" customHeight="1" thickBot="1">
      <c r="A102" s="87">
        <f>B93</f>
        <v>9</v>
      </c>
      <c r="B102" s="222"/>
      <c r="C102" s="230">
        <v>81</v>
      </c>
      <c r="D102" s="163" t="s">
        <v>1155</v>
      </c>
      <c r="E102" s="50"/>
      <c r="F102" s="38"/>
      <c r="G102" s="38"/>
      <c r="H102" s="39">
        <f t="shared" si="12"/>
        <v>0.1111111111111111</v>
      </c>
      <c r="I102" s="38">
        <v>1</v>
      </c>
      <c r="J102" s="38">
        <f t="shared" si="13"/>
        <v>0.1111111111111111</v>
      </c>
      <c r="K102" s="38"/>
      <c r="L102" s="38"/>
      <c r="M102" s="39"/>
      <c r="N102" s="21"/>
      <c r="O102" s="21"/>
      <c r="P102" s="21"/>
      <c r="Q102" s="21"/>
      <c r="R102" s="21"/>
      <c r="S102" s="21"/>
      <c r="T102" s="21"/>
      <c r="U102" s="21"/>
    </row>
    <row r="103" spans="1:21" s="27" customFormat="1" ht="30.75" customHeight="1" thickBot="1">
      <c r="B103" s="466" t="s">
        <v>929</v>
      </c>
      <c r="C103" s="467"/>
      <c r="D103" s="468"/>
      <c r="E103" s="243"/>
      <c r="F103" s="244">
        <f>A116/C116</f>
        <v>0.11956521739130435</v>
      </c>
      <c r="G103" s="244"/>
      <c r="H103" s="245"/>
      <c r="I103" s="244"/>
      <c r="J103" s="244"/>
      <c r="K103" s="244"/>
      <c r="L103" s="244">
        <f>SUM(K104+K110)*F103</f>
        <v>0.1108695652173913</v>
      </c>
      <c r="M103" s="245"/>
      <c r="N103" s="41"/>
      <c r="O103" s="45"/>
      <c r="P103" s="41"/>
    </row>
    <row r="104" spans="1:21" ht="34.5" customHeight="1">
      <c r="B104" s="256">
        <f>COUNT(C105:C109)</f>
        <v>5</v>
      </c>
      <c r="C104" s="472" t="s">
        <v>135</v>
      </c>
      <c r="D104" s="501"/>
      <c r="E104" s="246"/>
      <c r="F104" s="247"/>
      <c r="G104" s="247">
        <f>B104/A116</f>
        <v>0.45454545454545453</v>
      </c>
      <c r="H104" s="248"/>
      <c r="I104" s="247"/>
      <c r="J104" s="247"/>
      <c r="K104" s="247">
        <f>SUM(J105:J109)*G104</f>
        <v>0.42727272727272736</v>
      </c>
      <c r="L104" s="247"/>
      <c r="M104" s="248"/>
      <c r="N104" s="75"/>
      <c r="O104" s="21"/>
      <c r="P104" s="21"/>
      <c r="Q104" s="21"/>
      <c r="R104" s="21"/>
      <c r="S104" s="21"/>
      <c r="T104" s="21"/>
      <c r="U104" s="21"/>
    </row>
    <row r="105" spans="1:21" ht="33.75" customHeight="1">
      <c r="B105" s="221"/>
      <c r="C105" s="229">
        <v>82</v>
      </c>
      <c r="D105" s="160" t="s">
        <v>1156</v>
      </c>
      <c r="E105" s="48"/>
      <c r="F105" s="33"/>
      <c r="G105" s="33"/>
      <c r="H105" s="34">
        <f>1/B$104</f>
        <v>0.2</v>
      </c>
      <c r="I105" s="33">
        <v>1</v>
      </c>
      <c r="J105" s="33">
        <f>I105*H105</f>
        <v>0.2</v>
      </c>
      <c r="K105" s="33"/>
      <c r="L105" s="33"/>
      <c r="M105" s="34"/>
      <c r="N105" s="21"/>
      <c r="O105" s="21"/>
      <c r="P105" s="21"/>
      <c r="Q105" s="21"/>
      <c r="R105" s="21"/>
      <c r="S105" s="21"/>
      <c r="T105" s="21"/>
      <c r="U105" s="21"/>
    </row>
    <row r="106" spans="1:21" ht="35.25" customHeight="1">
      <c r="B106" s="221"/>
      <c r="C106" s="229">
        <v>83</v>
      </c>
      <c r="D106" s="160" t="s">
        <v>1157</v>
      </c>
      <c r="E106" s="48"/>
      <c r="F106" s="33"/>
      <c r="G106" s="33"/>
      <c r="H106" s="34">
        <f>1/B$104</f>
        <v>0.2</v>
      </c>
      <c r="I106" s="33">
        <v>1</v>
      </c>
      <c r="J106" s="33">
        <f t="shared" ref="J106:J116" si="14">I106*H106</f>
        <v>0.2</v>
      </c>
      <c r="K106" s="33"/>
      <c r="L106" s="33"/>
      <c r="M106" s="34"/>
      <c r="N106" s="21"/>
      <c r="O106" s="21"/>
      <c r="P106" s="21"/>
      <c r="Q106" s="21"/>
      <c r="R106" s="21"/>
      <c r="S106" s="21"/>
      <c r="T106" s="21"/>
      <c r="U106" s="21"/>
    </row>
    <row r="107" spans="1:21" ht="24" customHeight="1">
      <c r="B107" s="221"/>
      <c r="C107" s="229">
        <v>84</v>
      </c>
      <c r="D107" s="160" t="s">
        <v>1158</v>
      </c>
      <c r="E107" s="48"/>
      <c r="F107" s="33"/>
      <c r="G107" s="33"/>
      <c r="H107" s="34">
        <f>1/B$104</f>
        <v>0.2</v>
      </c>
      <c r="I107" s="33">
        <v>1</v>
      </c>
      <c r="J107" s="33">
        <f t="shared" si="14"/>
        <v>0.2</v>
      </c>
      <c r="K107" s="33"/>
      <c r="L107" s="33"/>
      <c r="M107" s="34"/>
      <c r="N107" s="21"/>
      <c r="O107" s="21"/>
      <c r="P107" s="21"/>
      <c r="Q107" s="21"/>
      <c r="R107" s="21"/>
      <c r="S107" s="21"/>
      <c r="T107" s="21"/>
      <c r="U107" s="21"/>
    </row>
    <row r="108" spans="1:21" ht="21" customHeight="1">
      <c r="B108" s="221"/>
      <c r="C108" s="229">
        <v>85</v>
      </c>
      <c r="D108" s="160" t="s">
        <v>1159</v>
      </c>
      <c r="E108" s="48"/>
      <c r="F108" s="33"/>
      <c r="G108" s="33"/>
      <c r="H108" s="34">
        <f>1/B$104</f>
        <v>0.2</v>
      </c>
      <c r="I108" s="33">
        <v>0.7</v>
      </c>
      <c r="J108" s="33">
        <f t="shared" si="14"/>
        <v>0.13999999999999999</v>
      </c>
      <c r="K108" s="33"/>
      <c r="L108" s="33"/>
      <c r="M108" s="34"/>
      <c r="N108" s="21"/>
      <c r="O108" s="21"/>
      <c r="P108" s="21"/>
      <c r="Q108" s="21"/>
      <c r="R108" s="21"/>
      <c r="S108" s="21"/>
      <c r="T108" s="21"/>
      <c r="U108" s="21"/>
    </row>
    <row r="109" spans="1:21" ht="25.5" customHeight="1" thickBot="1">
      <c r="B109" s="221"/>
      <c r="C109" s="229">
        <v>86</v>
      </c>
      <c r="D109" s="160" t="s">
        <v>1160</v>
      </c>
      <c r="E109" s="48"/>
      <c r="F109" s="33"/>
      <c r="G109" s="33"/>
      <c r="H109" s="34">
        <f>1/B$104</f>
        <v>0.2</v>
      </c>
      <c r="I109" s="33">
        <v>1</v>
      </c>
      <c r="J109" s="33">
        <f t="shared" si="14"/>
        <v>0.2</v>
      </c>
      <c r="K109" s="33"/>
      <c r="L109" s="33"/>
      <c r="M109" s="34"/>
      <c r="N109" s="21"/>
      <c r="O109" s="21"/>
      <c r="P109" s="21"/>
      <c r="Q109" s="21"/>
      <c r="R109" s="21"/>
      <c r="S109" s="21"/>
      <c r="T109" s="21"/>
      <c r="U109" s="21"/>
    </row>
    <row r="110" spans="1:21" ht="37.5" customHeight="1">
      <c r="B110" s="256">
        <f>COUNT(C111:C116)</f>
        <v>6</v>
      </c>
      <c r="C110" s="472" t="s">
        <v>136</v>
      </c>
      <c r="D110" s="472"/>
      <c r="E110" s="246"/>
      <c r="F110" s="247"/>
      <c r="G110" s="247">
        <f>B110/A116</f>
        <v>0.54545454545454541</v>
      </c>
      <c r="H110" s="248"/>
      <c r="I110" s="247"/>
      <c r="J110" s="247"/>
      <c r="K110" s="247">
        <f>SUM(J111:J116)*G110</f>
        <v>0.49999999999999989</v>
      </c>
      <c r="L110" s="247"/>
      <c r="M110" s="248"/>
      <c r="N110" s="21"/>
      <c r="O110" s="21"/>
      <c r="P110" s="21"/>
      <c r="Q110" s="21"/>
      <c r="R110" s="21"/>
      <c r="S110" s="21"/>
      <c r="T110" s="21"/>
      <c r="U110" s="21"/>
    </row>
    <row r="111" spans="1:21" ht="28.5" customHeight="1">
      <c r="B111" s="221"/>
      <c r="C111" s="229">
        <v>87</v>
      </c>
      <c r="D111" s="162" t="s">
        <v>1161</v>
      </c>
      <c r="E111" s="48"/>
      <c r="F111" s="33"/>
      <c r="G111" s="33"/>
      <c r="H111" s="34">
        <f t="shared" ref="H111:H116" si="15">1/B$110</f>
        <v>0.16666666666666666</v>
      </c>
      <c r="I111" s="33">
        <v>1</v>
      </c>
      <c r="J111" s="33">
        <f t="shared" si="14"/>
        <v>0.16666666666666666</v>
      </c>
      <c r="K111" s="33"/>
      <c r="L111" s="33"/>
      <c r="M111" s="34"/>
      <c r="N111" s="21"/>
      <c r="O111" s="21"/>
      <c r="P111" s="21"/>
      <c r="Q111" s="21"/>
      <c r="R111" s="21"/>
      <c r="S111" s="21"/>
      <c r="T111" s="21"/>
      <c r="U111" s="21"/>
    </row>
    <row r="112" spans="1:21" ht="45.75" customHeight="1">
      <c r="B112" s="221"/>
      <c r="C112" s="229">
        <v>88</v>
      </c>
      <c r="D112" s="162" t="s">
        <v>1162</v>
      </c>
      <c r="E112" s="48"/>
      <c r="F112" s="33"/>
      <c r="G112" s="33"/>
      <c r="H112" s="34">
        <f t="shared" si="15"/>
        <v>0.16666666666666666</v>
      </c>
      <c r="I112" s="33">
        <v>1</v>
      </c>
      <c r="J112" s="33">
        <f t="shared" si="14"/>
        <v>0.16666666666666666</v>
      </c>
      <c r="K112" s="33"/>
      <c r="L112" s="33"/>
      <c r="M112" s="34"/>
      <c r="N112" s="21"/>
      <c r="O112" s="21"/>
      <c r="P112" s="21"/>
      <c r="Q112" s="21"/>
      <c r="R112" s="21"/>
      <c r="S112" s="21"/>
      <c r="T112" s="21"/>
      <c r="U112" s="21"/>
    </row>
    <row r="113" spans="1:21" ht="24" customHeight="1">
      <c r="B113" s="221"/>
      <c r="C113" s="229">
        <v>89</v>
      </c>
      <c r="D113" s="162" t="s">
        <v>1163</v>
      </c>
      <c r="E113" s="48"/>
      <c r="F113" s="33"/>
      <c r="G113" s="33"/>
      <c r="H113" s="34">
        <f t="shared" si="15"/>
        <v>0.16666666666666666</v>
      </c>
      <c r="I113" s="33">
        <v>0.5</v>
      </c>
      <c r="J113" s="33">
        <f t="shared" si="14"/>
        <v>8.3333333333333329E-2</v>
      </c>
      <c r="K113" s="33"/>
      <c r="L113" s="33"/>
      <c r="M113" s="34"/>
      <c r="N113" s="21"/>
      <c r="O113" s="21"/>
      <c r="P113" s="21"/>
      <c r="Q113" s="21"/>
      <c r="R113" s="21"/>
      <c r="S113" s="21"/>
      <c r="T113" s="21"/>
      <c r="U113" s="21"/>
    </row>
    <row r="114" spans="1:21" ht="22.5" customHeight="1">
      <c r="B114" s="221"/>
      <c r="C114" s="229">
        <v>90</v>
      </c>
      <c r="D114" s="162" t="s">
        <v>1164</v>
      </c>
      <c r="E114" s="48"/>
      <c r="F114" s="33"/>
      <c r="G114" s="33"/>
      <c r="H114" s="34">
        <f t="shared" si="15"/>
        <v>0.16666666666666666</v>
      </c>
      <c r="I114" s="33">
        <v>1</v>
      </c>
      <c r="J114" s="33">
        <f t="shared" si="14"/>
        <v>0.16666666666666666</v>
      </c>
      <c r="K114" s="33"/>
      <c r="L114" s="33"/>
      <c r="M114" s="34"/>
      <c r="N114" s="21"/>
      <c r="O114" s="21"/>
      <c r="P114" s="21"/>
      <c r="Q114" s="21"/>
      <c r="R114" s="21"/>
      <c r="S114" s="21"/>
      <c r="T114" s="21"/>
      <c r="U114" s="21"/>
    </row>
    <row r="115" spans="1:21" ht="24.75" customHeight="1">
      <c r="B115" s="221"/>
      <c r="C115" s="229">
        <v>91</v>
      </c>
      <c r="D115" s="162" t="s">
        <v>1165</v>
      </c>
      <c r="E115" s="48"/>
      <c r="F115" s="33"/>
      <c r="G115" s="33"/>
      <c r="H115" s="34">
        <f t="shared" si="15"/>
        <v>0.16666666666666666</v>
      </c>
      <c r="I115" s="33">
        <v>1</v>
      </c>
      <c r="J115" s="33">
        <f t="shared" si="14"/>
        <v>0.16666666666666666</v>
      </c>
      <c r="K115" s="33"/>
      <c r="L115" s="33"/>
      <c r="M115" s="34"/>
      <c r="N115" s="21"/>
      <c r="O115" s="21"/>
      <c r="P115" s="21"/>
      <c r="Q115" s="21"/>
      <c r="R115" s="21"/>
      <c r="S115" s="21"/>
      <c r="T115" s="21"/>
      <c r="U115" s="21"/>
    </row>
    <row r="116" spans="1:21" ht="27.75" customHeight="1" thickBot="1">
      <c r="A116" s="87">
        <f>SUM(B104,B110)</f>
        <v>11</v>
      </c>
      <c r="B116" s="222"/>
      <c r="C116" s="230">
        <v>92</v>
      </c>
      <c r="D116" s="163" t="s">
        <v>1166</v>
      </c>
      <c r="E116" s="50"/>
      <c r="F116" s="38"/>
      <c r="G116" s="38"/>
      <c r="H116" s="39">
        <f t="shared" si="15"/>
        <v>0.16666666666666666</v>
      </c>
      <c r="I116" s="121">
        <v>1</v>
      </c>
      <c r="J116" s="38">
        <f t="shared" si="14"/>
        <v>0.16666666666666666</v>
      </c>
      <c r="K116" s="38"/>
      <c r="L116" s="38"/>
      <c r="M116" s="39"/>
      <c r="N116" s="21"/>
      <c r="O116" s="21"/>
      <c r="P116" s="21"/>
      <c r="Q116" s="21"/>
      <c r="R116" s="21"/>
      <c r="S116" s="21"/>
      <c r="T116" s="21"/>
      <c r="U116" s="21"/>
    </row>
    <row r="117" spans="1:21" ht="31.5" customHeight="1" thickBot="1">
      <c r="B117" s="473" t="s">
        <v>1412</v>
      </c>
      <c r="C117" s="474"/>
      <c r="D117" s="475"/>
      <c r="E117" s="240">
        <f>A128/C212</f>
        <v>3.8216560509554139E-2</v>
      </c>
      <c r="F117" s="241"/>
      <c r="G117" s="241"/>
      <c r="H117" s="242"/>
      <c r="I117" s="241"/>
      <c r="J117" s="241"/>
      <c r="K117" s="241"/>
      <c r="L117" s="241"/>
      <c r="M117" s="242">
        <f>SUM(L118+L125)*E117</f>
        <v>2.8662420382165606E-2</v>
      </c>
      <c r="N117" s="21"/>
      <c r="O117" s="21"/>
      <c r="P117" s="21"/>
      <c r="Q117" s="21"/>
      <c r="R117" s="21"/>
      <c r="S117" s="21"/>
      <c r="T117" s="21"/>
      <c r="U117" s="21"/>
    </row>
    <row r="118" spans="1:21" ht="29.25" customHeight="1" thickBot="1">
      <c r="B118" s="473" t="s">
        <v>137</v>
      </c>
      <c r="C118" s="474"/>
      <c r="D118" s="475"/>
      <c r="E118" s="244"/>
      <c r="F118" s="244">
        <f>4/A128</f>
        <v>0.66666666666666663</v>
      </c>
      <c r="G118" s="244"/>
      <c r="H118" s="244"/>
      <c r="I118" s="243"/>
      <c r="J118" s="244"/>
      <c r="K118" s="244"/>
      <c r="L118" s="244">
        <f>SUM(K123,K119)*F118</f>
        <v>0.41666666666666663</v>
      </c>
      <c r="M118" s="245"/>
      <c r="N118" s="21"/>
      <c r="O118" s="21"/>
      <c r="P118" s="21"/>
      <c r="Q118" s="21"/>
      <c r="R118" s="21"/>
      <c r="S118" s="21"/>
      <c r="T118" s="21"/>
      <c r="U118" s="21"/>
    </row>
    <row r="119" spans="1:21" ht="39" customHeight="1">
      <c r="B119" s="256">
        <v>3</v>
      </c>
      <c r="C119" s="464" t="s">
        <v>138</v>
      </c>
      <c r="D119" s="465"/>
      <c r="E119" s="247"/>
      <c r="F119" s="247"/>
      <c r="G119" s="247">
        <f>B119/4</f>
        <v>0.75</v>
      </c>
      <c r="H119" s="247"/>
      <c r="I119" s="246"/>
      <c r="J119" s="247"/>
      <c r="K119" s="247">
        <f>SUM(J120:J122)*G119</f>
        <v>0.57499999999999996</v>
      </c>
      <c r="L119" s="247"/>
      <c r="M119" s="248"/>
      <c r="N119" s="21"/>
      <c r="O119" s="21"/>
      <c r="P119" s="21"/>
      <c r="Q119" s="21"/>
      <c r="R119" s="21"/>
      <c r="S119" s="21"/>
      <c r="T119" s="21"/>
      <c r="U119" s="21"/>
    </row>
    <row r="120" spans="1:21" ht="42.75" customHeight="1">
      <c r="B120" s="221"/>
      <c r="C120" s="229">
        <v>93</v>
      </c>
      <c r="D120" s="160" t="s">
        <v>1167</v>
      </c>
      <c r="E120" s="35"/>
      <c r="F120" s="35"/>
      <c r="G120" s="35"/>
      <c r="H120" s="33">
        <f>1/B$119</f>
        <v>0.33333333333333331</v>
      </c>
      <c r="I120" s="48">
        <v>1</v>
      </c>
      <c r="J120" s="33">
        <f>I120*H120</f>
        <v>0.33333333333333331</v>
      </c>
      <c r="K120" s="33"/>
      <c r="L120" s="33"/>
      <c r="M120" s="34"/>
      <c r="N120" s="21"/>
      <c r="O120" s="21"/>
      <c r="P120" s="21"/>
      <c r="Q120" s="21"/>
      <c r="R120" s="21"/>
      <c r="S120" s="21"/>
      <c r="T120" s="21"/>
      <c r="U120" s="21"/>
    </row>
    <row r="121" spans="1:21" ht="24" customHeight="1">
      <c r="B121" s="221"/>
      <c r="C121" s="229">
        <v>94</v>
      </c>
      <c r="D121" s="160" t="s">
        <v>1168</v>
      </c>
      <c r="E121" s="35"/>
      <c r="F121" s="35"/>
      <c r="G121" s="35"/>
      <c r="H121" s="33">
        <f>1/B$119</f>
        <v>0.33333333333333331</v>
      </c>
      <c r="I121" s="48">
        <v>0.3</v>
      </c>
      <c r="J121" s="33">
        <f>I121*H121</f>
        <v>9.9999999999999992E-2</v>
      </c>
      <c r="K121" s="33"/>
      <c r="L121" s="33"/>
      <c r="M121" s="34"/>
      <c r="N121" s="21"/>
      <c r="O121" s="21"/>
      <c r="P121" s="21"/>
      <c r="Q121" s="21"/>
      <c r="R121" s="21"/>
      <c r="S121" s="21"/>
      <c r="T121" s="21"/>
      <c r="U121" s="21"/>
    </row>
    <row r="122" spans="1:21" ht="32.1" customHeight="1">
      <c r="B122" s="221"/>
      <c r="C122" s="229">
        <v>95</v>
      </c>
      <c r="D122" s="160" t="s">
        <v>1169</v>
      </c>
      <c r="E122" s="35"/>
      <c r="F122" s="35"/>
      <c r="G122" s="35"/>
      <c r="H122" s="33">
        <f>1/B$119</f>
        <v>0.33333333333333331</v>
      </c>
      <c r="I122" s="48">
        <v>1</v>
      </c>
      <c r="J122" s="33">
        <f>I122*H122</f>
        <v>0.33333333333333331</v>
      </c>
      <c r="K122" s="33"/>
      <c r="L122" s="33"/>
      <c r="M122" s="34"/>
      <c r="N122" s="21"/>
      <c r="O122" s="21"/>
      <c r="P122" s="21"/>
      <c r="Q122" s="21"/>
      <c r="R122" s="21"/>
      <c r="S122" s="21"/>
      <c r="T122" s="21"/>
      <c r="U122" s="21"/>
    </row>
    <row r="123" spans="1:21" ht="32.1" customHeight="1">
      <c r="B123" s="221">
        <v>1</v>
      </c>
      <c r="C123" s="469" t="s">
        <v>1106</v>
      </c>
      <c r="D123" s="470"/>
      <c r="E123" s="35"/>
      <c r="F123" s="35"/>
      <c r="G123" s="35">
        <f>B123/4</f>
        <v>0.25</v>
      </c>
      <c r="H123" s="33"/>
      <c r="I123" s="48"/>
      <c r="J123" s="33"/>
      <c r="K123" s="33">
        <f>(J124*G123)</f>
        <v>0.05</v>
      </c>
      <c r="L123" s="33"/>
      <c r="M123" s="34"/>
      <c r="N123" s="21"/>
      <c r="O123" s="21"/>
      <c r="P123" s="21"/>
      <c r="Q123" s="21"/>
      <c r="R123" s="21"/>
      <c r="S123" s="21"/>
      <c r="T123" s="21"/>
      <c r="U123" s="21"/>
    </row>
    <row r="124" spans="1:21" ht="45" customHeight="1" thickBot="1">
      <c r="B124" s="222"/>
      <c r="C124" s="230">
        <v>96</v>
      </c>
      <c r="D124" s="161" t="s">
        <v>1170</v>
      </c>
      <c r="E124" s="33"/>
      <c r="F124" s="33"/>
      <c r="G124" s="33"/>
      <c r="H124" s="33">
        <f>1/B$104</f>
        <v>0.2</v>
      </c>
      <c r="I124" s="48">
        <v>1</v>
      </c>
      <c r="J124" s="33">
        <f>I124*H124</f>
        <v>0.2</v>
      </c>
      <c r="K124" s="33"/>
      <c r="L124" s="33"/>
      <c r="M124" s="34"/>
      <c r="N124" s="21"/>
      <c r="O124" s="21"/>
      <c r="P124" s="21"/>
      <c r="Q124" s="21"/>
      <c r="R124" s="21"/>
      <c r="S124" s="21"/>
      <c r="T124" s="21"/>
      <c r="U124" s="21"/>
    </row>
    <row r="125" spans="1:21" ht="32.1" customHeight="1" thickBot="1">
      <c r="B125" s="466" t="s">
        <v>139</v>
      </c>
      <c r="C125" s="467"/>
      <c r="D125" s="468"/>
      <c r="E125" s="240"/>
      <c r="F125" s="267">
        <f>B126/A128</f>
        <v>0.33333333333333331</v>
      </c>
      <c r="G125" s="241"/>
      <c r="H125" s="267"/>
      <c r="I125" s="268"/>
      <c r="J125" s="241"/>
      <c r="K125" s="241"/>
      <c r="L125" s="241">
        <f>K126*F125</f>
        <v>0.33333333333333331</v>
      </c>
      <c r="M125" s="242"/>
      <c r="N125" s="21"/>
      <c r="O125" s="21"/>
      <c r="P125" s="21"/>
      <c r="Q125" s="21"/>
      <c r="R125" s="21"/>
      <c r="S125" s="21"/>
      <c r="T125" s="21"/>
      <c r="U125" s="21"/>
    </row>
    <row r="126" spans="1:21" ht="39" customHeight="1">
      <c r="B126" s="256">
        <f>COUNT(C127:C128)</f>
        <v>2</v>
      </c>
      <c r="C126" s="464" t="s">
        <v>140</v>
      </c>
      <c r="D126" s="464"/>
      <c r="E126" s="246"/>
      <c r="F126" s="247"/>
      <c r="G126" s="247">
        <v>1</v>
      </c>
      <c r="H126" s="248"/>
      <c r="I126" s="246"/>
      <c r="J126" s="247"/>
      <c r="K126" s="247">
        <f>SUM(J127:J128)*G126</f>
        <v>1</v>
      </c>
      <c r="L126" s="247"/>
      <c r="M126" s="248"/>
      <c r="N126" s="21"/>
      <c r="O126" s="21"/>
      <c r="P126" s="21"/>
      <c r="Q126" s="21"/>
      <c r="R126" s="21"/>
      <c r="S126" s="21"/>
      <c r="T126" s="21"/>
      <c r="U126" s="21"/>
    </row>
    <row r="127" spans="1:21" ht="27" customHeight="1">
      <c r="B127" s="221"/>
      <c r="C127" s="231">
        <v>97</v>
      </c>
      <c r="D127" s="162" t="s">
        <v>1171</v>
      </c>
      <c r="E127" s="48"/>
      <c r="F127" s="33"/>
      <c r="G127" s="33"/>
      <c r="H127" s="34">
        <f>1/B$126</f>
        <v>0.5</v>
      </c>
      <c r="I127" s="48">
        <v>1</v>
      </c>
      <c r="J127" s="33">
        <f>I127*H127</f>
        <v>0.5</v>
      </c>
      <c r="K127" s="33"/>
      <c r="L127" s="33"/>
      <c r="M127" s="34"/>
      <c r="N127" s="21"/>
      <c r="O127" s="21"/>
      <c r="P127" s="21"/>
      <c r="Q127" s="21"/>
      <c r="R127" s="21"/>
      <c r="S127" s="21"/>
      <c r="T127" s="21"/>
      <c r="U127" s="21"/>
    </row>
    <row r="128" spans="1:21" ht="60" customHeight="1" thickBot="1">
      <c r="A128" s="87">
        <f>SUM(B119,B126,B123)</f>
        <v>6</v>
      </c>
      <c r="B128" s="222"/>
      <c r="C128" s="223">
        <v>98</v>
      </c>
      <c r="D128" s="163" t="s">
        <v>1172</v>
      </c>
      <c r="E128" s="49"/>
      <c r="F128" s="37"/>
      <c r="G128" s="37"/>
      <c r="H128" s="39">
        <f>1/B$126</f>
        <v>0.5</v>
      </c>
      <c r="I128" s="50">
        <v>1</v>
      </c>
      <c r="J128" s="38">
        <f>I128*H128</f>
        <v>0.5</v>
      </c>
      <c r="K128" s="38"/>
      <c r="L128" s="38"/>
      <c r="M128" s="39"/>
      <c r="N128" s="21"/>
      <c r="O128" s="21"/>
      <c r="P128" s="21"/>
      <c r="Q128" s="21"/>
      <c r="R128" s="21"/>
      <c r="S128" s="21"/>
      <c r="T128" s="21"/>
      <c r="U128" s="21"/>
    </row>
    <row r="129" spans="2:21" s="27" customFormat="1" ht="30.75" customHeight="1" thickBot="1">
      <c r="B129" s="461" t="s">
        <v>1411</v>
      </c>
      <c r="C129" s="462"/>
      <c r="D129" s="463"/>
      <c r="E129" s="243">
        <f>B131/C212</f>
        <v>2.5477707006369428E-2</v>
      </c>
      <c r="F129" s="244"/>
      <c r="G129" s="244"/>
      <c r="H129" s="245"/>
      <c r="I129" s="244"/>
      <c r="J129" s="244"/>
      <c r="K129" s="244"/>
      <c r="L129" s="244"/>
      <c r="M129" s="245">
        <f>SUM(L130+F130)*E129</f>
        <v>4.9681528662420385E-2</v>
      </c>
      <c r="N129" s="41"/>
      <c r="O129" s="45"/>
      <c r="P129" s="41"/>
    </row>
    <row r="130" spans="2:21" ht="27" customHeight="1" thickBot="1">
      <c r="B130" s="461" t="s">
        <v>930</v>
      </c>
      <c r="C130" s="462"/>
      <c r="D130" s="463"/>
      <c r="E130" s="241"/>
      <c r="F130" s="241">
        <f>B131/B131</f>
        <v>1</v>
      </c>
      <c r="G130" s="241"/>
      <c r="H130" s="242"/>
      <c r="I130" s="241"/>
      <c r="J130" s="241"/>
      <c r="K130" s="241"/>
      <c r="L130" s="241">
        <f>K131*F130</f>
        <v>0.95</v>
      </c>
      <c r="M130" s="242"/>
      <c r="N130" s="21"/>
      <c r="O130" s="21"/>
      <c r="P130" s="21"/>
      <c r="Q130" s="21"/>
      <c r="R130" s="21"/>
      <c r="S130" s="21"/>
      <c r="T130" s="21"/>
      <c r="U130" s="21"/>
    </row>
    <row r="131" spans="2:21" ht="41.25" customHeight="1">
      <c r="B131" s="256">
        <v>4</v>
      </c>
      <c r="C131" s="464" t="s">
        <v>141</v>
      </c>
      <c r="D131" s="465"/>
      <c r="E131" s="246"/>
      <c r="F131" s="247"/>
      <c r="G131" s="247">
        <f>5/5</f>
        <v>1</v>
      </c>
      <c r="H131" s="248"/>
      <c r="I131" s="246"/>
      <c r="J131" s="247"/>
      <c r="K131" s="247">
        <f>SUM(J132:J135)*G131</f>
        <v>0.95</v>
      </c>
      <c r="L131" s="247"/>
      <c r="M131" s="248"/>
      <c r="N131" s="21"/>
      <c r="O131" s="21"/>
      <c r="P131" s="21"/>
      <c r="Q131" s="21"/>
      <c r="R131" s="21"/>
      <c r="S131" s="21"/>
      <c r="T131" s="21"/>
      <c r="U131" s="21"/>
    </row>
    <row r="132" spans="2:21" ht="39" customHeight="1">
      <c r="B132" s="221"/>
      <c r="C132" s="229">
        <v>99</v>
      </c>
      <c r="D132" s="160" t="s">
        <v>1173</v>
      </c>
      <c r="E132" s="48"/>
      <c r="F132" s="33"/>
      <c r="G132" s="33"/>
      <c r="H132" s="34">
        <f>1/B$131</f>
        <v>0.25</v>
      </c>
      <c r="I132" s="48">
        <v>1</v>
      </c>
      <c r="J132" s="33">
        <f>I132*H132</f>
        <v>0.25</v>
      </c>
      <c r="K132" s="33"/>
      <c r="L132" s="33"/>
      <c r="M132" s="34"/>
      <c r="N132" s="21"/>
      <c r="O132" s="21"/>
      <c r="P132" s="21"/>
      <c r="Q132" s="21"/>
      <c r="R132" s="21"/>
      <c r="S132" s="21"/>
      <c r="T132" s="21"/>
      <c r="U132" s="21"/>
    </row>
    <row r="133" spans="2:21" ht="60.75" customHeight="1">
      <c r="B133" s="221"/>
      <c r="C133" s="229">
        <v>100</v>
      </c>
      <c r="D133" s="160" t="s">
        <v>1174</v>
      </c>
      <c r="E133" s="48"/>
      <c r="F133" s="33"/>
      <c r="G133" s="33"/>
      <c r="H133" s="34">
        <f>1/B$131</f>
        <v>0.25</v>
      </c>
      <c r="I133" s="48">
        <v>1</v>
      </c>
      <c r="J133" s="33">
        <f>I133*H133</f>
        <v>0.25</v>
      </c>
      <c r="K133" s="33"/>
      <c r="L133" s="33"/>
      <c r="M133" s="34"/>
      <c r="N133" s="21"/>
      <c r="O133" s="21"/>
      <c r="P133" s="21"/>
      <c r="Q133" s="21"/>
      <c r="R133" s="21"/>
      <c r="S133" s="21"/>
      <c r="T133" s="21"/>
      <c r="U133" s="21"/>
    </row>
    <row r="134" spans="2:21" ht="27" customHeight="1">
      <c r="B134" s="221"/>
      <c r="C134" s="229">
        <v>101</v>
      </c>
      <c r="D134" s="160" t="s">
        <v>1175</v>
      </c>
      <c r="E134" s="48"/>
      <c r="F134" s="33"/>
      <c r="G134" s="33"/>
      <c r="H134" s="34">
        <f>1/B$131</f>
        <v>0.25</v>
      </c>
      <c r="I134" s="48">
        <v>1</v>
      </c>
      <c r="J134" s="33">
        <f>I134*H134</f>
        <v>0.25</v>
      </c>
      <c r="K134" s="33"/>
      <c r="L134" s="33"/>
      <c r="M134" s="34"/>
      <c r="N134" s="21"/>
      <c r="O134" s="21"/>
      <c r="P134" s="21"/>
      <c r="Q134" s="21"/>
      <c r="R134" s="21"/>
      <c r="S134" s="21"/>
      <c r="T134" s="21"/>
      <c r="U134" s="21"/>
    </row>
    <row r="135" spans="2:21" ht="27.75" customHeight="1" thickBot="1">
      <c r="B135" s="222"/>
      <c r="C135" s="230">
        <v>102</v>
      </c>
      <c r="D135" s="161" t="s">
        <v>1176</v>
      </c>
      <c r="E135" s="50"/>
      <c r="F135" s="38"/>
      <c r="G135" s="38"/>
      <c r="H135" s="39">
        <f>1/B$131</f>
        <v>0.25</v>
      </c>
      <c r="I135" s="50">
        <v>0.8</v>
      </c>
      <c r="J135" s="38">
        <f>I135*H135</f>
        <v>0.2</v>
      </c>
      <c r="K135" s="38"/>
      <c r="L135" s="38"/>
      <c r="M135" s="39"/>
      <c r="N135" s="21"/>
      <c r="O135" s="21"/>
      <c r="P135" s="21"/>
      <c r="Q135" s="21"/>
      <c r="R135" s="21"/>
      <c r="S135" s="21"/>
      <c r="T135" s="21"/>
      <c r="U135" s="21"/>
    </row>
    <row r="136" spans="2:21" ht="39" customHeight="1" thickBot="1">
      <c r="B136" s="491" t="s">
        <v>1410</v>
      </c>
      <c r="C136" s="492"/>
      <c r="D136" s="492"/>
      <c r="E136" s="240">
        <f>A173/C212</f>
        <v>0.17197452229299362</v>
      </c>
      <c r="F136" s="241"/>
      <c r="G136" s="241"/>
      <c r="H136" s="242"/>
      <c r="I136" s="241"/>
      <c r="J136" s="241"/>
      <c r="K136" s="241"/>
      <c r="L136" s="241"/>
      <c r="M136" s="242">
        <f>SUM(L137:L157)*E136</f>
        <v>0.16146496815286623</v>
      </c>
      <c r="N136" s="21"/>
      <c r="O136" s="21"/>
      <c r="P136" s="21"/>
      <c r="Q136" s="21"/>
      <c r="R136" s="21"/>
      <c r="S136" s="21"/>
      <c r="T136" s="21"/>
      <c r="U136" s="21"/>
    </row>
    <row r="137" spans="2:21" ht="32.25" customHeight="1" thickBot="1">
      <c r="B137" s="461" t="s">
        <v>142</v>
      </c>
      <c r="C137" s="462"/>
      <c r="D137" s="463"/>
      <c r="E137" s="241"/>
      <c r="F137" s="241">
        <f>B138/A173</f>
        <v>7.407407407407407E-2</v>
      </c>
      <c r="G137" s="241"/>
      <c r="H137" s="242"/>
      <c r="I137" s="241"/>
      <c r="J137" s="241"/>
      <c r="K137" s="241"/>
      <c r="L137" s="241">
        <f>K138*F137</f>
        <v>3.7037037037037035E-2</v>
      </c>
      <c r="M137" s="242"/>
      <c r="N137" s="21"/>
      <c r="O137" s="21"/>
      <c r="P137" s="21"/>
      <c r="Q137" s="21"/>
      <c r="R137" s="21"/>
      <c r="S137" s="21"/>
      <c r="T137" s="21"/>
      <c r="U137" s="21"/>
    </row>
    <row r="138" spans="2:21" ht="29.25" customHeight="1">
      <c r="B138" s="259">
        <v>2</v>
      </c>
      <c r="C138" s="459" t="s">
        <v>143</v>
      </c>
      <c r="D138" s="460"/>
      <c r="E138" s="269"/>
      <c r="F138" s="269"/>
      <c r="G138" s="261">
        <v>1</v>
      </c>
      <c r="H138" s="262"/>
      <c r="I138" s="261"/>
      <c r="J138" s="261"/>
      <c r="K138" s="247">
        <f>SUM(J139:J139)*G138</f>
        <v>0.5</v>
      </c>
      <c r="L138" s="261"/>
      <c r="M138" s="262"/>
      <c r="N138" s="21"/>
      <c r="O138" s="88">
        <f>+B138+B141+B146+B150+B153+B158+B164</f>
        <v>27</v>
      </c>
      <c r="P138" s="21"/>
      <c r="Q138" s="21"/>
      <c r="R138" s="21"/>
      <c r="S138" s="21"/>
      <c r="T138" s="21"/>
      <c r="U138" s="21"/>
    </row>
    <row r="139" spans="2:21" ht="38.25" customHeight="1" thickBot="1">
      <c r="B139" s="221"/>
      <c r="C139" s="229">
        <v>103</v>
      </c>
      <c r="D139" s="160" t="s">
        <v>1177</v>
      </c>
      <c r="E139" s="35"/>
      <c r="F139" s="35"/>
      <c r="G139" s="35"/>
      <c r="H139" s="34">
        <f>1/B$138</f>
        <v>0.5</v>
      </c>
      <c r="I139" s="33">
        <v>1</v>
      </c>
      <c r="J139" s="33">
        <f>I139*H139</f>
        <v>0.5</v>
      </c>
      <c r="K139" s="33"/>
      <c r="L139" s="33"/>
      <c r="M139" s="34"/>
      <c r="N139" s="21"/>
      <c r="O139" s="21"/>
      <c r="P139" s="21"/>
      <c r="Q139" s="21"/>
      <c r="R139" s="21"/>
      <c r="S139" s="21"/>
      <c r="T139" s="21"/>
      <c r="U139" s="21"/>
    </row>
    <row r="140" spans="2:21" ht="24.75" customHeight="1" thickBot="1">
      <c r="B140" s="491" t="s">
        <v>144</v>
      </c>
      <c r="C140" s="492"/>
      <c r="D140" s="492"/>
      <c r="E140" s="243"/>
      <c r="F140" s="244">
        <f>(A148/A173)</f>
        <v>0.22222222222222221</v>
      </c>
      <c r="G140" s="244"/>
      <c r="H140" s="245"/>
      <c r="I140" s="244"/>
      <c r="J140" s="244"/>
      <c r="K140" s="244"/>
      <c r="L140" s="244">
        <f>SUM(K141+K146)*F140</f>
        <v>0.21111111111111108</v>
      </c>
      <c r="M140" s="245"/>
      <c r="N140" s="21"/>
      <c r="O140" s="21"/>
      <c r="P140" s="21"/>
      <c r="Q140" s="21"/>
      <c r="R140" s="21"/>
      <c r="S140" s="21"/>
      <c r="T140" s="21"/>
      <c r="U140" s="21"/>
    </row>
    <row r="141" spans="2:21" ht="29.25" customHeight="1">
      <c r="B141" s="256">
        <v>4</v>
      </c>
      <c r="C141" s="472" t="s">
        <v>145</v>
      </c>
      <c r="D141" s="472"/>
      <c r="E141" s="246"/>
      <c r="F141" s="247"/>
      <c r="G141" s="247">
        <f>B141/A148</f>
        <v>0.66666666666666663</v>
      </c>
      <c r="H141" s="248"/>
      <c r="I141" s="247"/>
      <c r="J141" s="247"/>
      <c r="K141" s="247">
        <f>SUM(J142:J145)*G141</f>
        <v>0.6166666666666667</v>
      </c>
      <c r="L141" s="247"/>
      <c r="M141" s="248"/>
      <c r="N141" s="21"/>
      <c r="O141" s="21"/>
      <c r="P141" s="21"/>
      <c r="Q141" s="21"/>
      <c r="R141" s="21"/>
      <c r="S141" s="21"/>
      <c r="T141" s="21"/>
      <c r="U141" s="21"/>
    </row>
    <row r="142" spans="2:21" ht="36.75" customHeight="1">
      <c r="B142" s="221"/>
      <c r="C142" s="229">
        <v>104</v>
      </c>
      <c r="D142" s="162" t="s">
        <v>1178</v>
      </c>
      <c r="E142" s="48"/>
      <c r="F142" s="33"/>
      <c r="G142" s="33"/>
      <c r="H142" s="34">
        <f>1/B$141</f>
        <v>0.25</v>
      </c>
      <c r="I142" s="33">
        <v>1</v>
      </c>
      <c r="J142" s="33">
        <f>I142*H142</f>
        <v>0.25</v>
      </c>
      <c r="K142" s="33"/>
      <c r="L142" s="33"/>
      <c r="M142" s="34"/>
      <c r="N142" s="21"/>
      <c r="O142" s="21"/>
      <c r="P142" s="21"/>
      <c r="Q142" s="21"/>
      <c r="R142" s="21"/>
      <c r="S142" s="21"/>
      <c r="T142" s="21"/>
      <c r="U142" s="21"/>
    </row>
    <row r="143" spans="2:21" ht="24" customHeight="1">
      <c r="B143" s="221"/>
      <c r="C143" s="229">
        <v>105</v>
      </c>
      <c r="D143" s="162" t="s">
        <v>1179</v>
      </c>
      <c r="E143" s="48"/>
      <c r="F143" s="33"/>
      <c r="G143" s="33"/>
      <c r="H143" s="34">
        <f>1/B$141</f>
        <v>0.25</v>
      </c>
      <c r="I143" s="33">
        <v>1</v>
      </c>
      <c r="J143" s="33">
        <f>I143*H143</f>
        <v>0.25</v>
      </c>
      <c r="K143" s="33"/>
      <c r="L143" s="33"/>
      <c r="M143" s="34"/>
      <c r="N143" s="21"/>
      <c r="O143" s="21"/>
      <c r="P143" s="21"/>
      <c r="Q143" s="21"/>
      <c r="R143" s="21"/>
      <c r="S143" s="21"/>
      <c r="T143" s="21"/>
      <c r="U143" s="21"/>
    </row>
    <row r="144" spans="2:21" ht="31.5" customHeight="1">
      <c r="B144" s="221"/>
      <c r="C144" s="229">
        <v>106</v>
      </c>
      <c r="D144" s="162" t="s">
        <v>1180</v>
      </c>
      <c r="E144" s="48"/>
      <c r="F144" s="33"/>
      <c r="G144" s="33"/>
      <c r="H144" s="34">
        <f>1/B$141</f>
        <v>0.25</v>
      </c>
      <c r="I144" s="33">
        <v>1</v>
      </c>
      <c r="J144" s="33">
        <f>I144*H144</f>
        <v>0.25</v>
      </c>
      <c r="K144" s="33"/>
      <c r="L144" s="33"/>
      <c r="M144" s="34"/>
      <c r="N144" s="21"/>
      <c r="O144" s="21"/>
      <c r="P144" s="21"/>
      <c r="Q144" s="21"/>
      <c r="R144" s="21"/>
      <c r="S144" s="21"/>
      <c r="T144" s="21"/>
      <c r="U144" s="21"/>
    </row>
    <row r="145" spans="1:21" ht="36.75" customHeight="1" thickBot="1">
      <c r="B145" s="222"/>
      <c r="C145" s="230">
        <v>107</v>
      </c>
      <c r="D145" s="163" t="s">
        <v>1181</v>
      </c>
      <c r="E145" s="50"/>
      <c r="F145" s="38"/>
      <c r="G145" s="38"/>
      <c r="H145" s="39">
        <f>1/B$141</f>
        <v>0.25</v>
      </c>
      <c r="I145" s="38">
        <v>0.7</v>
      </c>
      <c r="J145" s="38">
        <f>I145*H145</f>
        <v>0.17499999999999999</v>
      </c>
      <c r="K145" s="38"/>
      <c r="L145" s="38"/>
      <c r="M145" s="39"/>
      <c r="N145" s="21"/>
      <c r="O145" s="21"/>
      <c r="P145" s="21"/>
      <c r="Q145" s="21"/>
      <c r="R145" s="21"/>
      <c r="S145" s="21"/>
      <c r="T145" s="21"/>
      <c r="U145" s="21"/>
    </row>
    <row r="146" spans="1:21" s="27" customFormat="1" ht="31.5" customHeight="1">
      <c r="B146" s="259">
        <v>2</v>
      </c>
      <c r="C146" s="471" t="s">
        <v>146</v>
      </c>
      <c r="D146" s="471"/>
      <c r="E146" s="260"/>
      <c r="F146" s="261"/>
      <c r="G146" s="261">
        <f>B146/A148</f>
        <v>0.33333333333333331</v>
      </c>
      <c r="H146" s="262"/>
      <c r="I146" s="261"/>
      <c r="J146" s="261"/>
      <c r="K146" s="261">
        <f>SUM(J147:J148)*G146</f>
        <v>0.33333333333333331</v>
      </c>
      <c r="L146" s="261"/>
      <c r="M146" s="262"/>
      <c r="N146" s="41"/>
      <c r="O146" s="45"/>
      <c r="P146" s="41"/>
    </row>
    <row r="147" spans="1:21" ht="30.75" customHeight="1">
      <c r="B147" s="221"/>
      <c r="C147" s="229">
        <v>108</v>
      </c>
      <c r="D147" s="162" t="s">
        <v>1406</v>
      </c>
      <c r="E147" s="48"/>
      <c r="F147" s="33"/>
      <c r="G147" s="33"/>
      <c r="H147" s="34">
        <f>1/B$146</f>
        <v>0.5</v>
      </c>
      <c r="I147" s="33">
        <v>1</v>
      </c>
      <c r="J147" s="33">
        <f>I147*H147</f>
        <v>0.5</v>
      </c>
      <c r="K147" s="33"/>
      <c r="L147" s="33"/>
      <c r="M147" s="34"/>
      <c r="N147" s="21"/>
      <c r="O147" s="21"/>
      <c r="P147" s="21"/>
      <c r="Q147" s="21"/>
      <c r="R147" s="21"/>
      <c r="S147" s="21"/>
      <c r="T147" s="21"/>
      <c r="U147" s="21"/>
    </row>
    <row r="148" spans="1:21" ht="29.25" customHeight="1" thickBot="1">
      <c r="A148" s="87">
        <f>SUM(B141,B146)</f>
        <v>6</v>
      </c>
      <c r="B148" s="222"/>
      <c r="C148" s="230">
        <v>109</v>
      </c>
      <c r="D148" s="163" t="s">
        <v>1407</v>
      </c>
      <c r="E148" s="50"/>
      <c r="F148" s="38"/>
      <c r="G148" s="38"/>
      <c r="H148" s="39">
        <f>1/B$146</f>
        <v>0.5</v>
      </c>
      <c r="I148" s="38">
        <v>1</v>
      </c>
      <c r="J148" s="38">
        <f>I148*H148</f>
        <v>0.5</v>
      </c>
      <c r="K148" s="38"/>
      <c r="L148" s="38"/>
      <c r="M148" s="39"/>
      <c r="N148" s="21"/>
      <c r="O148" s="21"/>
      <c r="P148" s="21"/>
      <c r="Q148" s="21"/>
      <c r="R148" s="21"/>
      <c r="S148" s="21"/>
      <c r="T148" s="21"/>
      <c r="U148" s="21"/>
    </row>
    <row r="149" spans="1:21" ht="29.25" customHeight="1" thickBot="1">
      <c r="B149" s="461" t="s">
        <v>147</v>
      </c>
      <c r="C149" s="462"/>
      <c r="D149" s="462"/>
      <c r="E149" s="240"/>
      <c r="F149" s="241">
        <f>A156/A173</f>
        <v>0.18518518518518517</v>
      </c>
      <c r="G149" s="241"/>
      <c r="H149" s="242"/>
      <c r="I149" s="241"/>
      <c r="J149" s="241"/>
      <c r="K149" s="241"/>
      <c r="L149" s="241">
        <f>(K150+K153)*F149</f>
        <v>0.1759259259259259</v>
      </c>
      <c r="M149" s="242"/>
      <c r="N149" s="21"/>
      <c r="O149" s="21"/>
      <c r="P149" s="21"/>
      <c r="Q149" s="21"/>
      <c r="R149" s="21"/>
      <c r="S149" s="21"/>
      <c r="T149" s="21"/>
      <c r="U149" s="21"/>
    </row>
    <row r="150" spans="1:21" ht="29.25" customHeight="1">
      <c r="B150" s="256">
        <v>2</v>
      </c>
      <c r="C150" s="472" t="s">
        <v>148</v>
      </c>
      <c r="D150" s="472"/>
      <c r="E150" s="246"/>
      <c r="F150" s="247"/>
      <c r="G150" s="247">
        <f>B150/A156</f>
        <v>0.4</v>
      </c>
      <c r="H150" s="248"/>
      <c r="I150" s="247"/>
      <c r="J150" s="247"/>
      <c r="K150" s="247">
        <f>SUM(J151:J152)*G150</f>
        <v>0.4</v>
      </c>
      <c r="L150" s="247"/>
      <c r="M150" s="248"/>
      <c r="N150" s="21"/>
      <c r="O150" s="21"/>
      <c r="P150" s="21"/>
      <c r="Q150" s="21"/>
      <c r="R150" s="21"/>
      <c r="S150" s="21"/>
      <c r="T150" s="21"/>
      <c r="U150" s="21"/>
    </row>
    <row r="151" spans="1:21" ht="36.75" customHeight="1">
      <c r="B151" s="221"/>
      <c r="C151" s="229">
        <v>110</v>
      </c>
      <c r="D151" s="162" t="s">
        <v>1404</v>
      </c>
      <c r="E151" s="48"/>
      <c r="F151" s="33"/>
      <c r="G151" s="33"/>
      <c r="H151" s="34">
        <f>1/B$150</f>
        <v>0.5</v>
      </c>
      <c r="I151" s="33">
        <v>1</v>
      </c>
      <c r="J151" s="33">
        <f>I151*H151</f>
        <v>0.5</v>
      </c>
      <c r="K151" s="33"/>
      <c r="L151" s="33"/>
      <c r="M151" s="34"/>
      <c r="N151" s="21"/>
      <c r="O151" s="21"/>
      <c r="P151" s="21"/>
      <c r="Q151" s="21"/>
      <c r="R151" s="21"/>
      <c r="S151" s="21"/>
      <c r="T151" s="21"/>
      <c r="U151" s="21"/>
    </row>
    <row r="152" spans="1:21" ht="33" customHeight="1" thickBot="1">
      <c r="B152" s="222"/>
      <c r="C152" s="230">
        <v>111</v>
      </c>
      <c r="D152" s="163" t="s">
        <v>1405</v>
      </c>
      <c r="E152" s="49"/>
      <c r="F152" s="37"/>
      <c r="G152" s="37"/>
      <c r="H152" s="39">
        <f>1/B150</f>
        <v>0.5</v>
      </c>
      <c r="I152" s="38">
        <v>1</v>
      </c>
      <c r="J152" s="38">
        <f>I152*H152</f>
        <v>0.5</v>
      </c>
      <c r="K152" s="38"/>
      <c r="L152" s="38"/>
      <c r="M152" s="39"/>
      <c r="N152" s="21"/>
      <c r="O152" s="21"/>
      <c r="P152" s="21"/>
      <c r="Q152" s="21"/>
      <c r="R152" s="21"/>
      <c r="S152" s="21"/>
      <c r="T152" s="21"/>
      <c r="U152" s="21"/>
    </row>
    <row r="153" spans="1:21" ht="29.25" customHeight="1">
      <c r="B153" s="259">
        <v>3</v>
      </c>
      <c r="C153" s="471" t="s">
        <v>149</v>
      </c>
      <c r="D153" s="471"/>
      <c r="E153" s="260"/>
      <c r="F153" s="261"/>
      <c r="G153" s="261">
        <f>B153/A156</f>
        <v>0.6</v>
      </c>
      <c r="H153" s="262"/>
      <c r="I153" s="261"/>
      <c r="J153" s="261"/>
      <c r="K153" s="261">
        <f>SUM(J154:J156)*G153</f>
        <v>0.54999999999999993</v>
      </c>
      <c r="L153" s="261"/>
      <c r="M153" s="262"/>
      <c r="N153" s="21"/>
      <c r="O153" s="21"/>
      <c r="P153" s="21"/>
      <c r="Q153" s="21"/>
      <c r="R153" s="21"/>
      <c r="S153" s="21"/>
      <c r="T153" s="21"/>
      <c r="U153" s="21"/>
    </row>
    <row r="154" spans="1:21" ht="29.25" customHeight="1">
      <c r="B154" s="221"/>
      <c r="C154" s="229">
        <v>112</v>
      </c>
      <c r="D154" s="162" t="s">
        <v>1182</v>
      </c>
      <c r="E154" s="48"/>
      <c r="F154" s="33"/>
      <c r="G154" s="33"/>
      <c r="H154" s="34">
        <f>1/B$153</f>
        <v>0.33333333333333331</v>
      </c>
      <c r="I154" s="33">
        <v>1</v>
      </c>
      <c r="J154" s="33">
        <f>I154*H154</f>
        <v>0.33333333333333331</v>
      </c>
      <c r="K154" s="33"/>
      <c r="L154" s="33"/>
      <c r="M154" s="34"/>
      <c r="N154" s="21"/>
      <c r="O154" s="21"/>
      <c r="P154" s="21"/>
      <c r="Q154" s="21"/>
      <c r="R154" s="21"/>
      <c r="S154" s="21"/>
      <c r="T154" s="21"/>
      <c r="U154" s="21"/>
    </row>
    <row r="155" spans="1:21" ht="29.25" customHeight="1">
      <c r="B155" s="221"/>
      <c r="C155" s="229">
        <v>113</v>
      </c>
      <c r="D155" s="162" t="s">
        <v>1183</v>
      </c>
      <c r="E155" s="47"/>
      <c r="F155" s="35"/>
      <c r="G155" s="35"/>
      <c r="H155" s="34">
        <f>1/B$153</f>
        <v>0.33333333333333331</v>
      </c>
      <c r="I155" s="33">
        <v>0.8</v>
      </c>
      <c r="J155" s="33">
        <f>I155*H155</f>
        <v>0.26666666666666666</v>
      </c>
      <c r="K155" s="33"/>
      <c r="L155" s="33"/>
      <c r="M155" s="34"/>
      <c r="N155" s="21"/>
      <c r="O155" s="21"/>
      <c r="P155" s="21"/>
      <c r="Q155" s="21"/>
      <c r="R155" s="21"/>
      <c r="S155" s="21"/>
      <c r="T155" s="21"/>
      <c r="U155" s="21"/>
    </row>
    <row r="156" spans="1:21" ht="29.25" customHeight="1" thickBot="1">
      <c r="A156" s="87">
        <f>SUM(B150,B153)</f>
        <v>5</v>
      </c>
      <c r="B156" s="222"/>
      <c r="C156" s="230">
        <v>114</v>
      </c>
      <c r="D156" s="161" t="s">
        <v>1184</v>
      </c>
      <c r="E156" s="49"/>
      <c r="F156" s="37"/>
      <c r="G156" s="37"/>
      <c r="H156" s="39">
        <f>1/B$153</f>
        <v>0.33333333333333331</v>
      </c>
      <c r="I156" s="38">
        <v>0.95</v>
      </c>
      <c r="J156" s="38">
        <f>I156*H156</f>
        <v>0.31666666666666665</v>
      </c>
      <c r="K156" s="38"/>
      <c r="L156" s="38"/>
      <c r="M156" s="39"/>
      <c r="N156" s="21"/>
      <c r="O156" s="21"/>
      <c r="P156" s="21"/>
      <c r="Q156" s="21"/>
      <c r="R156" s="21"/>
      <c r="S156" s="21"/>
      <c r="T156" s="21"/>
      <c r="U156" s="21"/>
    </row>
    <row r="157" spans="1:21" ht="29.25" customHeight="1" thickBot="1">
      <c r="B157" s="502" t="s">
        <v>150</v>
      </c>
      <c r="C157" s="503"/>
      <c r="D157" s="504"/>
      <c r="E157" s="265"/>
      <c r="F157" s="265">
        <f>A172/A173</f>
        <v>0.51851851851851849</v>
      </c>
      <c r="G157" s="265"/>
      <c r="H157" s="266"/>
      <c r="I157" s="265"/>
      <c r="J157" s="265"/>
      <c r="K157" s="265"/>
      <c r="L157" s="265">
        <f>(K158+K164)*F157</f>
        <v>0.51481481481481484</v>
      </c>
      <c r="M157" s="266"/>
      <c r="N157" s="21"/>
      <c r="O157" s="21"/>
      <c r="P157" s="21"/>
      <c r="Q157" s="21"/>
      <c r="R157" s="21"/>
      <c r="S157" s="21"/>
      <c r="T157" s="21"/>
      <c r="U157" s="21"/>
    </row>
    <row r="158" spans="1:21" ht="29.25" customHeight="1">
      <c r="B158" s="256">
        <f>COUNT(C159:C163)</f>
        <v>5</v>
      </c>
      <c r="C158" s="472" t="s">
        <v>151</v>
      </c>
      <c r="D158" s="472"/>
      <c r="E158" s="246"/>
      <c r="F158" s="247"/>
      <c r="G158" s="247">
        <f>B158/A172</f>
        <v>0.35714285714285715</v>
      </c>
      <c r="H158" s="248"/>
      <c r="I158" s="247"/>
      <c r="J158" s="247"/>
      <c r="K158" s="247">
        <f>SUM(J159:J163)*G158</f>
        <v>0.35</v>
      </c>
      <c r="L158" s="247"/>
      <c r="M158" s="248"/>
      <c r="N158" s="21"/>
      <c r="O158" s="21"/>
      <c r="P158" s="21"/>
      <c r="Q158" s="21"/>
      <c r="R158" s="21"/>
      <c r="S158" s="21"/>
      <c r="T158" s="21"/>
      <c r="U158" s="21"/>
    </row>
    <row r="159" spans="1:21" ht="28.5" customHeight="1">
      <c r="B159" s="221"/>
      <c r="C159" s="229">
        <v>115</v>
      </c>
      <c r="D159" s="162" t="s">
        <v>1185</v>
      </c>
      <c r="E159" s="48"/>
      <c r="F159" s="33"/>
      <c r="G159" s="33"/>
      <c r="H159" s="34">
        <f>1/B$158</f>
        <v>0.2</v>
      </c>
      <c r="I159" s="33">
        <v>1</v>
      </c>
      <c r="J159" s="33">
        <f>I159*H159</f>
        <v>0.2</v>
      </c>
      <c r="K159" s="33"/>
      <c r="L159" s="33"/>
      <c r="M159" s="34"/>
      <c r="N159" s="21"/>
      <c r="O159" s="21"/>
      <c r="P159" s="21"/>
      <c r="Q159" s="21"/>
      <c r="R159" s="21"/>
      <c r="S159" s="21"/>
      <c r="T159" s="21"/>
      <c r="U159" s="21"/>
    </row>
    <row r="160" spans="1:21" ht="38.25" customHeight="1">
      <c r="B160" s="221"/>
      <c r="C160" s="229">
        <v>116</v>
      </c>
      <c r="D160" s="162" t="s">
        <v>1186</v>
      </c>
      <c r="E160" s="48"/>
      <c r="F160" s="33"/>
      <c r="G160" s="33"/>
      <c r="H160" s="34">
        <f>1/B$158</f>
        <v>0.2</v>
      </c>
      <c r="I160" s="33">
        <v>1</v>
      </c>
      <c r="J160" s="33">
        <f>I160*H160</f>
        <v>0.2</v>
      </c>
      <c r="K160" s="33"/>
      <c r="L160" s="33"/>
      <c r="M160" s="34"/>
      <c r="N160" s="21"/>
      <c r="O160" s="21"/>
      <c r="P160" s="21"/>
      <c r="Q160" s="21"/>
      <c r="R160" s="21"/>
      <c r="S160" s="21"/>
      <c r="T160" s="21"/>
      <c r="U160" s="21"/>
    </row>
    <row r="161" spans="1:21" ht="27.75" customHeight="1">
      <c r="B161" s="221"/>
      <c r="C161" s="229">
        <v>117</v>
      </c>
      <c r="D161" s="162" t="s">
        <v>1187</v>
      </c>
      <c r="E161" s="48"/>
      <c r="F161" s="33"/>
      <c r="G161" s="33"/>
      <c r="H161" s="34">
        <f>1/B$158</f>
        <v>0.2</v>
      </c>
      <c r="I161" s="33">
        <v>0.9</v>
      </c>
      <c r="J161" s="33">
        <f>I161*H161</f>
        <v>0.18000000000000002</v>
      </c>
      <c r="K161" s="33"/>
      <c r="L161" s="33"/>
      <c r="M161" s="34"/>
      <c r="N161" s="21"/>
      <c r="O161" s="21"/>
      <c r="P161" s="21"/>
      <c r="Q161" s="21"/>
      <c r="R161" s="21"/>
      <c r="S161" s="21"/>
      <c r="T161" s="21"/>
      <c r="U161" s="21"/>
    </row>
    <row r="162" spans="1:21" ht="27.75" customHeight="1">
      <c r="B162" s="221"/>
      <c r="C162" s="229">
        <v>118</v>
      </c>
      <c r="D162" s="162" t="s">
        <v>1188</v>
      </c>
      <c r="E162" s="48"/>
      <c r="F162" s="33"/>
      <c r="G162" s="33"/>
      <c r="H162" s="34">
        <f>1/B$158</f>
        <v>0.2</v>
      </c>
      <c r="I162" s="33">
        <v>1</v>
      </c>
      <c r="J162" s="33">
        <f>I162*H162</f>
        <v>0.2</v>
      </c>
      <c r="K162" s="33"/>
      <c r="L162" s="33"/>
      <c r="M162" s="34"/>
      <c r="N162" s="21"/>
      <c r="O162" s="21"/>
      <c r="P162" s="21"/>
      <c r="Q162" s="21"/>
      <c r="R162" s="21"/>
      <c r="S162" s="21"/>
      <c r="T162" s="21"/>
      <c r="U162" s="21"/>
    </row>
    <row r="163" spans="1:21" ht="28.5" customHeight="1" thickBot="1">
      <c r="B163" s="222"/>
      <c r="C163" s="230">
        <v>119</v>
      </c>
      <c r="D163" s="163" t="s">
        <v>1189</v>
      </c>
      <c r="E163" s="50"/>
      <c r="F163" s="38"/>
      <c r="G163" s="38"/>
      <c r="H163" s="39">
        <f>1/B$158</f>
        <v>0.2</v>
      </c>
      <c r="I163" s="38">
        <v>1</v>
      </c>
      <c r="J163" s="38">
        <f>I163*H163</f>
        <v>0.2</v>
      </c>
      <c r="K163" s="38"/>
      <c r="L163" s="38"/>
      <c r="M163" s="39"/>
      <c r="N163" s="21"/>
      <c r="O163" s="21"/>
      <c r="P163" s="21"/>
      <c r="Q163" s="21"/>
      <c r="R163" s="21"/>
      <c r="S163" s="21"/>
      <c r="T163" s="21"/>
      <c r="U163" s="21"/>
    </row>
    <row r="164" spans="1:21" ht="32.25" customHeight="1">
      <c r="B164" s="256">
        <f>COUNT(C165:C173)</f>
        <v>9</v>
      </c>
      <c r="C164" s="472" t="s">
        <v>152</v>
      </c>
      <c r="D164" s="501"/>
      <c r="E164" s="246"/>
      <c r="F164" s="247"/>
      <c r="G164" s="247">
        <f>B164/A172</f>
        <v>0.6428571428571429</v>
      </c>
      <c r="H164" s="248"/>
      <c r="I164" s="246"/>
      <c r="J164" s="247"/>
      <c r="K164" s="247">
        <f>SUM(J165:J173)*G164</f>
        <v>0.64285714285714302</v>
      </c>
      <c r="L164" s="247"/>
      <c r="M164" s="270"/>
      <c r="N164" s="21"/>
      <c r="O164" s="21"/>
      <c r="P164" s="21"/>
      <c r="Q164" s="21"/>
      <c r="R164" s="21"/>
      <c r="S164" s="21"/>
      <c r="T164" s="21"/>
      <c r="U164" s="21"/>
    </row>
    <row r="165" spans="1:21" ht="32.25" customHeight="1">
      <c r="B165" s="221"/>
      <c r="C165" s="229">
        <v>120</v>
      </c>
      <c r="D165" s="160" t="s">
        <v>1190</v>
      </c>
      <c r="E165" s="48"/>
      <c r="F165" s="33"/>
      <c r="G165" s="33"/>
      <c r="H165" s="34">
        <f>1/B$164</f>
        <v>0.1111111111111111</v>
      </c>
      <c r="I165" s="48">
        <v>1</v>
      </c>
      <c r="J165" s="33">
        <f>I165*H165</f>
        <v>0.1111111111111111</v>
      </c>
      <c r="K165" s="33"/>
      <c r="L165" s="33"/>
      <c r="M165" s="34"/>
      <c r="N165" s="21"/>
      <c r="O165" s="21"/>
      <c r="P165" s="21"/>
      <c r="Q165" s="21"/>
      <c r="R165" s="21"/>
      <c r="S165" s="21"/>
      <c r="T165" s="21"/>
      <c r="U165" s="21"/>
    </row>
    <row r="166" spans="1:21" ht="27" customHeight="1">
      <c r="B166" s="221"/>
      <c r="C166" s="229">
        <v>121</v>
      </c>
      <c r="D166" s="160" t="s">
        <v>1191</v>
      </c>
      <c r="E166" s="48"/>
      <c r="F166" s="33"/>
      <c r="G166" s="33"/>
      <c r="H166" s="34">
        <f t="shared" ref="H166:H173" si="16">1/B$164</f>
        <v>0.1111111111111111</v>
      </c>
      <c r="I166" s="48">
        <v>1</v>
      </c>
      <c r="J166" s="33">
        <f>I166*H166</f>
        <v>0.1111111111111111</v>
      </c>
      <c r="K166" s="33"/>
      <c r="L166" s="33"/>
      <c r="M166" s="34"/>
      <c r="N166" s="21"/>
      <c r="O166" s="21"/>
      <c r="P166" s="21"/>
      <c r="Q166" s="21"/>
      <c r="R166" s="21"/>
      <c r="S166" s="21"/>
      <c r="T166" s="21"/>
      <c r="U166" s="21"/>
    </row>
    <row r="167" spans="1:21" ht="31.5" customHeight="1">
      <c r="B167" s="221"/>
      <c r="C167" s="229">
        <v>122</v>
      </c>
      <c r="D167" s="160" t="s">
        <v>1192</v>
      </c>
      <c r="E167" s="48"/>
      <c r="F167" s="33"/>
      <c r="G167" s="33"/>
      <c r="H167" s="34">
        <f t="shared" si="16"/>
        <v>0.1111111111111111</v>
      </c>
      <c r="I167" s="48">
        <v>1</v>
      </c>
      <c r="J167" s="33">
        <f>I167*H167</f>
        <v>0.1111111111111111</v>
      </c>
      <c r="K167" s="33"/>
      <c r="L167" s="33"/>
      <c r="M167" s="34"/>
      <c r="N167" s="21"/>
      <c r="O167" s="21"/>
      <c r="P167" s="21"/>
      <c r="Q167" s="21"/>
      <c r="R167" s="21"/>
      <c r="S167" s="21"/>
      <c r="T167" s="21"/>
      <c r="U167" s="21"/>
    </row>
    <row r="168" spans="1:21" ht="24" customHeight="1">
      <c r="B168" s="221"/>
      <c r="C168" s="229">
        <v>123</v>
      </c>
      <c r="D168" s="160" t="s">
        <v>1193</v>
      </c>
      <c r="E168" s="48"/>
      <c r="F168" s="33"/>
      <c r="G168" s="33"/>
      <c r="H168" s="34">
        <f t="shared" si="16"/>
        <v>0.1111111111111111</v>
      </c>
      <c r="I168" s="48">
        <v>1</v>
      </c>
      <c r="J168" s="33">
        <f>I168*H168</f>
        <v>0.1111111111111111</v>
      </c>
      <c r="K168" s="33"/>
      <c r="L168" s="33"/>
      <c r="M168" s="34"/>
      <c r="N168" s="21"/>
      <c r="O168" s="21"/>
      <c r="P168" s="21"/>
      <c r="Q168" s="21"/>
      <c r="R168" s="21"/>
      <c r="S168" s="21"/>
      <c r="T168" s="21"/>
      <c r="U168" s="21"/>
    </row>
    <row r="169" spans="1:21" ht="33.75" customHeight="1">
      <c r="B169" s="221"/>
      <c r="C169" s="229">
        <v>124</v>
      </c>
      <c r="D169" s="160" t="s">
        <v>1194</v>
      </c>
      <c r="E169" s="48"/>
      <c r="F169" s="33"/>
      <c r="G169" s="33"/>
      <c r="H169" s="34">
        <f t="shared" si="16"/>
        <v>0.1111111111111111</v>
      </c>
      <c r="I169" s="48">
        <v>1</v>
      </c>
      <c r="J169" s="33">
        <f>I169*H169</f>
        <v>0.1111111111111111</v>
      </c>
      <c r="K169" s="33"/>
      <c r="L169" s="33"/>
      <c r="M169" s="34"/>
      <c r="N169" s="21"/>
      <c r="O169" s="21"/>
      <c r="P169" s="21"/>
      <c r="Q169" s="21"/>
      <c r="R169" s="21"/>
      <c r="S169" s="21"/>
      <c r="T169" s="21"/>
      <c r="U169" s="21"/>
    </row>
    <row r="170" spans="1:21" ht="25.5" customHeight="1">
      <c r="B170" s="221"/>
      <c r="C170" s="229">
        <v>125</v>
      </c>
      <c r="D170" s="164" t="s">
        <v>1195</v>
      </c>
      <c r="E170" s="48"/>
      <c r="F170" s="33"/>
      <c r="G170" s="33"/>
      <c r="H170" s="34">
        <f t="shared" si="16"/>
        <v>0.1111111111111111</v>
      </c>
      <c r="I170" s="48">
        <v>1</v>
      </c>
      <c r="J170" s="33">
        <f t="shared" ref="J170:J173" si="17">I170*H170</f>
        <v>0.1111111111111111</v>
      </c>
      <c r="K170" s="33"/>
      <c r="L170" s="33"/>
      <c r="M170" s="34"/>
      <c r="N170" s="21"/>
      <c r="O170" s="21"/>
      <c r="P170" s="21"/>
      <c r="Q170" s="21"/>
      <c r="R170" s="21"/>
      <c r="S170" s="21"/>
      <c r="T170" s="21"/>
      <c r="U170" s="21"/>
    </row>
    <row r="171" spans="1:21" ht="29.25" customHeight="1">
      <c r="B171" s="221"/>
      <c r="C171" s="229">
        <v>126</v>
      </c>
      <c r="D171" s="160" t="s">
        <v>1196</v>
      </c>
      <c r="E171" s="47"/>
      <c r="F171" s="35"/>
      <c r="G171" s="35"/>
      <c r="H171" s="34">
        <f t="shared" si="16"/>
        <v>0.1111111111111111</v>
      </c>
      <c r="I171" s="48">
        <v>1</v>
      </c>
      <c r="J171" s="33">
        <f t="shared" si="17"/>
        <v>0.1111111111111111</v>
      </c>
      <c r="K171" s="33"/>
      <c r="L171" s="33"/>
      <c r="M171" s="34"/>
      <c r="N171" s="21"/>
      <c r="O171" s="21"/>
      <c r="P171" s="21"/>
      <c r="Q171" s="21"/>
      <c r="R171" s="21"/>
      <c r="S171" s="21"/>
      <c r="T171" s="21"/>
      <c r="U171" s="21"/>
    </row>
    <row r="172" spans="1:21" ht="29.25" customHeight="1">
      <c r="A172" s="87">
        <f>SUM(B164,B158)</f>
        <v>14</v>
      </c>
      <c r="B172" s="221"/>
      <c r="C172" s="229">
        <v>127</v>
      </c>
      <c r="D172" s="160" t="s">
        <v>1197</v>
      </c>
      <c r="E172" s="48"/>
      <c r="F172" s="33"/>
      <c r="G172" s="33"/>
      <c r="H172" s="34">
        <f t="shared" si="16"/>
        <v>0.1111111111111111</v>
      </c>
      <c r="I172" s="48">
        <v>1</v>
      </c>
      <c r="J172" s="33">
        <f t="shared" si="17"/>
        <v>0.1111111111111111</v>
      </c>
      <c r="K172" s="33"/>
      <c r="L172" s="33"/>
      <c r="M172" s="34"/>
      <c r="N172" s="21"/>
      <c r="O172" s="21"/>
      <c r="P172" s="21"/>
      <c r="Q172" s="21"/>
      <c r="R172" s="21"/>
      <c r="S172" s="21"/>
      <c r="T172" s="21"/>
      <c r="U172" s="21"/>
    </row>
    <row r="173" spans="1:21" ht="36.75" customHeight="1" thickBot="1">
      <c r="A173" s="87">
        <f>SUM(B164,B158,B153,B150,B146,B141,B138)</f>
        <v>27</v>
      </c>
      <c r="B173" s="222"/>
      <c r="C173" s="230">
        <v>128</v>
      </c>
      <c r="D173" s="161" t="s">
        <v>1198</v>
      </c>
      <c r="E173" s="50"/>
      <c r="F173" s="38"/>
      <c r="G173" s="38"/>
      <c r="H173" s="39">
        <f t="shared" si="16"/>
        <v>0.1111111111111111</v>
      </c>
      <c r="I173" s="50">
        <v>1</v>
      </c>
      <c r="J173" s="38">
        <f t="shared" si="17"/>
        <v>0.1111111111111111</v>
      </c>
      <c r="K173" s="38"/>
      <c r="L173" s="38"/>
      <c r="M173" s="39"/>
      <c r="N173" s="21"/>
      <c r="O173" s="21"/>
      <c r="P173" s="21"/>
      <c r="Q173" s="21"/>
      <c r="R173" s="21"/>
      <c r="S173" s="21"/>
      <c r="T173" s="21"/>
      <c r="U173" s="21"/>
    </row>
    <row r="174" spans="1:21" ht="27.75" customHeight="1" thickBot="1">
      <c r="B174" s="484" t="s">
        <v>160</v>
      </c>
      <c r="C174" s="485"/>
      <c r="D174" s="486"/>
      <c r="E174" s="490" t="s">
        <v>6</v>
      </c>
      <c r="F174" s="490"/>
      <c r="G174" s="490"/>
      <c r="H174" s="490"/>
      <c r="I174" s="490" t="s">
        <v>7</v>
      </c>
      <c r="J174" s="490"/>
      <c r="K174" s="490"/>
      <c r="L174" s="490"/>
      <c r="M174" s="490"/>
      <c r="N174" s="21"/>
      <c r="O174" s="21"/>
      <c r="P174" s="21"/>
      <c r="Q174" s="21"/>
      <c r="R174" s="21"/>
      <c r="S174" s="21"/>
      <c r="T174" s="21"/>
      <c r="U174" s="21"/>
    </row>
    <row r="175" spans="1:21" ht="39" customHeight="1" thickBot="1">
      <c r="B175" s="487"/>
      <c r="C175" s="488"/>
      <c r="D175" s="489"/>
      <c r="E175" s="146" t="s">
        <v>3</v>
      </c>
      <c r="F175" s="146" t="s">
        <v>2</v>
      </c>
      <c r="G175" s="146" t="s">
        <v>1</v>
      </c>
      <c r="H175" s="146" t="s">
        <v>0</v>
      </c>
      <c r="I175" s="146" t="s">
        <v>5</v>
      </c>
      <c r="J175" s="146" t="s">
        <v>4</v>
      </c>
      <c r="K175" s="146" t="s">
        <v>10</v>
      </c>
      <c r="L175" s="146" t="s">
        <v>8</v>
      </c>
      <c r="M175" s="146" t="s">
        <v>9</v>
      </c>
      <c r="N175" s="21"/>
      <c r="O175" s="21"/>
      <c r="P175" s="21"/>
      <c r="Q175" s="21"/>
      <c r="R175" s="21"/>
      <c r="S175" s="21"/>
      <c r="T175" s="21"/>
      <c r="U175" s="21"/>
    </row>
    <row r="176" spans="1:21" s="27" customFormat="1" ht="41.25" customHeight="1" thickBot="1">
      <c r="B176" s="491" t="s">
        <v>1414</v>
      </c>
      <c r="C176" s="492"/>
      <c r="D176" s="492"/>
      <c r="E176" s="240">
        <f>A213/C212</f>
        <v>0.18471337579617833</v>
      </c>
      <c r="F176" s="241"/>
      <c r="G176" s="241"/>
      <c r="H176" s="242"/>
      <c r="I176" s="241"/>
      <c r="J176" s="241"/>
      <c r="K176" s="241"/>
      <c r="L176" s="241"/>
      <c r="M176" s="242">
        <f>SUM(L177:L195)*E176</f>
        <v>0.16821656050955414</v>
      </c>
      <c r="N176" s="41"/>
      <c r="O176" s="45"/>
      <c r="P176" s="41"/>
    </row>
    <row r="177" spans="2:21" ht="36.75" customHeight="1" thickBot="1">
      <c r="B177" s="461" t="s">
        <v>153</v>
      </c>
      <c r="C177" s="462"/>
      <c r="D177" s="463"/>
      <c r="E177" s="241"/>
      <c r="F177" s="241">
        <f>14/A213</f>
        <v>0.48275862068965519</v>
      </c>
      <c r="G177" s="241"/>
      <c r="H177" s="242"/>
      <c r="I177" s="241"/>
      <c r="J177" s="241"/>
      <c r="K177" s="241"/>
      <c r="L177" s="241">
        <f>SUM(K178:K193)*F177</f>
        <v>0.47172413793103452</v>
      </c>
      <c r="M177" s="242"/>
      <c r="N177" s="21"/>
      <c r="O177" s="88"/>
      <c r="P177" s="21"/>
      <c r="Q177" s="21"/>
      <c r="R177" s="21"/>
      <c r="S177" s="21"/>
      <c r="T177" s="21"/>
      <c r="U177" s="21"/>
    </row>
    <row r="178" spans="2:21" ht="29.25" customHeight="1">
      <c r="B178" s="256">
        <f>COUNT(C179:C182)</f>
        <v>4</v>
      </c>
      <c r="C178" s="459" t="s">
        <v>154</v>
      </c>
      <c r="D178" s="459"/>
      <c r="E178" s="271"/>
      <c r="F178" s="272"/>
      <c r="G178" s="247">
        <f>B178/A193</f>
        <v>0.2857142857142857</v>
      </c>
      <c r="H178" s="248"/>
      <c r="I178" s="247"/>
      <c r="J178" s="247"/>
      <c r="K178" s="247">
        <f>SUM(J179:J182)*G178</f>
        <v>0.27</v>
      </c>
      <c r="L178" s="247"/>
      <c r="M178" s="248"/>
      <c r="N178" s="21"/>
      <c r="O178" s="21"/>
      <c r="P178" s="21"/>
      <c r="Q178" s="21"/>
      <c r="R178" s="21"/>
      <c r="S178" s="21"/>
      <c r="T178" s="21"/>
      <c r="U178" s="21"/>
    </row>
    <row r="179" spans="2:21" ht="48.75" customHeight="1">
      <c r="B179" s="221"/>
      <c r="C179" s="227">
        <v>129</v>
      </c>
      <c r="D179" s="162" t="s">
        <v>1199</v>
      </c>
      <c r="E179" s="47"/>
      <c r="F179" s="35"/>
      <c r="G179" s="35"/>
      <c r="H179" s="34">
        <f>1/B$178</f>
        <v>0.25</v>
      </c>
      <c r="I179" s="33">
        <v>0.9</v>
      </c>
      <c r="J179" s="33">
        <f>I179*H179</f>
        <v>0.22500000000000001</v>
      </c>
      <c r="K179" s="33"/>
      <c r="L179" s="33"/>
      <c r="M179" s="34"/>
      <c r="N179" s="21"/>
      <c r="O179" s="21"/>
      <c r="P179" s="21"/>
      <c r="Q179" s="21"/>
      <c r="R179" s="21"/>
      <c r="S179" s="21"/>
      <c r="T179" s="21"/>
      <c r="U179" s="21"/>
    </row>
    <row r="180" spans="2:21" ht="27" customHeight="1">
      <c r="B180" s="221"/>
      <c r="C180" s="227">
        <v>130</v>
      </c>
      <c r="D180" s="162" t="s">
        <v>1200</v>
      </c>
      <c r="E180" s="47"/>
      <c r="F180" s="35"/>
      <c r="G180" s="35"/>
      <c r="H180" s="34">
        <f>1/B$178</f>
        <v>0.25</v>
      </c>
      <c r="I180" s="33">
        <v>0.88</v>
      </c>
      <c r="J180" s="33">
        <f>I180*H180</f>
        <v>0.22</v>
      </c>
      <c r="K180" s="33"/>
      <c r="L180" s="33"/>
      <c r="M180" s="34"/>
      <c r="N180" s="21"/>
      <c r="O180" s="21"/>
      <c r="P180" s="21"/>
      <c r="Q180" s="21"/>
      <c r="R180" s="21"/>
      <c r="S180" s="21"/>
      <c r="T180" s="21"/>
      <c r="U180" s="21"/>
    </row>
    <row r="181" spans="2:21" ht="55.5" customHeight="1">
      <c r="B181" s="221"/>
      <c r="C181" s="227">
        <v>131</v>
      </c>
      <c r="D181" s="162" t="s">
        <v>1201</v>
      </c>
      <c r="E181" s="47"/>
      <c r="F181" s="35"/>
      <c r="G181" s="35"/>
      <c r="H181" s="34">
        <f>1/B$178</f>
        <v>0.25</v>
      </c>
      <c r="I181" s="33">
        <v>1</v>
      </c>
      <c r="J181" s="33">
        <f>I181*H181</f>
        <v>0.25</v>
      </c>
      <c r="K181" s="33"/>
      <c r="L181" s="33"/>
      <c r="M181" s="34"/>
      <c r="N181" s="21"/>
      <c r="O181" s="21"/>
      <c r="P181" s="21"/>
      <c r="Q181" s="21"/>
      <c r="R181" s="21"/>
      <c r="S181" s="21"/>
      <c r="T181" s="21"/>
      <c r="U181" s="21"/>
    </row>
    <row r="182" spans="2:21" ht="38.25" customHeight="1" thickBot="1">
      <c r="B182" s="221"/>
      <c r="C182" s="227">
        <v>132</v>
      </c>
      <c r="D182" s="162" t="s">
        <v>1202</v>
      </c>
      <c r="E182" s="47"/>
      <c r="F182" s="35"/>
      <c r="G182" s="35"/>
      <c r="H182" s="34">
        <f>1/B$178</f>
        <v>0.25</v>
      </c>
      <c r="I182" s="33">
        <v>1</v>
      </c>
      <c r="J182" s="33">
        <f>I182*H182</f>
        <v>0.25</v>
      </c>
      <c r="K182" s="33"/>
      <c r="L182" s="33"/>
      <c r="M182" s="34"/>
      <c r="N182" s="21"/>
      <c r="O182" s="21"/>
      <c r="P182" s="21"/>
      <c r="Q182" s="21"/>
      <c r="R182" s="21"/>
      <c r="S182" s="21"/>
      <c r="T182" s="21"/>
      <c r="U182" s="21"/>
    </row>
    <row r="183" spans="2:21" ht="42" customHeight="1">
      <c r="B183" s="256">
        <f>COUNT(C184:C193)</f>
        <v>10</v>
      </c>
      <c r="C183" s="472" t="s">
        <v>155</v>
      </c>
      <c r="D183" s="472"/>
      <c r="E183" s="246"/>
      <c r="F183" s="247"/>
      <c r="G183" s="247">
        <f>B183/A193</f>
        <v>0.7142857142857143</v>
      </c>
      <c r="H183" s="248"/>
      <c r="I183" s="247"/>
      <c r="J183" s="247"/>
      <c r="K183" s="247">
        <f>SUM(J184:J193)*G183</f>
        <v>0.70714285714285718</v>
      </c>
      <c r="L183" s="247"/>
      <c r="M183" s="248"/>
      <c r="N183" s="21"/>
      <c r="O183" s="21"/>
      <c r="P183" s="21"/>
      <c r="Q183" s="21"/>
      <c r="R183" s="21"/>
      <c r="S183" s="21"/>
      <c r="T183" s="21"/>
      <c r="U183" s="21"/>
    </row>
    <row r="184" spans="2:21" ht="29.25" customHeight="1">
      <c r="B184" s="221"/>
      <c r="C184" s="229">
        <v>133</v>
      </c>
      <c r="D184" s="162" t="s">
        <v>1203</v>
      </c>
      <c r="E184" s="48"/>
      <c r="F184" s="33"/>
      <c r="G184" s="33"/>
      <c r="H184" s="34">
        <f t="shared" ref="H184:H193" si="18">1/B$183</f>
        <v>0.1</v>
      </c>
      <c r="I184" s="33">
        <v>1</v>
      </c>
      <c r="J184" s="33">
        <f t="shared" ref="J184:J193" si="19">I184*H184</f>
        <v>0.1</v>
      </c>
      <c r="K184" s="33"/>
      <c r="L184" s="33"/>
      <c r="M184" s="34"/>
      <c r="N184" s="21"/>
      <c r="O184" s="21"/>
      <c r="P184" s="21"/>
      <c r="Q184" s="21"/>
      <c r="R184" s="21"/>
      <c r="S184" s="21"/>
      <c r="T184" s="21"/>
      <c r="U184" s="21"/>
    </row>
    <row r="185" spans="2:21" ht="48.75" customHeight="1">
      <c r="B185" s="221"/>
      <c r="C185" s="229">
        <v>134</v>
      </c>
      <c r="D185" s="162" t="s">
        <v>1204</v>
      </c>
      <c r="E185" s="48"/>
      <c r="F185" s="33"/>
      <c r="G185" s="33"/>
      <c r="H185" s="34">
        <f t="shared" si="18"/>
        <v>0.1</v>
      </c>
      <c r="I185" s="33">
        <v>1</v>
      </c>
      <c r="J185" s="33">
        <f t="shared" si="19"/>
        <v>0.1</v>
      </c>
      <c r="K185" s="33"/>
      <c r="L185" s="33"/>
      <c r="M185" s="34"/>
      <c r="N185" s="21"/>
      <c r="O185" s="21"/>
      <c r="P185" s="21"/>
      <c r="Q185" s="21"/>
      <c r="R185" s="21"/>
      <c r="S185" s="21"/>
      <c r="T185" s="21"/>
      <c r="U185" s="21"/>
    </row>
    <row r="186" spans="2:21" ht="40.5" customHeight="1">
      <c r="B186" s="221"/>
      <c r="C186" s="229">
        <v>135</v>
      </c>
      <c r="D186" s="162" t="s">
        <v>1205</v>
      </c>
      <c r="E186" s="48"/>
      <c r="F186" s="33"/>
      <c r="G186" s="33"/>
      <c r="H186" s="34">
        <f t="shared" si="18"/>
        <v>0.1</v>
      </c>
      <c r="I186" s="33">
        <v>1</v>
      </c>
      <c r="J186" s="33">
        <f t="shared" si="19"/>
        <v>0.1</v>
      </c>
      <c r="K186" s="33"/>
      <c r="L186" s="33"/>
      <c r="M186" s="34"/>
      <c r="N186" s="21"/>
      <c r="O186" s="21"/>
      <c r="P186" s="21"/>
      <c r="Q186" s="21"/>
      <c r="R186" s="21"/>
      <c r="S186" s="21"/>
      <c r="T186" s="21"/>
      <c r="U186" s="21"/>
    </row>
    <row r="187" spans="2:21" ht="60" customHeight="1">
      <c r="B187" s="221"/>
      <c r="C187" s="229">
        <v>136</v>
      </c>
      <c r="D187" s="162" t="s">
        <v>1206</v>
      </c>
      <c r="E187" s="48"/>
      <c r="F187" s="33"/>
      <c r="G187" s="33"/>
      <c r="H187" s="34">
        <f t="shared" si="18"/>
        <v>0.1</v>
      </c>
      <c r="I187" s="33">
        <v>1</v>
      </c>
      <c r="J187" s="33">
        <f t="shared" si="19"/>
        <v>0.1</v>
      </c>
      <c r="K187" s="33"/>
      <c r="L187" s="33"/>
      <c r="M187" s="34"/>
      <c r="N187" s="21"/>
      <c r="O187" s="21"/>
      <c r="P187" s="21"/>
      <c r="Q187" s="21"/>
      <c r="R187" s="21"/>
      <c r="S187" s="21"/>
      <c r="T187" s="21"/>
      <c r="U187" s="21"/>
    </row>
    <row r="188" spans="2:21" ht="33.75" customHeight="1">
      <c r="B188" s="221"/>
      <c r="C188" s="229">
        <v>137</v>
      </c>
      <c r="D188" s="162" t="s">
        <v>1207</v>
      </c>
      <c r="E188" s="48"/>
      <c r="F188" s="33"/>
      <c r="G188" s="33"/>
      <c r="H188" s="34">
        <f t="shared" si="18"/>
        <v>0.1</v>
      </c>
      <c r="I188" s="33">
        <v>0.9</v>
      </c>
      <c r="J188" s="33">
        <f t="shared" si="19"/>
        <v>9.0000000000000011E-2</v>
      </c>
      <c r="K188" s="33"/>
      <c r="L188" s="33"/>
      <c r="M188" s="34"/>
      <c r="N188" s="21"/>
      <c r="O188" s="21"/>
      <c r="P188" s="21"/>
      <c r="Q188" s="21"/>
      <c r="R188" s="21"/>
      <c r="S188" s="21"/>
      <c r="T188" s="21"/>
      <c r="U188" s="21"/>
    </row>
    <row r="189" spans="2:21" ht="40.5" customHeight="1">
      <c r="B189" s="221"/>
      <c r="C189" s="229">
        <v>138</v>
      </c>
      <c r="D189" s="162" t="s">
        <v>1208</v>
      </c>
      <c r="E189" s="48"/>
      <c r="F189" s="33"/>
      <c r="G189" s="33"/>
      <c r="H189" s="34">
        <f t="shared" si="18"/>
        <v>0.1</v>
      </c>
      <c r="I189" s="33">
        <v>1</v>
      </c>
      <c r="J189" s="33">
        <f t="shared" si="19"/>
        <v>0.1</v>
      </c>
      <c r="K189" s="33"/>
      <c r="L189" s="33"/>
      <c r="M189" s="34"/>
      <c r="N189" s="21"/>
      <c r="O189" s="21"/>
      <c r="P189" s="21"/>
      <c r="Q189" s="21"/>
      <c r="R189" s="21"/>
      <c r="S189" s="21"/>
      <c r="T189" s="21"/>
      <c r="U189" s="21"/>
    </row>
    <row r="190" spans="2:21" ht="33" customHeight="1">
      <c r="B190" s="221"/>
      <c r="C190" s="229">
        <v>139</v>
      </c>
      <c r="D190" s="162" t="s">
        <v>1209</v>
      </c>
      <c r="E190" s="48"/>
      <c r="F190" s="33"/>
      <c r="G190" s="33"/>
      <c r="H190" s="34">
        <f t="shared" si="18"/>
        <v>0.1</v>
      </c>
      <c r="I190" s="33">
        <v>1</v>
      </c>
      <c r="J190" s="33">
        <f t="shared" si="19"/>
        <v>0.1</v>
      </c>
      <c r="K190" s="33"/>
      <c r="L190" s="33"/>
      <c r="M190" s="34"/>
      <c r="N190" s="21"/>
      <c r="O190" s="21"/>
      <c r="P190" s="21"/>
      <c r="Q190" s="21"/>
      <c r="R190" s="21"/>
      <c r="S190" s="21"/>
      <c r="T190" s="21"/>
      <c r="U190" s="21"/>
    </row>
    <row r="191" spans="2:21" ht="34.5" customHeight="1">
      <c r="B191" s="221"/>
      <c r="C191" s="229">
        <v>140</v>
      </c>
      <c r="D191" s="162" t="s">
        <v>1210</v>
      </c>
      <c r="E191" s="48"/>
      <c r="F191" s="33"/>
      <c r="G191" s="33"/>
      <c r="H191" s="34">
        <f t="shared" si="18"/>
        <v>0.1</v>
      </c>
      <c r="I191" s="33">
        <v>1</v>
      </c>
      <c r="J191" s="33">
        <f t="shared" si="19"/>
        <v>0.1</v>
      </c>
      <c r="K191" s="33"/>
      <c r="L191" s="33"/>
      <c r="M191" s="34"/>
      <c r="N191" s="21"/>
      <c r="O191" s="21"/>
      <c r="P191" s="21"/>
      <c r="Q191" s="21"/>
      <c r="R191" s="21"/>
      <c r="S191" s="21"/>
      <c r="T191" s="21"/>
      <c r="U191" s="21"/>
    </row>
    <row r="192" spans="2:21" ht="38.25" customHeight="1">
      <c r="B192" s="221"/>
      <c r="C192" s="229">
        <v>141</v>
      </c>
      <c r="D192" s="162" t="s">
        <v>1211</v>
      </c>
      <c r="E192" s="48"/>
      <c r="F192" s="33"/>
      <c r="G192" s="33"/>
      <c r="H192" s="34">
        <f t="shared" si="18"/>
        <v>0.1</v>
      </c>
      <c r="I192" s="33">
        <v>1</v>
      </c>
      <c r="J192" s="33">
        <f t="shared" si="19"/>
        <v>0.1</v>
      </c>
      <c r="K192" s="33"/>
      <c r="L192" s="33"/>
      <c r="M192" s="34"/>
      <c r="N192" s="21"/>
      <c r="O192" s="21"/>
      <c r="P192" s="21"/>
      <c r="Q192" s="21"/>
      <c r="R192" s="21"/>
      <c r="S192" s="21"/>
      <c r="T192" s="21"/>
      <c r="U192" s="21"/>
    </row>
    <row r="193" spans="1:21" ht="38.25" customHeight="1" thickBot="1">
      <c r="A193" s="3">
        <f>SUM(B178,B183)</f>
        <v>14</v>
      </c>
      <c r="B193" s="222"/>
      <c r="C193" s="230">
        <v>142</v>
      </c>
      <c r="D193" s="163" t="s">
        <v>1212</v>
      </c>
      <c r="E193" s="50"/>
      <c r="F193" s="38"/>
      <c r="G193" s="38"/>
      <c r="H193" s="39">
        <f t="shared" si="18"/>
        <v>0.1</v>
      </c>
      <c r="I193" s="38">
        <v>1</v>
      </c>
      <c r="J193" s="38">
        <f t="shared" si="19"/>
        <v>0.1</v>
      </c>
      <c r="K193" s="38"/>
      <c r="L193" s="38"/>
      <c r="M193" s="39"/>
      <c r="N193" s="21"/>
      <c r="O193" s="21"/>
      <c r="P193" s="21"/>
      <c r="Q193" s="21"/>
      <c r="R193" s="21"/>
      <c r="S193" s="21"/>
      <c r="T193" s="21"/>
      <c r="U193" s="21"/>
    </row>
    <row r="194" spans="1:21" ht="33" hidden="1" customHeight="1" thickBot="1">
      <c r="B194" s="223"/>
      <c r="C194" s="227"/>
      <c r="D194" s="51"/>
      <c r="E194" s="35"/>
      <c r="F194" s="35"/>
      <c r="G194" s="35"/>
      <c r="H194" s="33"/>
      <c r="I194" s="33"/>
      <c r="J194" s="33"/>
      <c r="K194" s="33"/>
      <c r="L194" s="33"/>
      <c r="M194" s="33"/>
      <c r="N194" s="21"/>
      <c r="O194" s="21"/>
      <c r="P194" s="21"/>
      <c r="Q194" s="21"/>
      <c r="R194" s="21"/>
      <c r="S194" s="21"/>
      <c r="T194" s="21"/>
      <c r="U194" s="21"/>
    </row>
    <row r="195" spans="1:21" s="27" customFormat="1" ht="27.75" customHeight="1" thickBot="1">
      <c r="B195" s="491" t="s">
        <v>156</v>
      </c>
      <c r="C195" s="492"/>
      <c r="D195" s="493"/>
      <c r="E195" s="244"/>
      <c r="F195" s="244">
        <f>A212/A213</f>
        <v>0.51724137931034486</v>
      </c>
      <c r="G195" s="244"/>
      <c r="H195" s="245"/>
      <c r="I195" s="244"/>
      <c r="J195" s="244"/>
      <c r="K195" s="244"/>
      <c r="L195" s="244">
        <f>SUM(K196:K212)*F195</f>
        <v>0.43896551724137933</v>
      </c>
      <c r="M195" s="245"/>
      <c r="N195" s="41"/>
      <c r="O195" s="45"/>
      <c r="P195" s="41"/>
    </row>
    <row r="196" spans="1:21" ht="27.75" customHeight="1">
      <c r="B196" s="256">
        <f>COUNT(C197:C205)</f>
        <v>9</v>
      </c>
      <c r="C196" s="459" t="s">
        <v>157</v>
      </c>
      <c r="D196" s="460"/>
      <c r="E196" s="271"/>
      <c r="F196" s="272"/>
      <c r="G196" s="247">
        <f>B196/A212</f>
        <v>0.6</v>
      </c>
      <c r="H196" s="248"/>
      <c r="I196" s="246"/>
      <c r="J196" s="247"/>
      <c r="K196" s="247">
        <f>SUM(J197:J205)*G196</f>
        <v>0.44866666666666671</v>
      </c>
      <c r="L196" s="247"/>
      <c r="M196" s="248"/>
      <c r="N196" s="21"/>
      <c r="O196" s="21"/>
      <c r="P196" s="21"/>
      <c r="Q196" s="21"/>
      <c r="R196" s="21"/>
      <c r="S196" s="21"/>
      <c r="T196" s="21"/>
      <c r="U196" s="21"/>
    </row>
    <row r="197" spans="1:21" ht="53.25" customHeight="1">
      <c r="B197" s="221"/>
      <c r="C197" s="228">
        <v>143</v>
      </c>
      <c r="D197" s="160" t="s">
        <v>1213</v>
      </c>
      <c r="E197" s="68"/>
      <c r="F197" s="40"/>
      <c r="G197" s="33"/>
      <c r="H197" s="34">
        <f t="shared" ref="H197:H205" si="20">1/B$196</f>
        <v>0.1111111111111111</v>
      </c>
      <c r="I197" s="48">
        <v>0.33</v>
      </c>
      <c r="J197" s="33">
        <f t="shared" ref="J197:J212" si="21">I197*H197</f>
        <v>3.6666666666666667E-2</v>
      </c>
      <c r="K197" s="33"/>
      <c r="L197" s="33"/>
      <c r="M197" s="34"/>
      <c r="N197" s="21"/>
      <c r="O197" s="21"/>
      <c r="P197" s="21"/>
      <c r="Q197" s="21"/>
      <c r="R197" s="21"/>
      <c r="S197" s="21"/>
      <c r="T197" s="21"/>
      <c r="U197" s="21"/>
    </row>
    <row r="198" spans="1:21" ht="49.5" customHeight="1">
      <c r="B198" s="221"/>
      <c r="C198" s="228">
        <v>144</v>
      </c>
      <c r="D198" s="160" t="s">
        <v>1214</v>
      </c>
      <c r="E198" s="68"/>
      <c r="F198" s="40"/>
      <c r="G198" s="33"/>
      <c r="H198" s="34">
        <f t="shared" si="20"/>
        <v>0.1111111111111111</v>
      </c>
      <c r="I198" s="48">
        <v>1</v>
      </c>
      <c r="J198" s="33">
        <f t="shared" si="21"/>
        <v>0.1111111111111111</v>
      </c>
      <c r="K198" s="33"/>
      <c r="L198" s="33"/>
      <c r="M198" s="34"/>
      <c r="N198" s="21"/>
      <c r="O198" s="21"/>
      <c r="P198" s="21"/>
      <c r="Q198" s="21"/>
      <c r="R198" s="21"/>
      <c r="S198" s="21"/>
      <c r="T198" s="21"/>
      <c r="U198" s="21"/>
    </row>
    <row r="199" spans="1:21" ht="33" customHeight="1">
      <c r="B199" s="221"/>
      <c r="C199" s="228">
        <v>145</v>
      </c>
      <c r="D199" s="160" t="s">
        <v>1215</v>
      </c>
      <c r="E199" s="68"/>
      <c r="F199" s="40"/>
      <c r="G199" s="33"/>
      <c r="H199" s="34">
        <f t="shared" si="20"/>
        <v>0.1111111111111111</v>
      </c>
      <c r="I199" s="48">
        <v>1</v>
      </c>
      <c r="J199" s="33">
        <f t="shared" si="21"/>
        <v>0.1111111111111111</v>
      </c>
      <c r="K199" s="33"/>
      <c r="L199" s="33"/>
      <c r="M199" s="34"/>
      <c r="N199" s="21"/>
      <c r="O199" s="21"/>
      <c r="P199" s="21"/>
      <c r="Q199" s="21"/>
      <c r="R199" s="21"/>
      <c r="S199" s="21"/>
      <c r="T199" s="21"/>
      <c r="U199" s="21"/>
    </row>
    <row r="200" spans="1:21" ht="44.25" customHeight="1">
      <c r="B200" s="221"/>
      <c r="C200" s="228">
        <v>146</v>
      </c>
      <c r="D200" s="160" t="s">
        <v>1216</v>
      </c>
      <c r="E200" s="68"/>
      <c r="F200" s="40"/>
      <c r="G200" s="33"/>
      <c r="H200" s="34">
        <f t="shared" si="20"/>
        <v>0.1111111111111111</v>
      </c>
      <c r="I200" s="48">
        <v>1</v>
      </c>
      <c r="J200" s="33">
        <f t="shared" si="21"/>
        <v>0.1111111111111111</v>
      </c>
      <c r="K200" s="33"/>
      <c r="L200" s="33"/>
      <c r="M200" s="34"/>
      <c r="N200" s="21"/>
      <c r="O200" s="21"/>
      <c r="P200" s="21"/>
      <c r="Q200" s="21"/>
      <c r="R200" s="21"/>
      <c r="S200" s="21"/>
      <c r="T200" s="21"/>
      <c r="U200" s="21"/>
    </row>
    <row r="201" spans="1:21" ht="35.25" customHeight="1">
      <c r="B201" s="221"/>
      <c r="C201" s="228">
        <v>147</v>
      </c>
      <c r="D201" s="160" t="s">
        <v>1217</v>
      </c>
      <c r="E201" s="68"/>
      <c r="F201" s="40"/>
      <c r="G201" s="33"/>
      <c r="H201" s="34">
        <f t="shared" si="20"/>
        <v>0.1111111111111111</v>
      </c>
      <c r="I201" s="48">
        <v>0.9</v>
      </c>
      <c r="J201" s="33">
        <f t="shared" si="21"/>
        <v>9.9999999999999992E-2</v>
      </c>
      <c r="K201" s="33"/>
      <c r="L201" s="33"/>
      <c r="M201" s="34"/>
      <c r="N201" s="21"/>
      <c r="O201" s="21"/>
      <c r="P201" s="21"/>
      <c r="Q201" s="21"/>
      <c r="R201" s="21"/>
      <c r="S201" s="21"/>
      <c r="T201" s="21"/>
      <c r="U201" s="21"/>
    </row>
    <row r="202" spans="1:21" ht="40.5" customHeight="1">
      <c r="B202" s="221"/>
      <c r="C202" s="228">
        <v>148</v>
      </c>
      <c r="D202" s="160" t="s">
        <v>1218</v>
      </c>
      <c r="E202" s="68"/>
      <c r="F202" s="40"/>
      <c r="G202" s="33"/>
      <c r="H202" s="34">
        <f t="shared" si="20"/>
        <v>0.1111111111111111</v>
      </c>
      <c r="I202" s="48">
        <v>0</v>
      </c>
      <c r="J202" s="33">
        <f t="shared" si="21"/>
        <v>0</v>
      </c>
      <c r="K202" s="33"/>
      <c r="L202" s="33"/>
      <c r="M202" s="34"/>
      <c r="N202" s="21"/>
      <c r="O202" s="21"/>
      <c r="P202" s="21"/>
      <c r="Q202" s="21"/>
      <c r="R202" s="21"/>
      <c r="S202" s="21"/>
      <c r="T202" s="21"/>
      <c r="U202" s="21"/>
    </row>
    <row r="203" spans="1:21" ht="47.25" customHeight="1">
      <c r="B203" s="221"/>
      <c r="C203" s="228">
        <v>149</v>
      </c>
      <c r="D203" s="160" t="s">
        <v>1219</v>
      </c>
      <c r="E203" s="68"/>
      <c r="F203" s="40"/>
      <c r="G203" s="33"/>
      <c r="H203" s="34">
        <f t="shared" si="20"/>
        <v>0.1111111111111111</v>
      </c>
      <c r="I203" s="48">
        <v>1</v>
      </c>
      <c r="J203" s="33">
        <f t="shared" si="21"/>
        <v>0.1111111111111111</v>
      </c>
      <c r="K203" s="33"/>
      <c r="L203" s="33"/>
      <c r="M203" s="34"/>
      <c r="N203" s="21"/>
      <c r="O203" s="21"/>
      <c r="P203" s="21"/>
      <c r="Q203" s="21"/>
      <c r="R203" s="21"/>
      <c r="S203" s="21"/>
      <c r="T203" s="21"/>
      <c r="U203" s="21"/>
    </row>
    <row r="204" spans="1:21" ht="39.75" customHeight="1">
      <c r="B204" s="221"/>
      <c r="C204" s="228">
        <v>150</v>
      </c>
      <c r="D204" s="160" t="s">
        <v>1220</v>
      </c>
      <c r="E204" s="68"/>
      <c r="F204" s="40"/>
      <c r="G204" s="33"/>
      <c r="H204" s="34">
        <f t="shared" si="20"/>
        <v>0.1111111111111111</v>
      </c>
      <c r="I204" s="48">
        <v>1</v>
      </c>
      <c r="J204" s="33">
        <f t="shared" si="21"/>
        <v>0.1111111111111111</v>
      </c>
      <c r="K204" s="33"/>
      <c r="L204" s="33"/>
      <c r="M204" s="34"/>
      <c r="N204" s="21"/>
      <c r="O204" s="21"/>
      <c r="P204" s="21"/>
      <c r="Q204" s="21"/>
      <c r="R204" s="21"/>
      <c r="S204" s="21"/>
      <c r="T204" s="21"/>
      <c r="U204" s="21"/>
    </row>
    <row r="205" spans="1:21" ht="42" customHeight="1" thickBot="1">
      <c r="B205" s="222"/>
      <c r="C205" s="232">
        <v>151</v>
      </c>
      <c r="D205" s="161" t="s">
        <v>1221</v>
      </c>
      <c r="E205" s="69"/>
      <c r="F205" s="70"/>
      <c r="G205" s="38"/>
      <c r="H205" s="39">
        <f t="shared" si="20"/>
        <v>0.1111111111111111</v>
      </c>
      <c r="I205" s="165">
        <v>0.5</v>
      </c>
      <c r="J205" s="38">
        <f t="shared" si="21"/>
        <v>5.5555555555555552E-2</v>
      </c>
      <c r="K205" s="38"/>
      <c r="L205" s="38"/>
      <c r="M205" s="39"/>
      <c r="N205" s="21"/>
      <c r="O205" s="21"/>
      <c r="P205" s="21"/>
      <c r="Q205" s="21"/>
      <c r="R205" s="21"/>
      <c r="S205" s="21"/>
      <c r="T205" s="21"/>
      <c r="U205" s="21"/>
    </row>
    <row r="206" spans="1:21" ht="36.75" customHeight="1">
      <c r="B206" s="256">
        <f>COUNT(C207:C212)</f>
        <v>6</v>
      </c>
      <c r="C206" s="472" t="s">
        <v>158</v>
      </c>
      <c r="D206" s="501"/>
      <c r="E206" s="246"/>
      <c r="F206" s="247"/>
      <c r="G206" s="247">
        <f>B206/A212</f>
        <v>0.4</v>
      </c>
      <c r="H206" s="248"/>
      <c r="I206" s="247"/>
      <c r="J206" s="247"/>
      <c r="K206" s="247">
        <f>SUM(J207:J212)*G206</f>
        <v>0.39999999999999997</v>
      </c>
      <c r="L206" s="247"/>
      <c r="M206" s="248"/>
      <c r="N206" s="21"/>
      <c r="O206" s="21"/>
      <c r="P206" s="21"/>
      <c r="Q206" s="21"/>
      <c r="R206" s="21"/>
      <c r="S206" s="21"/>
      <c r="T206" s="21"/>
      <c r="U206" s="21"/>
    </row>
    <row r="207" spans="1:21" ht="40.5" customHeight="1">
      <c r="B207" s="221"/>
      <c r="C207" s="228">
        <v>152</v>
      </c>
      <c r="D207" s="160" t="s">
        <v>1222</v>
      </c>
      <c r="E207" s="48"/>
      <c r="F207" s="33"/>
      <c r="G207" s="33"/>
      <c r="H207" s="34">
        <f t="shared" ref="H207:H212" si="22">1/B$206</f>
        <v>0.16666666666666666</v>
      </c>
      <c r="I207" s="33">
        <v>1</v>
      </c>
      <c r="J207" s="33">
        <f t="shared" si="21"/>
        <v>0.16666666666666666</v>
      </c>
      <c r="K207" s="33"/>
      <c r="L207" s="33"/>
      <c r="M207" s="34"/>
      <c r="N207" s="21"/>
      <c r="O207" s="21"/>
      <c r="P207" s="21"/>
      <c r="Q207" s="21"/>
      <c r="R207" s="21"/>
      <c r="S207" s="21"/>
      <c r="T207" s="21"/>
      <c r="U207" s="21"/>
    </row>
    <row r="208" spans="1:21" ht="36.75" customHeight="1">
      <c r="B208" s="221"/>
      <c r="C208" s="228">
        <v>153</v>
      </c>
      <c r="D208" s="160" t="s">
        <v>1223</v>
      </c>
      <c r="E208" s="48"/>
      <c r="F208" s="33"/>
      <c r="G208" s="33"/>
      <c r="H208" s="34">
        <f t="shared" si="22"/>
        <v>0.16666666666666666</v>
      </c>
      <c r="I208" s="33">
        <v>1</v>
      </c>
      <c r="J208" s="33">
        <f t="shared" si="21"/>
        <v>0.16666666666666666</v>
      </c>
      <c r="K208" s="33"/>
      <c r="L208" s="33"/>
      <c r="M208" s="34"/>
      <c r="N208" s="21"/>
      <c r="O208" s="21"/>
      <c r="P208" s="21"/>
      <c r="Q208" s="21"/>
      <c r="R208" s="21"/>
      <c r="S208" s="21"/>
      <c r="T208" s="21"/>
      <c r="U208" s="21"/>
    </row>
    <row r="209" spans="1:21" ht="38.25" customHeight="1">
      <c r="B209" s="221"/>
      <c r="C209" s="228">
        <v>154</v>
      </c>
      <c r="D209" s="160" t="s">
        <v>1224</v>
      </c>
      <c r="E209" s="48"/>
      <c r="F209" s="33"/>
      <c r="G209" s="33"/>
      <c r="H209" s="34">
        <f t="shared" si="22"/>
        <v>0.16666666666666666</v>
      </c>
      <c r="I209" s="33">
        <v>1</v>
      </c>
      <c r="J209" s="33">
        <f t="shared" si="21"/>
        <v>0.16666666666666666</v>
      </c>
      <c r="K209" s="33"/>
      <c r="L209" s="33"/>
      <c r="M209" s="34"/>
      <c r="N209" s="21"/>
      <c r="O209" s="21"/>
      <c r="P209" s="21"/>
      <c r="Q209" s="21"/>
      <c r="R209" s="21"/>
      <c r="S209" s="21"/>
      <c r="T209" s="21"/>
      <c r="U209" s="21"/>
    </row>
    <row r="210" spans="1:21" ht="43.5" customHeight="1">
      <c r="B210" s="221"/>
      <c r="C210" s="228">
        <v>155</v>
      </c>
      <c r="D210" s="160" t="s">
        <v>1225</v>
      </c>
      <c r="E210" s="48"/>
      <c r="F210" s="33"/>
      <c r="G210" s="33"/>
      <c r="H210" s="34">
        <f t="shared" si="22"/>
        <v>0.16666666666666666</v>
      </c>
      <c r="I210" s="33">
        <v>1</v>
      </c>
      <c r="J210" s="33">
        <f t="shared" si="21"/>
        <v>0.16666666666666666</v>
      </c>
      <c r="K210" s="33"/>
      <c r="L210" s="33"/>
      <c r="M210" s="34"/>
      <c r="N210" s="21"/>
      <c r="O210" s="21"/>
      <c r="P210" s="21"/>
      <c r="Q210" s="21"/>
      <c r="R210" s="21"/>
      <c r="S210" s="21"/>
      <c r="T210" s="21"/>
      <c r="U210" s="21"/>
    </row>
    <row r="211" spans="1:21" ht="41.25" customHeight="1">
      <c r="B211" s="221"/>
      <c r="C211" s="228">
        <v>156</v>
      </c>
      <c r="D211" s="160" t="s">
        <v>1226</v>
      </c>
      <c r="E211" s="48"/>
      <c r="F211" s="33"/>
      <c r="G211" s="33"/>
      <c r="H211" s="34">
        <f t="shared" si="22"/>
        <v>0.16666666666666666</v>
      </c>
      <c r="I211" s="33">
        <v>1</v>
      </c>
      <c r="J211" s="33">
        <f t="shared" si="21"/>
        <v>0.16666666666666666</v>
      </c>
      <c r="K211" s="33"/>
      <c r="L211" s="33"/>
      <c r="M211" s="34"/>
      <c r="N211" s="21"/>
      <c r="O211" s="21"/>
      <c r="P211" s="21"/>
      <c r="Q211" s="21"/>
      <c r="R211" s="21"/>
      <c r="S211" s="21"/>
      <c r="T211" s="21"/>
      <c r="U211" s="21"/>
    </row>
    <row r="212" spans="1:21" ht="38.25" customHeight="1" thickBot="1">
      <c r="A212" s="87">
        <f>SUM(B206,B196)</f>
        <v>15</v>
      </c>
      <c r="B212" s="222"/>
      <c r="C212" s="232">
        <v>157</v>
      </c>
      <c r="D212" s="161" t="s">
        <v>1227</v>
      </c>
      <c r="E212" s="50"/>
      <c r="F212" s="38"/>
      <c r="G212" s="38"/>
      <c r="H212" s="39">
        <f t="shared" si="22"/>
        <v>0.16666666666666666</v>
      </c>
      <c r="I212" s="38">
        <v>1</v>
      </c>
      <c r="J212" s="38">
        <f t="shared" si="21"/>
        <v>0.16666666666666666</v>
      </c>
      <c r="K212" s="38"/>
      <c r="L212" s="38"/>
      <c r="M212" s="39"/>
      <c r="N212" s="21"/>
      <c r="O212" s="21"/>
      <c r="P212" s="21"/>
      <c r="Q212" s="21"/>
      <c r="R212" s="21"/>
      <c r="S212" s="21"/>
      <c r="T212" s="21"/>
      <c r="U212" s="21"/>
    </row>
    <row r="213" spans="1:21" ht="24" customHeight="1">
      <c r="A213" s="87">
        <f>SUM(B178,B183,,B196,B206)</f>
        <v>29</v>
      </c>
      <c r="B213" s="476" t="s">
        <v>931</v>
      </c>
      <c r="C213" s="477"/>
      <c r="D213" s="477"/>
      <c r="E213" s="477"/>
      <c r="F213" s="477"/>
      <c r="G213" s="477"/>
      <c r="H213" s="477"/>
      <c r="I213" s="477"/>
      <c r="J213" s="477"/>
      <c r="K213" s="477"/>
      <c r="L213" s="478"/>
      <c r="M213" s="482">
        <f>SUM(M7:M212)</f>
        <v>0.94070063694267514</v>
      </c>
      <c r="N213" s="21"/>
      <c r="O213" s="21"/>
      <c r="P213" s="21"/>
      <c r="Q213" s="21"/>
      <c r="R213" s="21"/>
      <c r="S213" s="21"/>
      <c r="T213" s="21"/>
      <c r="U213" s="21"/>
    </row>
    <row r="214" spans="1:21" ht="19.5" customHeight="1" thickBot="1">
      <c r="B214" s="479"/>
      <c r="C214" s="480"/>
      <c r="D214" s="480"/>
      <c r="E214" s="480"/>
      <c r="F214" s="480"/>
      <c r="G214" s="480"/>
      <c r="H214" s="480"/>
      <c r="I214" s="480"/>
      <c r="J214" s="480"/>
      <c r="K214" s="480"/>
      <c r="L214" s="481"/>
      <c r="M214" s="483"/>
      <c r="N214" s="21"/>
      <c r="O214" s="21"/>
      <c r="P214" s="21"/>
      <c r="Q214" s="21"/>
      <c r="R214" s="21"/>
      <c r="S214" s="21"/>
      <c r="T214" s="21"/>
      <c r="U214" s="21"/>
    </row>
    <row r="215" spans="1:21" ht="23.25" customHeight="1"/>
    <row r="216" spans="1:21" ht="23.25" customHeight="1">
      <c r="A216" s="87">
        <v>52</v>
      </c>
    </row>
    <row r="217" spans="1:21">
      <c r="B217" s="224"/>
      <c r="C217" s="224"/>
      <c r="D217" s="7"/>
      <c r="J217" s="2"/>
      <c r="K217" s="2"/>
      <c r="L217" s="2"/>
      <c r="M217" s="2"/>
    </row>
    <row r="218" spans="1:21">
      <c r="B218" s="224"/>
      <c r="C218" s="224"/>
      <c r="D218" s="7"/>
      <c r="J218" s="2"/>
      <c r="K218" s="2"/>
      <c r="L218" s="2"/>
      <c r="M218" s="2"/>
    </row>
    <row r="219" spans="1:21" ht="15.75" customHeight="1">
      <c r="B219" s="224"/>
      <c r="C219" s="224"/>
      <c r="D219" s="7"/>
      <c r="J219" s="3"/>
      <c r="K219" s="3"/>
      <c r="L219" s="3"/>
      <c r="M219" s="3"/>
      <c r="N219" s="3"/>
      <c r="O219" s="3"/>
      <c r="P219" s="3"/>
      <c r="Q219" s="3"/>
      <c r="R219" s="3"/>
      <c r="S219" s="3"/>
      <c r="T219" s="3"/>
      <c r="U219" s="3"/>
    </row>
    <row r="220" spans="1:21">
      <c r="B220" s="224"/>
      <c r="C220" s="224"/>
      <c r="D220" s="7"/>
      <c r="J220" s="3"/>
      <c r="K220" s="3"/>
      <c r="L220" s="3"/>
      <c r="M220" s="3"/>
      <c r="N220" s="3"/>
      <c r="O220" s="3"/>
      <c r="P220" s="3"/>
      <c r="Q220" s="3"/>
      <c r="R220" s="3"/>
      <c r="S220" s="3"/>
      <c r="T220" s="3"/>
      <c r="U220" s="3"/>
    </row>
    <row r="221" spans="1:21" ht="30" customHeight="1">
      <c r="B221" s="224"/>
      <c r="C221" s="224"/>
      <c r="D221" s="7"/>
      <c r="J221" s="3"/>
      <c r="K221" s="3"/>
      <c r="L221" s="3"/>
      <c r="M221" s="3"/>
      <c r="N221" s="3"/>
      <c r="O221" s="3"/>
      <c r="P221" s="3"/>
      <c r="Q221" s="3"/>
      <c r="R221" s="3"/>
      <c r="S221" s="3"/>
      <c r="T221" s="3"/>
      <c r="U221" s="3"/>
    </row>
    <row r="222" spans="1:21" ht="30" customHeight="1">
      <c r="B222" s="224"/>
      <c r="C222" s="224"/>
      <c r="D222" s="7"/>
      <c r="J222" s="3"/>
      <c r="K222" s="3"/>
      <c r="L222" s="3"/>
      <c r="M222" s="3"/>
      <c r="N222" s="3"/>
      <c r="O222" s="3"/>
      <c r="P222" s="3"/>
      <c r="Q222" s="3"/>
      <c r="R222" s="3"/>
      <c r="S222" s="3"/>
      <c r="T222" s="3"/>
      <c r="U222" s="3"/>
    </row>
    <row r="223" spans="1:21" ht="30" customHeight="1">
      <c r="B223" s="224"/>
      <c r="C223" s="224"/>
      <c r="D223" s="7"/>
      <c r="J223" s="3"/>
      <c r="K223" s="3"/>
      <c r="L223" s="3"/>
      <c r="M223" s="3"/>
      <c r="N223" s="3"/>
      <c r="O223" s="3"/>
      <c r="P223" s="3"/>
      <c r="Q223" s="3"/>
      <c r="R223" s="3"/>
      <c r="S223" s="3"/>
      <c r="T223" s="3"/>
      <c r="U223" s="3"/>
    </row>
    <row r="224" spans="1:21" ht="30" customHeight="1">
      <c r="B224" s="224"/>
      <c r="C224" s="224"/>
      <c r="D224" s="7"/>
      <c r="J224" s="3"/>
      <c r="K224" s="3"/>
      <c r="L224" s="3"/>
      <c r="M224" s="3"/>
      <c r="N224" s="3"/>
      <c r="O224" s="3"/>
      <c r="P224" s="3"/>
      <c r="Q224" s="3"/>
      <c r="R224" s="3"/>
      <c r="S224" s="3"/>
      <c r="T224" s="3"/>
      <c r="U224" s="3"/>
    </row>
    <row r="225" spans="2:21" ht="30" customHeight="1">
      <c r="B225" s="224"/>
      <c r="C225" s="224"/>
      <c r="D225" s="7"/>
      <c r="J225" s="3"/>
      <c r="K225" s="3"/>
      <c r="L225" s="3"/>
      <c r="M225" s="3"/>
      <c r="N225" s="3"/>
      <c r="O225" s="3"/>
      <c r="P225" s="3"/>
      <c r="Q225" s="3"/>
      <c r="R225" s="3"/>
      <c r="S225" s="3"/>
      <c r="T225" s="3"/>
      <c r="U225" s="3"/>
    </row>
    <row r="226" spans="2:21" ht="30" customHeight="1">
      <c r="B226" s="224"/>
      <c r="C226" s="224"/>
      <c r="D226" s="7"/>
      <c r="J226" s="3"/>
      <c r="K226" s="3"/>
      <c r="L226" s="3"/>
      <c r="M226" s="3"/>
      <c r="N226" s="3"/>
      <c r="O226" s="3"/>
      <c r="P226" s="3"/>
      <c r="Q226" s="3"/>
      <c r="R226" s="3"/>
      <c r="S226" s="3"/>
      <c r="T226" s="3"/>
      <c r="U226" s="3"/>
    </row>
    <row r="227" spans="2:21" ht="30" customHeight="1">
      <c r="B227" s="224"/>
      <c r="C227" s="224"/>
      <c r="D227" s="7"/>
      <c r="J227" s="3"/>
      <c r="K227" s="3"/>
      <c r="L227" s="3"/>
      <c r="M227" s="3"/>
      <c r="N227" s="3"/>
      <c r="O227" s="3"/>
      <c r="P227" s="3"/>
      <c r="Q227" s="3"/>
      <c r="R227" s="3"/>
      <c r="S227" s="3"/>
      <c r="T227" s="3"/>
      <c r="U227" s="3"/>
    </row>
    <row r="228" spans="2:21" ht="30" customHeight="1">
      <c r="B228" s="224"/>
      <c r="C228" s="224"/>
      <c r="D228" s="7"/>
      <c r="J228" s="3"/>
      <c r="K228" s="3"/>
      <c r="L228" s="3"/>
      <c r="M228" s="3"/>
      <c r="N228" s="3"/>
      <c r="O228" s="3"/>
      <c r="P228" s="3"/>
      <c r="Q228" s="3"/>
      <c r="R228" s="3"/>
      <c r="S228" s="3"/>
      <c r="T228" s="3"/>
      <c r="U228" s="3"/>
    </row>
    <row r="229" spans="2:21" ht="30" customHeight="1">
      <c r="B229" s="224"/>
      <c r="C229" s="224"/>
      <c r="D229" s="7"/>
      <c r="J229" s="3"/>
      <c r="K229" s="3"/>
      <c r="L229" s="3"/>
      <c r="M229" s="3"/>
      <c r="N229" s="3"/>
      <c r="O229" s="3"/>
      <c r="P229" s="3"/>
      <c r="Q229" s="3"/>
      <c r="R229" s="3"/>
      <c r="S229" s="3"/>
      <c r="T229" s="3"/>
      <c r="U229" s="3"/>
    </row>
    <row r="230" spans="2:21" ht="30" customHeight="1">
      <c r="B230" s="224"/>
      <c r="C230" s="224"/>
      <c r="D230" s="7"/>
      <c r="J230" s="3"/>
      <c r="K230" s="3"/>
      <c r="L230" s="3"/>
      <c r="M230" s="3"/>
      <c r="N230" s="3"/>
      <c r="O230" s="3"/>
      <c r="P230" s="3"/>
      <c r="Q230" s="3"/>
      <c r="R230" s="3"/>
      <c r="S230" s="3"/>
      <c r="T230" s="3"/>
      <c r="U230" s="3"/>
    </row>
    <row r="231" spans="2:21" ht="30" customHeight="1">
      <c r="B231" s="224"/>
      <c r="C231" s="224"/>
      <c r="D231" s="7"/>
      <c r="J231" s="3"/>
      <c r="K231" s="3"/>
      <c r="L231" s="3"/>
      <c r="M231" s="3"/>
      <c r="N231" s="3"/>
      <c r="O231" s="3"/>
      <c r="P231" s="3"/>
      <c r="Q231" s="3"/>
      <c r="R231" s="3"/>
      <c r="S231" s="3"/>
      <c r="T231" s="3"/>
      <c r="U231" s="3"/>
    </row>
    <row r="232" spans="2:21" ht="30" customHeight="1">
      <c r="B232" s="224"/>
      <c r="C232" s="224"/>
      <c r="D232" s="7"/>
      <c r="J232" s="3"/>
      <c r="K232" s="3"/>
      <c r="L232" s="3"/>
      <c r="M232" s="3"/>
      <c r="N232" s="3"/>
      <c r="O232" s="3"/>
      <c r="P232" s="3"/>
      <c r="Q232" s="3"/>
      <c r="R232" s="3"/>
      <c r="S232" s="3"/>
      <c r="T232" s="3"/>
      <c r="U232" s="3"/>
    </row>
    <row r="233" spans="2:21" ht="30" customHeight="1">
      <c r="B233" s="224"/>
      <c r="C233" s="224"/>
      <c r="D233" s="7"/>
      <c r="J233" s="3"/>
      <c r="K233" s="3"/>
      <c r="L233" s="3"/>
      <c r="M233" s="3"/>
      <c r="N233" s="3"/>
      <c r="O233" s="3"/>
      <c r="P233" s="3"/>
      <c r="Q233" s="3"/>
      <c r="R233" s="3"/>
      <c r="S233" s="3"/>
      <c r="T233" s="3"/>
      <c r="U233" s="3"/>
    </row>
    <row r="234" spans="2:21" ht="30" customHeight="1">
      <c r="B234" s="224"/>
      <c r="C234" s="224"/>
      <c r="D234" s="7"/>
      <c r="J234" s="3"/>
      <c r="K234" s="3"/>
      <c r="L234" s="3"/>
      <c r="M234" s="3"/>
      <c r="N234" s="3"/>
      <c r="O234" s="3"/>
      <c r="P234" s="3"/>
      <c r="Q234" s="3"/>
      <c r="R234" s="3"/>
      <c r="S234" s="3"/>
      <c r="T234" s="3"/>
      <c r="U234" s="3"/>
    </row>
    <row r="235" spans="2:21" ht="30" customHeight="1">
      <c r="B235" s="224"/>
      <c r="C235" s="224"/>
      <c r="D235" s="7"/>
      <c r="J235" s="3"/>
      <c r="K235" s="3"/>
      <c r="L235" s="3"/>
      <c r="M235" s="3"/>
      <c r="N235" s="3"/>
      <c r="O235" s="3"/>
      <c r="P235" s="3"/>
      <c r="Q235" s="3"/>
      <c r="R235" s="3"/>
      <c r="S235" s="3"/>
      <c r="T235" s="3"/>
      <c r="U235" s="3"/>
    </row>
    <row r="236" spans="2:21" ht="30" customHeight="1">
      <c r="B236" s="224"/>
      <c r="C236" s="224"/>
      <c r="D236" s="7"/>
      <c r="J236" s="3"/>
      <c r="K236" s="3"/>
      <c r="L236" s="3"/>
      <c r="M236" s="3"/>
      <c r="N236" s="3"/>
      <c r="O236" s="3"/>
      <c r="P236" s="3"/>
      <c r="Q236" s="3"/>
      <c r="R236" s="3"/>
      <c r="S236" s="3"/>
      <c r="T236" s="3"/>
      <c r="U236" s="3"/>
    </row>
    <row r="237" spans="2:21" ht="30" customHeight="1">
      <c r="B237" s="224"/>
      <c r="C237" s="224"/>
      <c r="D237" s="7"/>
      <c r="J237" s="3"/>
      <c r="K237" s="3"/>
      <c r="L237" s="3"/>
      <c r="M237" s="3"/>
      <c r="N237" s="3"/>
      <c r="O237" s="3"/>
      <c r="P237" s="3"/>
      <c r="Q237" s="3"/>
      <c r="R237" s="3"/>
      <c r="S237" s="3"/>
      <c r="T237" s="3"/>
      <c r="U237" s="3"/>
    </row>
    <row r="238" spans="2:21" ht="30" customHeight="1">
      <c r="B238" s="224"/>
      <c r="C238" s="224"/>
      <c r="D238" s="7"/>
      <c r="J238" s="3"/>
      <c r="K238" s="3"/>
      <c r="L238" s="3"/>
      <c r="M238" s="3"/>
      <c r="N238" s="3"/>
      <c r="O238" s="3"/>
      <c r="P238" s="3"/>
      <c r="Q238" s="3"/>
      <c r="R238" s="3"/>
      <c r="S238" s="3"/>
      <c r="T238" s="3"/>
      <c r="U238" s="3"/>
    </row>
    <row r="239" spans="2:21" ht="30" customHeight="1">
      <c r="B239" s="224"/>
      <c r="C239" s="224"/>
      <c r="D239" s="7"/>
      <c r="J239" s="3"/>
      <c r="K239" s="3"/>
      <c r="L239" s="3"/>
      <c r="M239" s="3"/>
      <c r="N239" s="3"/>
      <c r="O239" s="3"/>
      <c r="P239" s="3"/>
      <c r="Q239" s="3"/>
      <c r="R239" s="3"/>
      <c r="S239" s="3"/>
      <c r="T239" s="3"/>
      <c r="U239" s="3"/>
    </row>
    <row r="240" spans="2:21" ht="30" customHeight="1">
      <c r="B240" s="224"/>
      <c r="C240" s="224"/>
      <c r="D240" s="7"/>
      <c r="J240" s="3"/>
      <c r="K240" s="3"/>
      <c r="L240" s="3"/>
      <c r="M240" s="3"/>
      <c r="N240" s="3"/>
      <c r="O240" s="3"/>
      <c r="P240" s="3"/>
      <c r="Q240" s="3"/>
      <c r="R240" s="3"/>
      <c r="S240" s="3"/>
      <c r="T240" s="3"/>
      <c r="U240" s="3"/>
    </row>
    <row r="241" spans="2:21" ht="30" customHeight="1">
      <c r="B241" s="224"/>
      <c r="C241" s="224"/>
      <c r="D241" s="7"/>
      <c r="J241" s="3"/>
      <c r="K241" s="3"/>
      <c r="L241" s="3"/>
      <c r="M241" s="3"/>
      <c r="N241" s="3"/>
      <c r="O241" s="3"/>
      <c r="P241" s="3"/>
      <c r="Q241" s="3"/>
      <c r="R241" s="3"/>
      <c r="S241" s="3"/>
      <c r="T241" s="3"/>
      <c r="U241" s="3"/>
    </row>
    <row r="242" spans="2:21" ht="30" customHeight="1">
      <c r="B242" s="224"/>
      <c r="C242" s="224"/>
      <c r="D242" s="7"/>
      <c r="J242" s="3"/>
      <c r="K242" s="3"/>
      <c r="L242" s="3"/>
      <c r="M242" s="3"/>
      <c r="N242" s="3"/>
      <c r="O242" s="3"/>
      <c r="P242" s="3"/>
      <c r="Q242" s="3"/>
      <c r="R242" s="3"/>
      <c r="S242" s="3"/>
      <c r="T242" s="3"/>
      <c r="U242" s="3"/>
    </row>
    <row r="243" spans="2:21" ht="30" customHeight="1">
      <c r="B243" s="224"/>
      <c r="C243" s="224"/>
      <c r="D243" s="7"/>
      <c r="J243" s="3"/>
      <c r="K243" s="3"/>
      <c r="L243" s="3"/>
      <c r="M243" s="3"/>
      <c r="N243" s="3"/>
      <c r="O243" s="3"/>
      <c r="P243" s="3"/>
      <c r="Q243" s="3"/>
      <c r="R243" s="3"/>
      <c r="S243" s="3"/>
      <c r="T243" s="3"/>
      <c r="U243" s="3"/>
    </row>
    <row r="244" spans="2:21" ht="30" customHeight="1">
      <c r="B244" s="224"/>
      <c r="C244" s="224"/>
      <c r="D244" s="7"/>
      <c r="J244" s="3"/>
      <c r="K244" s="3"/>
      <c r="L244" s="3"/>
      <c r="M244" s="3"/>
      <c r="N244" s="3"/>
      <c r="O244" s="3"/>
      <c r="P244" s="3"/>
      <c r="Q244" s="3"/>
      <c r="R244" s="3"/>
      <c r="S244" s="3"/>
      <c r="T244" s="3"/>
      <c r="U244" s="3"/>
    </row>
    <row r="245" spans="2:21" ht="30" customHeight="1">
      <c r="B245" s="224"/>
      <c r="C245" s="224"/>
      <c r="D245" s="7"/>
      <c r="J245" s="3"/>
      <c r="K245" s="3"/>
      <c r="L245" s="3"/>
      <c r="M245" s="3"/>
      <c r="N245" s="3"/>
      <c r="O245" s="3"/>
      <c r="P245" s="3"/>
      <c r="Q245" s="3"/>
      <c r="R245" s="3"/>
      <c r="S245" s="3"/>
      <c r="T245" s="3"/>
      <c r="U245" s="3"/>
    </row>
    <row r="246" spans="2:21" ht="30" customHeight="1">
      <c r="B246" s="224"/>
      <c r="C246" s="224"/>
      <c r="D246" s="7"/>
      <c r="J246" s="3"/>
      <c r="K246" s="3"/>
      <c r="L246" s="3"/>
      <c r="M246" s="3"/>
      <c r="N246" s="3"/>
      <c r="O246" s="3"/>
      <c r="P246" s="3"/>
      <c r="Q246" s="3"/>
      <c r="R246" s="3"/>
      <c r="S246" s="3"/>
      <c r="T246" s="3"/>
      <c r="U246" s="3"/>
    </row>
    <row r="247" spans="2:21" ht="30" customHeight="1">
      <c r="B247" s="224"/>
      <c r="C247" s="224"/>
      <c r="D247" s="7"/>
      <c r="J247" s="3"/>
      <c r="K247" s="3"/>
      <c r="L247" s="3"/>
      <c r="M247" s="3"/>
      <c r="N247" s="3"/>
      <c r="O247" s="3"/>
      <c r="P247" s="3"/>
      <c r="Q247" s="3"/>
      <c r="R247" s="3"/>
      <c r="S247" s="3"/>
      <c r="T247" s="3"/>
      <c r="U247" s="3"/>
    </row>
    <row r="248" spans="2:21" ht="30" customHeight="1">
      <c r="N248" s="3"/>
      <c r="O248" s="3"/>
      <c r="P248" s="3"/>
      <c r="Q248" s="3"/>
      <c r="R248" s="3"/>
      <c r="S248" s="3"/>
      <c r="T248" s="3"/>
      <c r="U248" s="3"/>
    </row>
    <row r="249" spans="2:21" ht="30" customHeight="1">
      <c r="N249" s="3"/>
      <c r="O249" s="3"/>
      <c r="P249" s="3"/>
      <c r="Q249" s="3"/>
      <c r="R249" s="3"/>
      <c r="S249" s="3"/>
      <c r="T249" s="3"/>
      <c r="U249" s="3"/>
    </row>
  </sheetData>
  <mergeCells count="58">
    <mergeCell ref="B2:M2"/>
    <mergeCell ref="B3:M3"/>
    <mergeCell ref="B4:M4"/>
    <mergeCell ref="B140:D140"/>
    <mergeCell ref="C141:D141"/>
    <mergeCell ref="C57:D57"/>
    <mergeCell ref="C93:D93"/>
    <mergeCell ref="I85:M85"/>
    <mergeCell ref="B31:D31"/>
    <mergeCell ref="E85:H85"/>
    <mergeCell ref="C206:D206"/>
    <mergeCell ref="C32:D32"/>
    <mergeCell ref="B174:D175"/>
    <mergeCell ref="E174:H174"/>
    <mergeCell ref="I174:M174"/>
    <mergeCell ref="B157:D157"/>
    <mergeCell ref="C146:D146"/>
    <mergeCell ref="B149:D149"/>
    <mergeCell ref="C150:D150"/>
    <mergeCell ref="C158:D158"/>
    <mergeCell ref="C164:D164"/>
    <mergeCell ref="B136:D136"/>
    <mergeCell ref="B85:D86"/>
    <mergeCell ref="C83:D83"/>
    <mergeCell ref="C104:D104"/>
    <mergeCell ref="C110:D110"/>
    <mergeCell ref="B213:L214"/>
    <mergeCell ref="M213:M214"/>
    <mergeCell ref="B5:D6"/>
    <mergeCell ref="E5:H5"/>
    <mergeCell ref="I5:M5"/>
    <mergeCell ref="B176:D176"/>
    <mergeCell ref="B117:D117"/>
    <mergeCell ref="B177:D177"/>
    <mergeCell ref="B195:D195"/>
    <mergeCell ref="B7:D7"/>
    <mergeCell ref="B8:D8"/>
    <mergeCell ref="C24:D24"/>
    <mergeCell ref="C18:D18"/>
    <mergeCell ref="C9:D9"/>
    <mergeCell ref="C71:D71"/>
    <mergeCell ref="C80:D80"/>
    <mergeCell ref="C196:D196"/>
    <mergeCell ref="B92:D92"/>
    <mergeCell ref="B130:D130"/>
    <mergeCell ref="C131:D131"/>
    <mergeCell ref="B129:D129"/>
    <mergeCell ref="B103:D103"/>
    <mergeCell ref="C119:D119"/>
    <mergeCell ref="B125:D125"/>
    <mergeCell ref="C126:D126"/>
    <mergeCell ref="C123:D123"/>
    <mergeCell ref="C153:D153"/>
    <mergeCell ref="B137:D137"/>
    <mergeCell ref="C138:D138"/>
    <mergeCell ref="C178:D178"/>
    <mergeCell ref="C183:D183"/>
    <mergeCell ref="B118:D118"/>
  </mergeCells>
  <pageMargins left="0.25" right="0.25" top="0.25" bottom="0.25" header="0.3" footer="0.3"/>
  <pageSetup paperSize="5" scale="35" fitToHeight="0" orientation="portrait" r:id="rId1"/>
  <ignoredErrors>
    <ignoredError sqref="A3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Z38"/>
  <sheetViews>
    <sheetView zoomScale="90" zoomScaleNormal="90" workbookViewId="0">
      <selection activeCell="K7" sqref="K7"/>
    </sheetView>
  </sheetViews>
  <sheetFormatPr baseColWidth="10" defaultRowHeight="15"/>
  <cols>
    <col min="1" max="1" width="2.85546875" customWidth="1"/>
    <col min="2" max="2" width="18.140625" customWidth="1"/>
    <col min="3" max="3" width="10" customWidth="1"/>
    <col min="4" max="4" width="18.140625" customWidth="1"/>
    <col min="5" max="5" width="11" customWidth="1"/>
    <col min="6" max="6" width="17.7109375" customWidth="1"/>
    <col min="7" max="7" width="10" customWidth="1"/>
    <col min="8" max="8" width="16.42578125" customWidth="1"/>
    <col min="9" max="9" width="10.28515625" customWidth="1"/>
    <col min="10" max="10" width="42.5703125" customWidth="1"/>
    <col min="11" max="11" width="13.140625" customWidth="1"/>
    <col min="13" max="13" width="7" customWidth="1"/>
    <col min="14" max="14" width="4.5703125" customWidth="1"/>
    <col min="15" max="15" width="7.140625" customWidth="1"/>
    <col min="16" max="16" width="6.140625" customWidth="1"/>
    <col min="17" max="17" width="6.7109375" customWidth="1"/>
    <col min="18" max="18" width="8" customWidth="1"/>
    <col min="19" max="19" width="10.140625" customWidth="1"/>
    <col min="20" max="20" width="7.140625" customWidth="1"/>
    <col min="22" max="22" width="9.140625" customWidth="1"/>
    <col min="23" max="23" width="6.42578125" customWidth="1"/>
    <col min="24" max="24" width="10.5703125" customWidth="1"/>
    <col min="25" max="25" width="5.85546875" customWidth="1"/>
    <col min="26" max="26" width="12" customWidth="1"/>
  </cols>
  <sheetData>
    <row r="2" spans="2:26" ht="19.5" customHeight="1">
      <c r="B2" s="516" t="s">
        <v>1328</v>
      </c>
      <c r="C2" s="516"/>
      <c r="D2" s="516"/>
      <c r="E2" s="516"/>
      <c r="F2" s="516"/>
      <c r="G2" s="516"/>
      <c r="H2" s="516"/>
      <c r="I2" s="516"/>
      <c r="J2" s="516"/>
      <c r="K2" s="516"/>
    </row>
    <row r="3" spans="2:26" ht="75.75" customHeight="1">
      <c r="B3" s="519" t="s">
        <v>1327</v>
      </c>
      <c r="C3" s="519"/>
      <c r="D3" s="519"/>
      <c r="E3" s="519"/>
      <c r="F3" s="519"/>
      <c r="G3" s="519"/>
      <c r="H3" s="519"/>
      <c r="I3" s="519"/>
      <c r="J3" s="519"/>
      <c r="K3" s="519"/>
    </row>
    <row r="4" spans="2:26">
      <c r="B4" s="517"/>
      <c r="C4" s="517"/>
      <c r="D4" s="517"/>
      <c r="E4" s="517"/>
      <c r="F4" s="517"/>
      <c r="G4" s="517"/>
      <c r="H4" s="517"/>
      <c r="I4" s="517"/>
      <c r="J4" s="517"/>
      <c r="K4" s="517"/>
    </row>
    <row r="5" spans="2:26" ht="27.75" customHeight="1">
      <c r="B5" s="518" t="s">
        <v>1284</v>
      </c>
      <c r="C5" s="518" t="s">
        <v>1285</v>
      </c>
      <c r="D5" s="518"/>
      <c r="E5" s="518" t="s">
        <v>1286</v>
      </c>
      <c r="F5" s="518"/>
      <c r="G5" s="518" t="s">
        <v>1287</v>
      </c>
      <c r="H5" s="518"/>
      <c r="I5" s="518" t="s">
        <v>1288</v>
      </c>
      <c r="J5" s="518"/>
      <c r="K5" s="518" t="s">
        <v>1289</v>
      </c>
      <c r="L5" s="3"/>
      <c r="M5" s="520"/>
      <c r="N5" s="520"/>
      <c r="O5" s="521"/>
      <c r="P5" s="520"/>
      <c r="Q5" s="520"/>
      <c r="R5" s="520"/>
      <c r="S5" s="522"/>
    </row>
    <row r="6" spans="2:26" ht="19.5" customHeight="1">
      <c r="B6" s="518"/>
      <c r="C6" s="233" t="s">
        <v>1290</v>
      </c>
      <c r="D6" s="233" t="s">
        <v>1291</v>
      </c>
      <c r="E6" s="233" t="s">
        <v>1290</v>
      </c>
      <c r="F6" s="233" t="s">
        <v>1291</v>
      </c>
      <c r="G6" s="233" t="s">
        <v>1290</v>
      </c>
      <c r="H6" s="233" t="s">
        <v>1291</v>
      </c>
      <c r="I6" s="233" t="s">
        <v>1290</v>
      </c>
      <c r="J6" s="233" t="s">
        <v>1291</v>
      </c>
      <c r="K6" s="518"/>
      <c r="L6" s="3"/>
      <c r="M6" s="520"/>
      <c r="N6" s="520"/>
      <c r="O6" s="521"/>
      <c r="P6" s="520"/>
      <c r="Q6" s="520"/>
      <c r="R6" s="520"/>
      <c r="S6" s="522"/>
    </row>
    <row r="7" spans="2:26" ht="135.75" customHeight="1">
      <c r="B7" s="201" t="s">
        <v>1292</v>
      </c>
      <c r="C7" s="201">
        <v>3</v>
      </c>
      <c r="D7" s="202" t="s">
        <v>1293</v>
      </c>
      <c r="E7" s="201">
        <v>17</v>
      </c>
      <c r="F7" s="201" t="s">
        <v>1294</v>
      </c>
      <c r="G7" s="201">
        <v>5</v>
      </c>
      <c r="H7" s="193" t="s">
        <v>1295</v>
      </c>
      <c r="I7" s="194">
        <v>67</v>
      </c>
      <c r="J7" s="195" t="s">
        <v>1296</v>
      </c>
      <c r="K7" s="201">
        <v>92</v>
      </c>
      <c r="L7" s="196"/>
      <c r="M7" s="197"/>
      <c r="N7" s="197"/>
      <c r="O7" s="520"/>
      <c r="P7" s="520"/>
      <c r="Q7" s="520"/>
      <c r="R7" s="520"/>
      <c r="S7" s="520"/>
      <c r="T7" s="520"/>
      <c r="U7" s="520"/>
      <c r="V7" s="520"/>
      <c r="W7" s="520"/>
      <c r="X7" s="520"/>
      <c r="Y7" s="520"/>
      <c r="Z7" s="520"/>
    </row>
    <row r="8" spans="2:26" ht="40.5" customHeight="1">
      <c r="B8" s="201" t="s">
        <v>1297</v>
      </c>
      <c r="C8" s="201">
        <v>1</v>
      </c>
      <c r="D8" s="201">
        <v>3638</v>
      </c>
      <c r="E8" s="194">
        <v>0</v>
      </c>
      <c r="F8" s="198"/>
      <c r="G8" s="194">
        <v>0</v>
      </c>
      <c r="H8" s="194"/>
      <c r="I8" s="194">
        <v>5</v>
      </c>
      <c r="J8" s="194" t="s">
        <v>1298</v>
      </c>
      <c r="K8" s="201">
        <v>6</v>
      </c>
      <c r="L8" s="196"/>
      <c r="M8" s="197"/>
      <c r="N8" s="197"/>
      <c r="O8" s="520"/>
      <c r="P8" s="520"/>
      <c r="Q8" s="520"/>
      <c r="R8" s="520"/>
      <c r="S8" s="520"/>
      <c r="T8" s="520"/>
      <c r="U8" s="520"/>
      <c r="V8" s="520"/>
      <c r="W8" s="524"/>
      <c r="X8" s="524"/>
      <c r="Y8" s="524"/>
      <c r="Z8" s="524"/>
    </row>
    <row r="9" spans="2:26" ht="36.75" customHeight="1">
      <c r="B9" s="201" t="s">
        <v>1299</v>
      </c>
      <c r="C9" s="199">
        <v>0</v>
      </c>
      <c r="D9" s="201"/>
      <c r="E9" s="199">
        <v>1</v>
      </c>
      <c r="F9" s="200">
        <v>3627</v>
      </c>
      <c r="G9" s="199">
        <v>0</v>
      </c>
      <c r="H9" s="194"/>
      <c r="I9" s="199">
        <v>3</v>
      </c>
      <c r="J9" s="194" t="s">
        <v>1300</v>
      </c>
      <c r="K9" s="201">
        <v>4</v>
      </c>
      <c r="L9" s="196"/>
      <c r="M9" s="197"/>
      <c r="N9" s="197"/>
      <c r="O9" s="523"/>
      <c r="P9" s="523"/>
      <c r="Q9" s="523"/>
      <c r="R9" s="523"/>
      <c r="S9" s="523"/>
      <c r="T9" s="523"/>
      <c r="U9" s="523"/>
      <c r="V9" s="523"/>
      <c r="W9" s="523"/>
      <c r="X9" s="523"/>
      <c r="Y9" s="523"/>
      <c r="Z9" s="523"/>
    </row>
    <row r="10" spans="2:26" ht="46.5" customHeight="1">
      <c r="B10" s="201" t="s">
        <v>1301</v>
      </c>
      <c r="C10" s="201">
        <v>0</v>
      </c>
      <c r="D10" s="201"/>
      <c r="E10" s="201">
        <v>2</v>
      </c>
      <c r="F10" s="201" t="s">
        <v>1302</v>
      </c>
      <c r="G10" s="201">
        <v>2</v>
      </c>
      <c r="H10" s="202" t="s">
        <v>1303</v>
      </c>
      <c r="I10" s="202">
        <v>22</v>
      </c>
      <c r="J10" s="202" t="s">
        <v>1304</v>
      </c>
      <c r="K10" s="201">
        <v>26</v>
      </c>
      <c r="L10" s="196"/>
      <c r="M10" s="197"/>
      <c r="N10" s="197"/>
      <c r="O10" s="197"/>
      <c r="P10" s="197"/>
      <c r="Q10" s="197"/>
      <c r="R10" s="197"/>
      <c r="S10" s="3"/>
    </row>
    <row r="11" spans="2:26" ht="47.25" customHeight="1">
      <c r="B11" s="201" t="s">
        <v>1305</v>
      </c>
      <c r="C11" s="201">
        <v>3</v>
      </c>
      <c r="D11" s="201" t="s">
        <v>1306</v>
      </c>
      <c r="E11" s="201">
        <v>0</v>
      </c>
      <c r="F11" s="201"/>
      <c r="G11" s="201">
        <v>4</v>
      </c>
      <c r="H11" s="202" t="s">
        <v>1307</v>
      </c>
      <c r="I11" s="202">
        <v>22</v>
      </c>
      <c r="J11" s="202" t="s">
        <v>1308</v>
      </c>
      <c r="K11" s="201">
        <v>29</v>
      </c>
      <c r="L11" s="196"/>
      <c r="M11" s="197"/>
      <c r="N11" s="197"/>
      <c r="O11" s="197"/>
      <c r="P11" s="197"/>
      <c r="Q11" s="197"/>
      <c r="R11" s="197"/>
      <c r="S11" s="3"/>
    </row>
    <row r="12" spans="2:26" ht="17.25" customHeight="1">
      <c r="B12" s="527" t="s">
        <v>1309</v>
      </c>
      <c r="C12" s="527">
        <v>7</v>
      </c>
      <c r="D12" s="527"/>
      <c r="E12" s="527">
        <v>20</v>
      </c>
      <c r="F12" s="527"/>
      <c r="G12" s="527">
        <v>11</v>
      </c>
      <c r="H12" s="527"/>
      <c r="I12" s="528">
        <v>119</v>
      </c>
      <c r="J12" s="528"/>
      <c r="K12" s="525">
        <v>157</v>
      </c>
      <c r="M12" s="203"/>
      <c r="N12" s="203"/>
      <c r="O12" s="203"/>
      <c r="P12" s="203"/>
    </row>
    <row r="13" spans="2:26" ht="18" customHeight="1">
      <c r="B13" s="527"/>
      <c r="C13" s="526">
        <v>4.4585987261146494E-2</v>
      </c>
      <c r="D13" s="526"/>
      <c r="E13" s="526">
        <v>0.12738853503184713</v>
      </c>
      <c r="F13" s="526"/>
      <c r="G13" s="526">
        <v>7.0063694267515922E-2</v>
      </c>
      <c r="H13" s="526"/>
      <c r="I13" s="526">
        <v>0.7579617834394905</v>
      </c>
      <c r="J13" s="526"/>
      <c r="K13" s="525"/>
    </row>
    <row r="14" spans="2:26" ht="21.75" customHeight="1"/>
    <row r="17" spans="2:11" ht="15" customHeight="1">
      <c r="B17" s="520"/>
      <c r="C17" s="520"/>
      <c r="D17" s="520"/>
      <c r="E17" s="520"/>
      <c r="F17" s="520"/>
      <c r="H17" s="204"/>
      <c r="I17" s="204"/>
      <c r="J17" s="204"/>
    </row>
    <row r="18" spans="2:11" ht="23.25" customHeight="1">
      <c r="B18" s="196"/>
      <c r="C18" s="196"/>
      <c r="D18" s="196"/>
      <c r="E18" s="196"/>
      <c r="F18" s="520"/>
      <c r="H18" s="3"/>
      <c r="I18" s="520"/>
      <c r="J18" s="520"/>
    </row>
    <row r="19" spans="2:11">
      <c r="B19" s="196"/>
      <c r="C19" s="196"/>
      <c r="D19" s="196"/>
      <c r="E19" s="196"/>
      <c r="F19" s="520"/>
      <c r="H19" s="3"/>
      <c r="I19" s="3"/>
      <c r="J19" s="196"/>
    </row>
    <row r="20" spans="2:11" ht="21.75" customHeight="1">
      <c r="B20" s="196"/>
      <c r="C20" s="196"/>
      <c r="D20" s="196"/>
      <c r="E20" s="206"/>
      <c r="F20" s="196"/>
      <c r="H20" s="3"/>
      <c r="I20" s="3"/>
      <c r="J20" s="205"/>
    </row>
    <row r="21" spans="2:11" ht="26.25" customHeight="1">
      <c r="B21" s="196"/>
      <c r="C21" s="196"/>
      <c r="D21" s="196"/>
      <c r="E21" s="207"/>
      <c r="F21" s="196"/>
      <c r="H21" s="3"/>
      <c r="I21" s="3"/>
      <c r="J21" s="206"/>
    </row>
    <row r="22" spans="2:11" ht="39" customHeight="1">
      <c r="B22" s="196"/>
      <c r="C22" s="196"/>
      <c r="D22" s="196"/>
      <c r="E22" s="207"/>
      <c r="F22" s="196"/>
      <c r="H22" s="3"/>
      <c r="I22" s="3"/>
      <c r="J22" s="206"/>
    </row>
    <row r="23" spans="2:11" ht="32.25" customHeight="1">
      <c r="B23" s="196"/>
      <c r="C23" s="206"/>
      <c r="D23" s="206"/>
      <c r="E23" s="206"/>
      <c r="F23" s="196"/>
      <c r="H23" s="3"/>
      <c r="I23" s="3"/>
      <c r="J23" s="207"/>
    </row>
    <row r="24" spans="2:11" ht="36.75" customHeight="1">
      <c r="B24" s="214"/>
      <c r="C24" s="214"/>
      <c r="D24" s="214"/>
      <c r="E24" s="214"/>
      <c r="F24" s="196"/>
      <c r="H24" s="3"/>
      <c r="I24" s="3"/>
      <c r="J24" s="207"/>
    </row>
    <row r="25" spans="2:11" ht="15" customHeight="1">
      <c r="B25" s="196"/>
      <c r="C25" s="196"/>
      <c r="D25" s="196"/>
      <c r="E25" s="207"/>
      <c r="F25" s="522"/>
      <c r="H25" s="204"/>
      <c r="I25" s="3"/>
      <c r="J25" s="208"/>
    </row>
    <row r="26" spans="2:11">
      <c r="B26" s="215"/>
      <c r="C26" s="215"/>
      <c r="D26" s="215"/>
      <c r="E26" s="215"/>
      <c r="F26" s="522"/>
      <c r="H26" s="209"/>
      <c r="I26" s="3"/>
      <c r="J26" s="209"/>
    </row>
    <row r="27" spans="2:11">
      <c r="B27" s="3"/>
      <c r="C27" s="3"/>
      <c r="D27" s="3"/>
      <c r="E27" s="3"/>
      <c r="F27" s="3"/>
      <c r="H27" s="3"/>
      <c r="I27" s="3"/>
      <c r="J27" s="3"/>
    </row>
    <row r="29" spans="2:11" ht="15" customHeight="1">
      <c r="G29" s="210"/>
      <c r="H29" s="210"/>
      <c r="I29" s="210"/>
      <c r="J29" s="210"/>
      <c r="K29" s="520"/>
    </row>
    <row r="30" spans="2:11" ht="24.75" customHeight="1">
      <c r="G30" s="210"/>
      <c r="H30" s="210"/>
      <c r="I30" s="210"/>
      <c r="J30" s="210"/>
      <c r="K30" s="520"/>
    </row>
    <row r="31" spans="2:11">
      <c r="G31" s="210"/>
      <c r="H31" s="210"/>
      <c r="I31" s="210"/>
      <c r="J31" s="210"/>
      <c r="K31" s="520"/>
    </row>
    <row r="32" spans="2:11" ht="409.5" customHeight="1">
      <c r="G32" s="210"/>
      <c r="H32" s="210"/>
      <c r="I32" s="210"/>
      <c r="J32" s="210"/>
      <c r="K32" s="196"/>
    </row>
    <row r="33" spans="7:11" ht="38.25" customHeight="1">
      <c r="G33" s="210"/>
      <c r="H33" s="210"/>
      <c r="I33" s="210"/>
      <c r="J33" s="210"/>
      <c r="K33" s="196"/>
    </row>
    <row r="34" spans="7:11">
      <c r="G34" s="210"/>
      <c r="H34" s="210"/>
      <c r="I34" s="210"/>
      <c r="J34" s="210"/>
      <c r="K34" s="196"/>
    </row>
    <row r="35" spans="7:11" ht="153" customHeight="1">
      <c r="G35" s="210"/>
      <c r="H35" s="210"/>
      <c r="I35" s="210"/>
      <c r="J35" s="210"/>
      <c r="K35" s="196"/>
    </row>
    <row r="36" spans="7:11" ht="165.75" customHeight="1">
      <c r="G36" s="210"/>
      <c r="H36" s="210"/>
      <c r="I36" s="210"/>
      <c r="J36" s="210"/>
      <c r="K36" s="196"/>
    </row>
    <row r="37" spans="7:11">
      <c r="G37" s="196"/>
      <c r="H37" s="196"/>
      <c r="I37" s="524"/>
      <c r="J37" s="524"/>
      <c r="K37" s="522"/>
    </row>
    <row r="38" spans="7:11">
      <c r="G38" s="211"/>
      <c r="H38" s="211"/>
      <c r="I38" s="523"/>
      <c r="J38" s="523"/>
      <c r="K38" s="522"/>
    </row>
  </sheetData>
  <mergeCells count="52">
    <mergeCell ref="F25:F26"/>
    <mergeCell ref="K29:K31"/>
    <mergeCell ref="I37:J37"/>
    <mergeCell ref="K37:K38"/>
    <mergeCell ref="I38:J38"/>
    <mergeCell ref="B17:E17"/>
    <mergeCell ref="F17:F19"/>
    <mergeCell ref="G13:H13"/>
    <mergeCell ref="I13:J13"/>
    <mergeCell ref="B12:B13"/>
    <mergeCell ref="C12:D12"/>
    <mergeCell ref="E12:F12"/>
    <mergeCell ref="G12:H12"/>
    <mergeCell ref="I12:J12"/>
    <mergeCell ref="I18:J18"/>
    <mergeCell ref="K12:K13"/>
    <mergeCell ref="C13:D13"/>
    <mergeCell ref="E13:F13"/>
    <mergeCell ref="O9:P9"/>
    <mergeCell ref="Q9:R9"/>
    <mergeCell ref="S9:T9"/>
    <mergeCell ref="U9:V9"/>
    <mergeCell ref="W9:X9"/>
    <mergeCell ref="Y9:Z9"/>
    <mergeCell ref="O8:P8"/>
    <mergeCell ref="Q8:R8"/>
    <mergeCell ref="S8:T8"/>
    <mergeCell ref="U8:V8"/>
    <mergeCell ref="W8:X8"/>
    <mergeCell ref="Y8:Z8"/>
    <mergeCell ref="W7:X7"/>
    <mergeCell ref="Y7:Z7"/>
    <mergeCell ref="M5:M6"/>
    <mergeCell ref="N5:N6"/>
    <mergeCell ref="O5:O6"/>
    <mergeCell ref="P5:P6"/>
    <mergeCell ref="Q5:Q6"/>
    <mergeCell ref="R5:R6"/>
    <mergeCell ref="S5:S6"/>
    <mergeCell ref="O7:P7"/>
    <mergeCell ref="Q7:R7"/>
    <mergeCell ref="S7:T7"/>
    <mergeCell ref="U7:V7"/>
    <mergeCell ref="B2:K2"/>
    <mergeCell ref="B4:K4"/>
    <mergeCell ref="B5:B6"/>
    <mergeCell ref="C5:D5"/>
    <mergeCell ref="E5:F5"/>
    <mergeCell ref="G5:H5"/>
    <mergeCell ref="I5:J5"/>
    <mergeCell ref="K5:K6"/>
    <mergeCell ref="B3:K3"/>
  </mergeCells>
  <printOptions horizontalCentered="1"/>
  <pageMargins left="0.25" right="0.25"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HA148"/>
  <sheetViews>
    <sheetView zoomScale="70" zoomScaleNormal="70" zoomScalePageLayoutView="30" workbookViewId="0">
      <selection activeCell="B3" sqref="B3:E3"/>
    </sheetView>
  </sheetViews>
  <sheetFormatPr baseColWidth="10" defaultRowHeight="15.75"/>
  <cols>
    <col min="1" max="1" width="4.28515625" style="147" customWidth="1"/>
    <col min="2" max="2" width="2.7109375" style="297" customWidth="1"/>
    <col min="3" max="3" width="4" style="234" customWidth="1"/>
    <col min="4" max="4" width="107" style="155" customWidth="1"/>
    <col min="5" max="5" width="12" style="167" customWidth="1"/>
    <col min="6" max="16384" width="11.42578125" style="147"/>
  </cols>
  <sheetData>
    <row r="2" spans="2:8" ht="38.25" customHeight="1">
      <c r="B2" s="559" t="s">
        <v>1332</v>
      </c>
      <c r="C2" s="559"/>
      <c r="D2" s="559"/>
      <c r="E2" s="559"/>
    </row>
    <row r="3" spans="2:8" ht="41.25" customHeight="1">
      <c r="B3" s="561" t="s">
        <v>1330</v>
      </c>
      <c r="C3" s="561"/>
      <c r="D3" s="561"/>
      <c r="E3" s="561"/>
    </row>
    <row r="4" spans="2:8" ht="10.5" customHeight="1">
      <c r="B4" s="551"/>
      <c r="C4" s="551"/>
      <c r="D4" s="551"/>
      <c r="E4" s="551"/>
    </row>
    <row r="5" spans="2:8" ht="42" customHeight="1">
      <c r="B5" s="560" t="s">
        <v>160</v>
      </c>
      <c r="C5" s="560"/>
      <c r="D5" s="560"/>
      <c r="E5" s="273" t="s">
        <v>1331</v>
      </c>
    </row>
    <row r="6" spans="2:8" s="148" customFormat="1" ht="30" customHeight="1">
      <c r="B6" s="562" t="s">
        <v>1109</v>
      </c>
      <c r="C6" s="562"/>
      <c r="D6" s="562"/>
      <c r="E6" s="562"/>
      <c r="H6" s="149"/>
    </row>
    <row r="7" spans="2:8" s="148" customFormat="1" ht="31.5" customHeight="1">
      <c r="B7" s="561" t="s">
        <v>1110</v>
      </c>
      <c r="C7" s="561"/>
      <c r="D7" s="561"/>
      <c r="E7" s="561"/>
    </row>
    <row r="8" spans="2:8" ht="33" customHeight="1">
      <c r="B8" s="552" t="s">
        <v>1111</v>
      </c>
      <c r="C8" s="552"/>
      <c r="D8" s="552"/>
      <c r="E8" s="552"/>
    </row>
    <row r="9" spans="2:8" ht="31.5" customHeight="1">
      <c r="B9" s="298"/>
      <c r="C9" s="276">
        <v>1</v>
      </c>
      <c r="D9" s="277" t="s">
        <v>1228</v>
      </c>
      <c r="E9" s="281">
        <v>1</v>
      </c>
    </row>
    <row r="10" spans="2:8" ht="45" customHeight="1">
      <c r="B10" s="299"/>
      <c r="C10" s="235">
        <v>2</v>
      </c>
      <c r="D10" s="278" t="s">
        <v>1229</v>
      </c>
      <c r="E10" s="282">
        <v>1</v>
      </c>
    </row>
    <row r="11" spans="2:8" ht="31.5" customHeight="1">
      <c r="B11" s="300"/>
      <c r="C11" s="279">
        <v>3</v>
      </c>
      <c r="D11" s="280" t="s">
        <v>1230</v>
      </c>
      <c r="E11" s="283">
        <v>0.93</v>
      </c>
    </row>
    <row r="12" spans="2:8" ht="32.1" customHeight="1">
      <c r="B12" s="553" t="s">
        <v>1112</v>
      </c>
      <c r="C12" s="554"/>
      <c r="D12" s="554"/>
      <c r="E12" s="555"/>
    </row>
    <row r="13" spans="2:8" ht="28.5" customHeight="1">
      <c r="B13" s="298"/>
      <c r="C13" s="276">
        <v>4</v>
      </c>
      <c r="D13" s="277" t="s">
        <v>1231</v>
      </c>
      <c r="E13" s="281">
        <v>1</v>
      </c>
    </row>
    <row r="14" spans="2:8" ht="51" customHeight="1">
      <c r="B14" s="300"/>
      <c r="C14" s="279">
        <v>5</v>
      </c>
      <c r="D14" s="280" t="s">
        <v>1232</v>
      </c>
      <c r="E14" s="283">
        <v>0.7</v>
      </c>
    </row>
    <row r="15" spans="2:8" ht="32.1" customHeight="1">
      <c r="B15" s="556" t="s">
        <v>1113</v>
      </c>
      <c r="C15" s="557"/>
      <c r="D15" s="557"/>
      <c r="E15" s="558"/>
    </row>
    <row r="16" spans="2:8" ht="51.75" customHeight="1">
      <c r="B16" s="301"/>
      <c r="C16" s="275">
        <v>6</v>
      </c>
      <c r="D16" s="285" t="s">
        <v>1279</v>
      </c>
      <c r="E16" s="274">
        <v>1</v>
      </c>
    </row>
    <row r="17" spans="2:5" s="148" customFormat="1" ht="32.1" customHeight="1">
      <c r="B17" s="538" t="s">
        <v>1114</v>
      </c>
      <c r="C17" s="539"/>
      <c r="D17" s="539"/>
      <c r="E17" s="540"/>
    </row>
    <row r="18" spans="2:5" ht="32.1" customHeight="1">
      <c r="B18" s="569" t="s">
        <v>1115</v>
      </c>
      <c r="C18" s="570"/>
      <c r="D18" s="570"/>
      <c r="E18" s="571"/>
    </row>
    <row r="19" spans="2:5" ht="45.75" customHeight="1">
      <c r="B19" s="298"/>
      <c r="C19" s="276">
        <v>7</v>
      </c>
      <c r="D19" s="277" t="s">
        <v>1233</v>
      </c>
      <c r="E19" s="281">
        <v>1</v>
      </c>
    </row>
    <row r="20" spans="2:5" ht="44.25" customHeight="1">
      <c r="B20" s="299"/>
      <c r="C20" s="235">
        <v>8</v>
      </c>
      <c r="D20" s="278" t="s">
        <v>1234</v>
      </c>
      <c r="E20" s="282">
        <v>1</v>
      </c>
    </row>
    <row r="21" spans="2:5" ht="39" customHeight="1">
      <c r="B21" s="299"/>
      <c r="C21" s="235">
        <v>9</v>
      </c>
      <c r="D21" s="278" t="s">
        <v>1235</v>
      </c>
      <c r="E21" s="282">
        <v>1</v>
      </c>
    </row>
    <row r="22" spans="2:5" ht="39" customHeight="1">
      <c r="B22" s="299"/>
      <c r="C22" s="235">
        <v>10</v>
      </c>
      <c r="D22" s="278" t="s">
        <v>1236</v>
      </c>
      <c r="E22" s="282">
        <v>0.8</v>
      </c>
    </row>
    <row r="23" spans="2:5" ht="40.5" customHeight="1">
      <c r="B23" s="299"/>
      <c r="C23" s="235">
        <v>11</v>
      </c>
      <c r="D23" s="278" t="s">
        <v>1237</v>
      </c>
      <c r="E23" s="282">
        <v>1</v>
      </c>
    </row>
    <row r="24" spans="2:5" ht="27" customHeight="1">
      <c r="B24" s="299"/>
      <c r="C24" s="235">
        <v>12</v>
      </c>
      <c r="D24" s="278" t="s">
        <v>1238</v>
      </c>
      <c r="E24" s="282">
        <v>0.9</v>
      </c>
    </row>
    <row r="25" spans="2:5" ht="32.1" customHeight="1">
      <c r="B25" s="299"/>
      <c r="C25" s="235">
        <v>13</v>
      </c>
      <c r="D25" s="278" t="s">
        <v>1239</v>
      </c>
      <c r="E25" s="282">
        <v>1</v>
      </c>
    </row>
    <row r="26" spans="2:5" ht="24.75" customHeight="1">
      <c r="B26" s="299"/>
      <c r="C26" s="235">
        <v>14</v>
      </c>
      <c r="D26" s="278" t="s">
        <v>1240</v>
      </c>
      <c r="E26" s="282">
        <v>1</v>
      </c>
    </row>
    <row r="27" spans="2:5" ht="28.5" customHeight="1">
      <c r="B27" s="299"/>
      <c r="C27" s="235">
        <v>15</v>
      </c>
      <c r="D27" s="278" t="s">
        <v>1241</v>
      </c>
      <c r="E27" s="282">
        <v>1</v>
      </c>
    </row>
    <row r="28" spans="2:5" ht="32.1" customHeight="1">
      <c r="B28" s="299"/>
      <c r="C28" s="235">
        <v>16</v>
      </c>
      <c r="D28" s="278" t="s">
        <v>1242</v>
      </c>
      <c r="E28" s="282">
        <v>1</v>
      </c>
    </row>
    <row r="29" spans="2:5" ht="36" customHeight="1">
      <c r="B29" s="299"/>
      <c r="C29" s="235">
        <v>17</v>
      </c>
      <c r="D29" s="278" t="s">
        <v>1278</v>
      </c>
      <c r="E29" s="282">
        <v>1</v>
      </c>
    </row>
    <row r="30" spans="2:5" ht="46.5" customHeight="1">
      <c r="B30" s="300"/>
      <c r="C30" s="279">
        <v>18</v>
      </c>
      <c r="D30" s="280" t="s">
        <v>1243</v>
      </c>
      <c r="E30" s="283">
        <v>0.65</v>
      </c>
    </row>
    <row r="31" spans="2:5" ht="32.1" customHeight="1">
      <c r="B31" s="563" t="s">
        <v>1116</v>
      </c>
      <c r="C31" s="564"/>
      <c r="D31" s="564"/>
      <c r="E31" s="565"/>
    </row>
    <row r="32" spans="2:5" ht="23.25" customHeight="1">
      <c r="B32" s="299"/>
      <c r="C32" s="235">
        <v>19</v>
      </c>
      <c r="D32" s="278" t="s">
        <v>1244</v>
      </c>
      <c r="E32" s="282">
        <v>0.75</v>
      </c>
    </row>
    <row r="33" spans="2:5" ht="31.5" customHeight="1">
      <c r="B33" s="300"/>
      <c r="C33" s="279">
        <v>20</v>
      </c>
      <c r="D33" s="280" t="s">
        <v>1245</v>
      </c>
      <c r="E33" s="283">
        <v>1</v>
      </c>
    </row>
    <row r="34" spans="2:5" ht="32.1" customHeight="1">
      <c r="B34" s="563" t="s">
        <v>1117</v>
      </c>
      <c r="C34" s="564"/>
      <c r="D34" s="564"/>
      <c r="E34" s="565"/>
    </row>
    <row r="35" spans="2:5" ht="27" customHeight="1">
      <c r="B35" s="299"/>
      <c r="C35" s="235">
        <v>21</v>
      </c>
      <c r="D35" s="278" t="s">
        <v>1246</v>
      </c>
      <c r="E35" s="282">
        <v>1</v>
      </c>
    </row>
    <row r="36" spans="2:5" ht="27.75" customHeight="1">
      <c r="B36" s="299"/>
      <c r="C36" s="235">
        <v>22</v>
      </c>
      <c r="D36" s="278" t="s">
        <v>1247</v>
      </c>
      <c r="E36" s="282">
        <v>1</v>
      </c>
    </row>
    <row r="37" spans="2:5" ht="29.25" customHeight="1">
      <c r="B37" s="300"/>
      <c r="C37" s="279">
        <v>23</v>
      </c>
      <c r="D37" s="280" t="s">
        <v>1248</v>
      </c>
      <c r="E37" s="283">
        <v>0.3</v>
      </c>
    </row>
    <row r="38" spans="2:5" s="148" customFormat="1" ht="33" customHeight="1">
      <c r="B38" s="538" t="s">
        <v>1118</v>
      </c>
      <c r="C38" s="539"/>
      <c r="D38" s="539"/>
      <c r="E38" s="540"/>
    </row>
    <row r="39" spans="2:5" ht="43.5" customHeight="1">
      <c r="B39" s="535" t="s">
        <v>1119</v>
      </c>
      <c r="C39" s="536"/>
      <c r="D39" s="536"/>
      <c r="E39" s="537"/>
    </row>
    <row r="40" spans="2:5" ht="43.5" customHeight="1">
      <c r="B40" s="300"/>
      <c r="C40" s="279">
        <v>24</v>
      </c>
      <c r="D40" s="288" t="s">
        <v>1280</v>
      </c>
      <c r="E40" s="283">
        <v>1</v>
      </c>
    </row>
    <row r="41" spans="2:5" ht="29.25" customHeight="1">
      <c r="B41" s="535" t="s">
        <v>1120</v>
      </c>
      <c r="C41" s="536"/>
      <c r="D41" s="536"/>
      <c r="E41" s="537"/>
    </row>
    <row r="42" spans="2:5" ht="27" customHeight="1">
      <c r="B42" s="566" t="s">
        <v>1121</v>
      </c>
      <c r="C42" s="567"/>
      <c r="D42" s="567"/>
      <c r="E42" s="568"/>
    </row>
    <row r="43" spans="2:5" ht="30.75" customHeight="1">
      <c r="B43" s="299"/>
      <c r="C43" s="236">
        <v>25</v>
      </c>
      <c r="D43" s="238" t="s">
        <v>1420</v>
      </c>
      <c r="E43" s="281">
        <v>1</v>
      </c>
    </row>
    <row r="44" spans="2:5" ht="44.25" customHeight="1">
      <c r="B44" s="299"/>
      <c r="C44" s="236">
        <v>26</v>
      </c>
      <c r="D44" s="238" t="s">
        <v>1419</v>
      </c>
      <c r="E44" s="282">
        <v>1</v>
      </c>
    </row>
    <row r="45" spans="2:5" ht="35.25" customHeight="1">
      <c r="B45" s="299"/>
      <c r="C45" s="236">
        <v>27</v>
      </c>
      <c r="D45" s="238" t="s">
        <v>1418</v>
      </c>
      <c r="E45" s="282">
        <v>1</v>
      </c>
    </row>
    <row r="46" spans="2:5" ht="39" customHeight="1">
      <c r="B46" s="299"/>
      <c r="C46" s="236">
        <v>28</v>
      </c>
      <c r="D46" s="238" t="s">
        <v>1417</v>
      </c>
      <c r="E46" s="282">
        <v>0.5</v>
      </c>
    </row>
    <row r="47" spans="2:5" ht="36.75" customHeight="1">
      <c r="B47" s="300"/>
      <c r="C47" s="291">
        <v>29</v>
      </c>
      <c r="D47" s="307" t="s">
        <v>1416</v>
      </c>
      <c r="E47" s="283">
        <v>1</v>
      </c>
    </row>
    <row r="48" spans="2:5" ht="16.5" customHeight="1">
      <c r="B48" s="550"/>
      <c r="C48" s="550"/>
      <c r="D48" s="550"/>
      <c r="E48" s="550"/>
    </row>
    <row r="49" spans="2:208" ht="27" customHeight="1">
      <c r="B49" s="572" t="s">
        <v>1122</v>
      </c>
      <c r="C49" s="573"/>
      <c r="D49" s="573"/>
      <c r="E49" s="574"/>
    </row>
    <row r="50" spans="2:208" ht="29.25" customHeight="1">
      <c r="B50" s="538" t="s">
        <v>1123</v>
      </c>
      <c r="C50" s="539"/>
      <c r="D50" s="539"/>
      <c r="E50" s="540"/>
    </row>
    <row r="51" spans="2:208" ht="29.25" customHeight="1">
      <c r="B51" s="535" t="s">
        <v>1124</v>
      </c>
      <c r="C51" s="536"/>
      <c r="D51" s="536"/>
      <c r="E51" s="537"/>
    </row>
    <row r="52" spans="2:208" ht="41.25" customHeight="1">
      <c r="B52" s="298">
        <v>1</v>
      </c>
      <c r="C52" s="304">
        <v>30</v>
      </c>
      <c r="D52" s="277" t="s">
        <v>1249</v>
      </c>
      <c r="E52" s="305">
        <v>0.9</v>
      </c>
    </row>
    <row r="53" spans="2:208" ht="54.75" customHeight="1">
      <c r="B53" s="300">
        <v>2</v>
      </c>
      <c r="C53" s="291">
        <v>31</v>
      </c>
      <c r="D53" s="280" t="s">
        <v>1250</v>
      </c>
      <c r="E53" s="293">
        <v>1</v>
      </c>
    </row>
    <row r="54" spans="2:208" ht="16.5" customHeight="1">
      <c r="B54" s="550"/>
      <c r="C54" s="550"/>
      <c r="D54" s="550"/>
      <c r="E54" s="550"/>
    </row>
    <row r="55" spans="2:208" s="151" customFormat="1" ht="30.75" customHeight="1">
      <c r="B55" s="541" t="s">
        <v>1125</v>
      </c>
      <c r="C55" s="542"/>
      <c r="D55" s="543"/>
      <c r="E55" s="287"/>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row>
    <row r="56" spans="2:208" ht="27" customHeight="1">
      <c r="B56" s="535" t="s">
        <v>1126</v>
      </c>
      <c r="C56" s="536"/>
      <c r="D56" s="537"/>
      <c r="E56" s="286"/>
    </row>
    <row r="57" spans="2:208" ht="31.5" customHeight="1">
      <c r="B57" s="535" t="s">
        <v>1127</v>
      </c>
      <c r="C57" s="536"/>
      <c r="D57" s="536"/>
      <c r="E57" s="537"/>
    </row>
    <row r="58" spans="2:208" ht="29.25" customHeight="1">
      <c r="B58" s="300">
        <v>1</v>
      </c>
      <c r="C58" s="291">
        <v>32</v>
      </c>
      <c r="D58" s="292" t="s">
        <v>1421</v>
      </c>
      <c r="E58" s="293">
        <v>1</v>
      </c>
    </row>
    <row r="59" spans="2:208" ht="27" customHeight="1">
      <c r="B59" s="535" t="s">
        <v>1128</v>
      </c>
      <c r="C59" s="536"/>
      <c r="D59" s="536"/>
      <c r="E59" s="537"/>
    </row>
    <row r="60" spans="2:208" ht="31.5" customHeight="1">
      <c r="B60" s="547" t="s">
        <v>1129</v>
      </c>
      <c r="C60" s="548"/>
      <c r="D60" s="548"/>
      <c r="E60" s="549"/>
    </row>
    <row r="61" spans="2:208" ht="29.25" customHeight="1">
      <c r="B61" s="301">
        <v>2</v>
      </c>
      <c r="C61" s="294">
        <v>33</v>
      </c>
      <c r="D61" s="295" t="s">
        <v>1422</v>
      </c>
      <c r="E61" s="296">
        <v>0.7</v>
      </c>
    </row>
    <row r="62" spans="2:208" ht="15" customHeight="1">
      <c r="B62" s="550"/>
      <c r="C62" s="550"/>
      <c r="D62" s="550"/>
      <c r="E62" s="550"/>
    </row>
    <row r="63" spans="2:208" ht="25.5" customHeight="1">
      <c r="B63" s="544" t="s">
        <v>1130</v>
      </c>
      <c r="C63" s="545"/>
      <c r="D63" s="545"/>
      <c r="E63" s="546"/>
    </row>
    <row r="64" spans="2:208" ht="27" customHeight="1">
      <c r="B64" s="535" t="s">
        <v>1131</v>
      </c>
      <c r="C64" s="536"/>
      <c r="D64" s="536"/>
      <c r="E64" s="537"/>
    </row>
    <row r="65" spans="2:208" ht="23.25" customHeight="1">
      <c r="B65" s="532" t="s">
        <v>1132</v>
      </c>
      <c r="C65" s="533"/>
      <c r="D65" s="533"/>
      <c r="E65" s="534"/>
    </row>
    <row r="66" spans="2:208" ht="27" customHeight="1">
      <c r="B66" s="299">
        <v>1</v>
      </c>
      <c r="C66" s="236">
        <v>34</v>
      </c>
      <c r="D66" s="289" t="s">
        <v>1423</v>
      </c>
      <c r="E66" s="284">
        <v>1</v>
      </c>
      <c r="G66" s="152"/>
    </row>
    <row r="67" spans="2:208" ht="21.75" customHeight="1">
      <c r="B67" s="535" t="s">
        <v>1133</v>
      </c>
      <c r="C67" s="536"/>
      <c r="D67" s="537"/>
      <c r="E67" s="286"/>
    </row>
    <row r="68" spans="2:208" ht="21.75" customHeight="1">
      <c r="B68" s="532" t="s">
        <v>1134</v>
      </c>
      <c r="C68" s="533"/>
      <c r="D68" s="533"/>
      <c r="E68" s="534"/>
    </row>
    <row r="69" spans="2:208" ht="38.25" customHeight="1">
      <c r="B69" s="301">
        <v>5</v>
      </c>
      <c r="C69" s="294">
        <v>35</v>
      </c>
      <c r="D69" s="295" t="s">
        <v>1424</v>
      </c>
      <c r="E69" s="296">
        <v>1</v>
      </c>
    </row>
    <row r="70" spans="2:208" ht="32.25" customHeight="1">
      <c r="B70" s="535" t="s">
        <v>1135</v>
      </c>
      <c r="C70" s="536"/>
      <c r="D70" s="537"/>
      <c r="E70" s="286"/>
    </row>
    <row r="71" spans="2:208" ht="26.25" customHeight="1">
      <c r="B71" s="538" t="s">
        <v>1136</v>
      </c>
      <c r="C71" s="539"/>
      <c r="D71" s="539"/>
      <c r="E71" s="540"/>
    </row>
    <row r="72" spans="2:208" ht="45.75" customHeight="1">
      <c r="B72" s="299">
        <v>10</v>
      </c>
      <c r="C72" s="236">
        <v>36</v>
      </c>
      <c r="D72" s="290" t="s">
        <v>1425</v>
      </c>
      <c r="E72" s="284">
        <v>1</v>
      </c>
      <c r="J72" s="309"/>
    </row>
    <row r="73" spans="2:208" ht="27" customHeight="1">
      <c r="B73" s="538" t="s">
        <v>1137</v>
      </c>
      <c r="C73" s="539"/>
      <c r="D73" s="539"/>
      <c r="E73" s="540"/>
    </row>
    <row r="74" spans="2:208" ht="36.75" customHeight="1">
      <c r="B74" s="300">
        <v>11</v>
      </c>
      <c r="C74" s="291">
        <v>37</v>
      </c>
      <c r="D74" s="308" t="s">
        <v>1426</v>
      </c>
      <c r="E74" s="283">
        <v>1</v>
      </c>
    </row>
    <row r="75" spans="2:208" ht="11.25" customHeight="1">
      <c r="C75" s="236"/>
      <c r="D75" s="153"/>
      <c r="E75" s="306"/>
    </row>
    <row r="76" spans="2:208" s="151" customFormat="1" ht="28.5" customHeight="1">
      <c r="B76" s="544" t="s">
        <v>1138</v>
      </c>
      <c r="C76" s="545"/>
      <c r="D76" s="545"/>
      <c r="E76" s="546"/>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0"/>
      <c r="FJ76" s="150"/>
      <c r="FK76" s="150"/>
      <c r="FL76" s="150"/>
      <c r="FM76" s="150"/>
      <c r="FN76" s="150"/>
      <c r="FO76" s="150"/>
      <c r="FP76" s="150"/>
      <c r="FQ76" s="150"/>
      <c r="FR76" s="150"/>
      <c r="FS76" s="150"/>
      <c r="FT76" s="150"/>
      <c r="FU76" s="150"/>
      <c r="FV76" s="150"/>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row>
    <row r="77" spans="2:208" ht="36.75" customHeight="1">
      <c r="B77" s="535" t="s">
        <v>1415</v>
      </c>
      <c r="C77" s="536"/>
      <c r="D77" s="536"/>
      <c r="E77" s="537"/>
    </row>
    <row r="78" spans="2:208" ht="29.25" customHeight="1">
      <c r="B78" s="532" t="s">
        <v>1139</v>
      </c>
      <c r="C78" s="533"/>
      <c r="D78" s="533"/>
      <c r="E78" s="534"/>
    </row>
    <row r="79" spans="2:208" ht="29.25" customHeight="1">
      <c r="B79" s="299">
        <v>1</v>
      </c>
      <c r="C79" s="236">
        <v>38</v>
      </c>
      <c r="D79" s="278" t="s">
        <v>1251</v>
      </c>
      <c r="E79" s="284">
        <v>1</v>
      </c>
      <c r="H79" s="152"/>
    </row>
    <row r="80" spans="2:208" ht="36" customHeight="1">
      <c r="B80" s="299">
        <v>2</v>
      </c>
      <c r="C80" s="236">
        <v>39</v>
      </c>
      <c r="D80" s="278" t="s">
        <v>1252</v>
      </c>
      <c r="E80" s="284">
        <v>1</v>
      </c>
    </row>
    <row r="81" spans="2:8" ht="25.5" customHeight="1">
      <c r="B81" s="299">
        <v>5</v>
      </c>
      <c r="C81" s="236">
        <v>40</v>
      </c>
      <c r="D81" s="278" t="s">
        <v>1253</v>
      </c>
      <c r="E81" s="284">
        <v>0.88</v>
      </c>
    </row>
    <row r="82" spans="2:8" ht="23.25" customHeight="1">
      <c r="B82" s="299">
        <v>6</v>
      </c>
      <c r="C82" s="236">
        <v>41</v>
      </c>
      <c r="D82" s="278" t="s">
        <v>1254</v>
      </c>
      <c r="E82" s="284">
        <v>1</v>
      </c>
      <c r="H82" s="152"/>
    </row>
    <row r="83" spans="2:8" ht="45" customHeight="1">
      <c r="B83" s="299">
        <v>7</v>
      </c>
      <c r="C83" s="236">
        <v>42</v>
      </c>
      <c r="D83" s="278" t="s">
        <v>1255</v>
      </c>
      <c r="E83" s="284">
        <v>1</v>
      </c>
    </row>
    <row r="84" spans="2:8" ht="23.25" customHeight="1">
      <c r="B84" s="538" t="s">
        <v>1140</v>
      </c>
      <c r="C84" s="539"/>
      <c r="D84" s="539"/>
      <c r="E84" s="540"/>
    </row>
    <row r="85" spans="2:8" ht="30.75" customHeight="1">
      <c r="B85" s="299">
        <v>3</v>
      </c>
      <c r="C85" s="236">
        <v>43</v>
      </c>
      <c r="D85" s="278" t="s">
        <v>1256</v>
      </c>
      <c r="E85" s="282">
        <v>1</v>
      </c>
    </row>
    <row r="86" spans="2:8" ht="25.5" customHeight="1">
      <c r="B86" s="299">
        <v>4</v>
      </c>
      <c r="C86" s="236">
        <v>44</v>
      </c>
      <c r="D86" s="278" t="s">
        <v>1257</v>
      </c>
      <c r="E86" s="282">
        <v>0.9</v>
      </c>
      <c r="H86" s="152"/>
    </row>
    <row r="87" spans="2:8" ht="34.5" customHeight="1">
      <c r="B87" s="299">
        <v>5</v>
      </c>
      <c r="C87" s="236">
        <v>45</v>
      </c>
      <c r="D87" s="278" t="s">
        <v>1258</v>
      </c>
      <c r="E87" s="282">
        <v>1</v>
      </c>
    </row>
    <row r="88" spans="2:8" ht="36" customHeight="1">
      <c r="B88" s="299">
        <v>6</v>
      </c>
      <c r="C88" s="236">
        <v>46</v>
      </c>
      <c r="D88" s="278" t="s">
        <v>1259</v>
      </c>
      <c r="E88" s="282">
        <v>1</v>
      </c>
      <c r="H88" s="152"/>
    </row>
    <row r="89" spans="2:8" ht="32.25" customHeight="1">
      <c r="B89" s="299">
        <v>7</v>
      </c>
      <c r="C89" s="236">
        <v>47</v>
      </c>
      <c r="D89" s="278" t="s">
        <v>1260</v>
      </c>
      <c r="E89" s="282">
        <v>0.66669999999999996</v>
      </c>
    </row>
    <row r="90" spans="2:8" ht="27" customHeight="1">
      <c r="B90" s="299">
        <v>8</v>
      </c>
      <c r="C90" s="236">
        <v>48</v>
      </c>
      <c r="D90" s="278" t="s">
        <v>1261</v>
      </c>
      <c r="E90" s="282">
        <v>1</v>
      </c>
    </row>
    <row r="91" spans="2:8" ht="26.25" customHeight="1">
      <c r="B91" s="299">
        <v>9</v>
      </c>
      <c r="C91" s="236">
        <v>49</v>
      </c>
      <c r="D91" s="278" t="s">
        <v>1262</v>
      </c>
      <c r="E91" s="282">
        <v>1</v>
      </c>
    </row>
    <row r="92" spans="2:8" ht="27" customHeight="1">
      <c r="B92" s="299">
        <v>10</v>
      </c>
      <c r="C92" s="236">
        <v>50</v>
      </c>
      <c r="D92" s="278" t="s">
        <v>1263</v>
      </c>
      <c r="E92" s="282">
        <v>1</v>
      </c>
    </row>
    <row r="93" spans="2:8" ht="22.5" customHeight="1">
      <c r="B93" s="299">
        <v>11</v>
      </c>
      <c r="C93" s="236">
        <v>51</v>
      </c>
      <c r="D93" s="278" t="s">
        <v>1264</v>
      </c>
      <c r="E93" s="282">
        <v>1</v>
      </c>
    </row>
    <row r="94" spans="2:8" ht="28.5" customHeight="1">
      <c r="B94" s="299">
        <v>12</v>
      </c>
      <c r="C94" s="236">
        <v>52</v>
      </c>
      <c r="D94" s="278" t="s">
        <v>1265</v>
      </c>
      <c r="E94" s="282">
        <v>1</v>
      </c>
    </row>
    <row r="95" spans="2:8" ht="24.75" customHeight="1">
      <c r="B95" s="299">
        <v>13</v>
      </c>
      <c r="C95" s="236">
        <v>53</v>
      </c>
      <c r="D95" s="278" t="s">
        <v>1266</v>
      </c>
      <c r="E95" s="282">
        <v>1</v>
      </c>
    </row>
    <row r="96" spans="2:8" ht="38.25" customHeight="1">
      <c r="B96" s="300">
        <v>14</v>
      </c>
      <c r="C96" s="291">
        <v>54</v>
      </c>
      <c r="D96" s="280" t="s">
        <v>1267</v>
      </c>
      <c r="E96" s="283">
        <v>1</v>
      </c>
    </row>
    <row r="97" spans="1:5" ht="28.5" customHeight="1">
      <c r="B97" s="538" t="s">
        <v>1141</v>
      </c>
      <c r="C97" s="539"/>
      <c r="D97" s="539"/>
      <c r="E97" s="540"/>
    </row>
    <row r="98" spans="1:5" ht="40.5" customHeight="1">
      <c r="B98" s="299">
        <v>3</v>
      </c>
      <c r="C98" s="236">
        <v>55</v>
      </c>
      <c r="D98" s="289" t="s">
        <v>1268</v>
      </c>
      <c r="E98" s="284">
        <v>1</v>
      </c>
    </row>
    <row r="99" spans="1:5" ht="34.5" customHeight="1">
      <c r="B99" s="535" t="s">
        <v>1142</v>
      </c>
      <c r="C99" s="536"/>
      <c r="D99" s="536"/>
      <c r="E99" s="537"/>
    </row>
    <row r="100" spans="1:5" ht="29.25" customHeight="1">
      <c r="B100" s="532" t="s">
        <v>1143</v>
      </c>
      <c r="C100" s="533"/>
      <c r="D100" s="533"/>
      <c r="E100" s="534"/>
    </row>
    <row r="101" spans="1:5" ht="46.5" customHeight="1">
      <c r="B101" s="299"/>
      <c r="C101" s="236">
        <v>56</v>
      </c>
      <c r="D101" s="278" t="s">
        <v>1269</v>
      </c>
      <c r="E101" s="284">
        <v>0.75</v>
      </c>
    </row>
    <row r="102" spans="1:5" ht="38.25" customHeight="1">
      <c r="B102" s="299">
        <v>16</v>
      </c>
      <c r="C102" s="236">
        <v>57</v>
      </c>
      <c r="D102" s="278" t="s">
        <v>1270</v>
      </c>
      <c r="E102" s="284">
        <v>0.5</v>
      </c>
    </row>
    <row r="103" spans="1:5" ht="39.75" customHeight="1">
      <c r="B103" s="299">
        <v>17</v>
      </c>
      <c r="C103" s="236">
        <v>58</v>
      </c>
      <c r="D103" s="278" t="s">
        <v>1271</v>
      </c>
      <c r="E103" s="284">
        <v>0.8</v>
      </c>
    </row>
    <row r="104" spans="1:5" ht="32.25" customHeight="1">
      <c r="B104" s="299">
        <v>18</v>
      </c>
      <c r="C104" s="236">
        <v>59</v>
      </c>
      <c r="D104" s="278" t="s">
        <v>1272</v>
      </c>
      <c r="E104" s="284">
        <v>1</v>
      </c>
    </row>
    <row r="105" spans="1:5" ht="35.25" customHeight="1">
      <c r="B105" s="299">
        <v>19</v>
      </c>
      <c r="C105" s="236">
        <v>60</v>
      </c>
      <c r="D105" s="278" t="s">
        <v>1273</v>
      </c>
      <c r="E105" s="284">
        <v>1</v>
      </c>
    </row>
    <row r="106" spans="1:5" ht="30" customHeight="1">
      <c r="B106" s="299">
        <v>16</v>
      </c>
      <c r="C106" s="236">
        <v>61</v>
      </c>
      <c r="D106" s="278" t="s">
        <v>1274</v>
      </c>
      <c r="E106" s="284">
        <v>0.8</v>
      </c>
    </row>
    <row r="107" spans="1:5" ht="39.75" customHeight="1">
      <c r="B107" s="300">
        <v>17</v>
      </c>
      <c r="C107" s="291">
        <v>62</v>
      </c>
      <c r="D107" s="280" t="s">
        <v>1275</v>
      </c>
      <c r="E107" s="293">
        <v>1</v>
      </c>
    </row>
    <row r="108" spans="1:5" ht="29.25" customHeight="1">
      <c r="B108" s="532" t="s">
        <v>1144</v>
      </c>
      <c r="C108" s="533"/>
      <c r="D108" s="533"/>
      <c r="E108" s="534"/>
    </row>
    <row r="109" spans="1:5" ht="33" customHeight="1">
      <c r="B109" s="299">
        <v>20</v>
      </c>
      <c r="C109" s="236">
        <v>63</v>
      </c>
      <c r="D109" s="278" t="s">
        <v>1276</v>
      </c>
      <c r="E109" s="284">
        <v>1</v>
      </c>
    </row>
    <row r="110" spans="1:5" ht="35.25" customHeight="1">
      <c r="B110" s="300">
        <v>19</v>
      </c>
      <c r="C110" s="291">
        <v>64</v>
      </c>
      <c r="D110" s="280" t="s">
        <v>1277</v>
      </c>
      <c r="E110" s="293">
        <v>0.7</v>
      </c>
    </row>
    <row r="111" spans="1:5" ht="26.25" customHeight="1">
      <c r="A111" s="154"/>
      <c r="B111" s="529" t="s">
        <v>1427</v>
      </c>
      <c r="C111" s="530"/>
      <c r="D111" s="531"/>
      <c r="E111" s="303">
        <f>+AVERAGE(E9:E110)</f>
        <v>0.92385468749999988</v>
      </c>
    </row>
    <row r="112" spans="1:5" ht="50.25" customHeight="1"/>
    <row r="113" spans="1:209" ht="50.25" customHeight="1">
      <c r="A113" s="154">
        <v>52</v>
      </c>
    </row>
    <row r="114" spans="1:209" ht="50.25" customHeight="1">
      <c r="B114" s="302"/>
      <c r="C114" s="237"/>
      <c r="D114" s="157"/>
    </row>
    <row r="115" spans="1:209" ht="50.25" customHeight="1">
      <c r="B115" s="302"/>
      <c r="C115" s="237"/>
      <c r="D115" s="157"/>
    </row>
    <row r="116" spans="1:209">
      <c r="B116" s="302"/>
      <c r="C116" s="237"/>
      <c r="D116" s="157"/>
    </row>
    <row r="117" spans="1:209">
      <c r="B117" s="302"/>
      <c r="C117" s="237"/>
      <c r="D117" s="157"/>
    </row>
    <row r="118" spans="1:209" ht="15.75" customHeight="1">
      <c r="B118" s="302"/>
      <c r="C118" s="237"/>
      <c r="D118" s="157"/>
    </row>
    <row r="119" spans="1:209">
      <c r="B119" s="302"/>
      <c r="C119" s="237"/>
      <c r="D119" s="157"/>
    </row>
    <row r="120" spans="1:209" ht="30" customHeight="1">
      <c r="B120" s="302"/>
      <c r="C120" s="237"/>
      <c r="D120" s="157"/>
    </row>
    <row r="121" spans="1:209" ht="30" customHeight="1">
      <c r="B121" s="302"/>
      <c r="C121" s="237"/>
      <c r="D121" s="157"/>
    </row>
    <row r="122" spans="1:209" ht="30" customHeight="1">
      <c r="B122" s="302"/>
      <c r="C122" s="237"/>
      <c r="D122" s="157"/>
    </row>
    <row r="123" spans="1:209" s="159" customFormat="1" ht="30" customHeight="1">
      <c r="A123" s="147"/>
      <c r="B123" s="302"/>
      <c r="C123" s="237"/>
      <c r="D123" s="157"/>
      <c r="E123" s="167"/>
      <c r="F123" s="147"/>
      <c r="G123" s="147"/>
      <c r="H123" s="147"/>
      <c r="I123" s="147"/>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56"/>
      <c r="EE123" s="156"/>
      <c r="EF123" s="156"/>
      <c r="EG123" s="156"/>
      <c r="EH123" s="156"/>
      <c r="EI123" s="156"/>
      <c r="EJ123" s="156"/>
      <c r="EK123" s="156"/>
      <c r="EL123" s="156"/>
      <c r="EM123" s="156"/>
      <c r="EN123" s="156"/>
      <c r="EO123" s="156"/>
      <c r="EP123" s="156"/>
      <c r="EQ123" s="156"/>
      <c r="ER123" s="156"/>
      <c r="ES123" s="156"/>
      <c r="ET123" s="156"/>
      <c r="EU123" s="156"/>
      <c r="EV123" s="156"/>
      <c r="EW123" s="156"/>
      <c r="EX123" s="156"/>
      <c r="EY123" s="156"/>
      <c r="EZ123" s="156"/>
      <c r="FA123" s="156"/>
      <c r="FB123" s="156"/>
      <c r="FC123" s="156"/>
      <c r="FD123" s="156"/>
      <c r="FE123" s="156"/>
      <c r="FF123" s="156"/>
      <c r="FG123" s="156"/>
      <c r="FH123" s="156"/>
      <c r="FI123" s="156"/>
      <c r="FJ123" s="156"/>
      <c r="FK123" s="156"/>
      <c r="FL123" s="156"/>
      <c r="FM123" s="156"/>
      <c r="FN123" s="156"/>
      <c r="FO123" s="156"/>
      <c r="FP123" s="156"/>
      <c r="FQ123" s="156"/>
      <c r="FR123" s="156"/>
      <c r="FS123" s="156"/>
      <c r="FT123" s="156"/>
      <c r="FU123" s="156"/>
      <c r="FV123" s="156"/>
      <c r="FW123" s="156"/>
      <c r="FX123" s="156"/>
      <c r="FY123" s="156"/>
      <c r="FZ123" s="156"/>
      <c r="GA123" s="156"/>
      <c r="GB123" s="156"/>
      <c r="GC123" s="156"/>
      <c r="GD123" s="156"/>
      <c r="GE123" s="156"/>
      <c r="GF123" s="156"/>
      <c r="GG123" s="156"/>
      <c r="GH123" s="156"/>
      <c r="GI123" s="156"/>
      <c r="GJ123" s="156"/>
      <c r="GK123" s="156"/>
      <c r="GL123" s="156"/>
      <c r="GM123" s="156"/>
      <c r="GN123" s="156"/>
      <c r="GO123" s="156"/>
      <c r="GP123" s="156"/>
      <c r="GQ123" s="156"/>
      <c r="GR123" s="156"/>
      <c r="GS123" s="156"/>
      <c r="GT123" s="156"/>
      <c r="GU123" s="156"/>
      <c r="GV123" s="156"/>
      <c r="GW123" s="156"/>
      <c r="GX123" s="156"/>
      <c r="GY123" s="156"/>
      <c r="GZ123" s="156"/>
      <c r="HA123" s="158"/>
    </row>
    <row r="124" spans="1:209" s="159" customFormat="1" ht="30" customHeight="1">
      <c r="A124" s="147"/>
      <c r="B124" s="302"/>
      <c r="C124" s="237"/>
      <c r="D124" s="157"/>
      <c r="E124" s="167"/>
      <c r="F124" s="147"/>
      <c r="G124" s="147"/>
      <c r="H124" s="147"/>
      <c r="I124" s="147"/>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56"/>
      <c r="EE124" s="156"/>
      <c r="EF124" s="156"/>
      <c r="EG124" s="156"/>
      <c r="EH124" s="156"/>
      <c r="EI124" s="156"/>
      <c r="EJ124" s="156"/>
      <c r="EK124" s="156"/>
      <c r="EL124" s="156"/>
      <c r="EM124" s="156"/>
      <c r="EN124" s="156"/>
      <c r="EO124" s="156"/>
      <c r="EP124" s="156"/>
      <c r="EQ124" s="156"/>
      <c r="ER124" s="156"/>
      <c r="ES124" s="156"/>
      <c r="ET124" s="156"/>
      <c r="EU124" s="156"/>
      <c r="EV124" s="156"/>
      <c r="EW124" s="156"/>
      <c r="EX124" s="156"/>
      <c r="EY124" s="156"/>
      <c r="EZ124" s="156"/>
      <c r="FA124" s="156"/>
      <c r="FB124" s="156"/>
      <c r="FC124" s="156"/>
      <c r="FD124" s="156"/>
      <c r="FE124" s="156"/>
      <c r="FF124" s="156"/>
      <c r="FG124" s="156"/>
      <c r="FH124" s="156"/>
      <c r="FI124" s="156"/>
      <c r="FJ124" s="156"/>
      <c r="FK124" s="156"/>
      <c r="FL124" s="156"/>
      <c r="FM124" s="156"/>
      <c r="FN124" s="156"/>
      <c r="FO124" s="156"/>
      <c r="FP124" s="156"/>
      <c r="FQ124" s="156"/>
      <c r="FR124" s="156"/>
      <c r="FS124" s="156"/>
      <c r="FT124" s="156"/>
      <c r="FU124" s="156"/>
      <c r="FV124" s="156"/>
      <c r="FW124" s="156"/>
      <c r="FX124" s="156"/>
      <c r="FY124" s="156"/>
      <c r="FZ124" s="156"/>
      <c r="GA124" s="156"/>
      <c r="GB124" s="156"/>
      <c r="GC124" s="156"/>
      <c r="GD124" s="156"/>
      <c r="GE124" s="156"/>
      <c r="GF124" s="156"/>
      <c r="GG124" s="156"/>
      <c r="GH124" s="156"/>
      <c r="GI124" s="156"/>
      <c r="GJ124" s="156"/>
      <c r="GK124" s="156"/>
      <c r="GL124" s="156"/>
      <c r="GM124" s="156"/>
      <c r="GN124" s="156"/>
      <c r="GO124" s="156"/>
      <c r="GP124" s="156"/>
      <c r="GQ124" s="156"/>
      <c r="GR124" s="156"/>
      <c r="GS124" s="156"/>
      <c r="GT124" s="156"/>
      <c r="GU124" s="156"/>
      <c r="GV124" s="156"/>
      <c r="GW124" s="156"/>
      <c r="GX124" s="156"/>
      <c r="GY124" s="156"/>
      <c r="GZ124" s="156"/>
      <c r="HA124" s="158"/>
    </row>
    <row r="125" spans="1:209" s="159" customFormat="1" ht="30" customHeight="1">
      <c r="A125" s="147"/>
      <c r="B125" s="302"/>
      <c r="C125" s="237"/>
      <c r="D125" s="157"/>
      <c r="E125" s="167"/>
      <c r="F125" s="147"/>
      <c r="G125" s="147"/>
      <c r="H125" s="147"/>
      <c r="I125" s="147"/>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c r="EF125" s="156"/>
      <c r="EG125" s="156"/>
      <c r="EH125" s="156"/>
      <c r="EI125" s="156"/>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6"/>
      <c r="FU125" s="156"/>
      <c r="FV125" s="156"/>
      <c r="FW125" s="156"/>
      <c r="FX125" s="156"/>
      <c r="FY125" s="156"/>
      <c r="FZ125" s="156"/>
      <c r="GA125" s="156"/>
      <c r="GB125" s="156"/>
      <c r="GC125" s="156"/>
      <c r="GD125" s="156"/>
      <c r="GE125" s="156"/>
      <c r="GF125" s="156"/>
      <c r="GG125" s="156"/>
      <c r="GH125" s="156"/>
      <c r="GI125" s="156"/>
      <c r="GJ125" s="156"/>
      <c r="GK125" s="156"/>
      <c r="GL125" s="156"/>
      <c r="GM125" s="156"/>
      <c r="GN125" s="156"/>
      <c r="GO125" s="156"/>
      <c r="GP125" s="156"/>
      <c r="GQ125" s="156"/>
      <c r="GR125" s="156"/>
      <c r="GS125" s="156"/>
      <c r="GT125" s="156"/>
      <c r="GU125" s="156"/>
      <c r="GV125" s="156"/>
      <c r="GW125" s="156"/>
      <c r="GX125" s="156"/>
      <c r="GY125" s="156"/>
      <c r="GZ125" s="156"/>
      <c r="HA125" s="158"/>
    </row>
    <row r="126" spans="1:209" s="159" customFormat="1" ht="30" customHeight="1">
      <c r="A126" s="147"/>
      <c r="B126" s="302"/>
      <c r="C126" s="237"/>
      <c r="D126" s="157"/>
      <c r="E126" s="167"/>
      <c r="F126" s="147"/>
      <c r="G126" s="147"/>
      <c r="H126" s="147"/>
      <c r="I126" s="147"/>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c r="EF126" s="156"/>
      <c r="EG126" s="156"/>
      <c r="EH126" s="156"/>
      <c r="EI126" s="156"/>
      <c r="EJ126" s="156"/>
      <c r="EK126" s="156"/>
      <c r="EL126" s="156"/>
      <c r="EM126" s="156"/>
      <c r="EN126" s="156"/>
      <c r="EO126" s="156"/>
      <c r="EP126" s="156"/>
      <c r="EQ126" s="156"/>
      <c r="ER126" s="156"/>
      <c r="ES126" s="156"/>
      <c r="ET126" s="156"/>
      <c r="EU126" s="156"/>
      <c r="EV126" s="156"/>
      <c r="EW126" s="156"/>
      <c r="EX126" s="156"/>
      <c r="EY126" s="156"/>
      <c r="EZ126" s="156"/>
      <c r="FA126" s="156"/>
      <c r="FB126" s="156"/>
      <c r="FC126" s="156"/>
      <c r="FD126" s="156"/>
      <c r="FE126" s="156"/>
      <c r="FF126" s="156"/>
      <c r="FG126" s="156"/>
      <c r="FH126" s="156"/>
      <c r="FI126" s="156"/>
      <c r="FJ126" s="156"/>
      <c r="FK126" s="156"/>
      <c r="FL126" s="156"/>
      <c r="FM126" s="156"/>
      <c r="FN126" s="156"/>
      <c r="FO126" s="156"/>
      <c r="FP126" s="156"/>
      <c r="FQ126" s="156"/>
      <c r="FR126" s="156"/>
      <c r="FS126" s="156"/>
      <c r="FT126" s="156"/>
      <c r="FU126" s="156"/>
      <c r="FV126" s="156"/>
      <c r="FW126" s="156"/>
      <c r="FX126" s="156"/>
      <c r="FY126" s="156"/>
      <c r="FZ126" s="156"/>
      <c r="GA126" s="156"/>
      <c r="GB126" s="156"/>
      <c r="GC126" s="156"/>
      <c r="GD126" s="156"/>
      <c r="GE126" s="156"/>
      <c r="GF126" s="156"/>
      <c r="GG126" s="156"/>
      <c r="GH126" s="156"/>
      <c r="GI126" s="156"/>
      <c r="GJ126" s="156"/>
      <c r="GK126" s="156"/>
      <c r="GL126" s="156"/>
      <c r="GM126" s="156"/>
      <c r="GN126" s="156"/>
      <c r="GO126" s="156"/>
      <c r="GP126" s="156"/>
      <c r="GQ126" s="156"/>
      <c r="GR126" s="156"/>
      <c r="GS126" s="156"/>
      <c r="GT126" s="156"/>
      <c r="GU126" s="156"/>
      <c r="GV126" s="156"/>
      <c r="GW126" s="156"/>
      <c r="GX126" s="156"/>
      <c r="GY126" s="156"/>
      <c r="GZ126" s="156"/>
      <c r="HA126" s="158"/>
    </row>
    <row r="127" spans="1:209" s="159" customFormat="1" ht="30" customHeight="1">
      <c r="A127" s="147"/>
      <c r="B127" s="302"/>
      <c r="C127" s="237"/>
      <c r="D127" s="157"/>
      <c r="E127" s="167"/>
      <c r="F127" s="147"/>
      <c r="G127" s="147"/>
      <c r="H127" s="147"/>
      <c r="I127" s="147"/>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c r="DP127" s="156"/>
      <c r="DQ127" s="156"/>
      <c r="DR127" s="156"/>
      <c r="DS127" s="156"/>
      <c r="DT127" s="156"/>
      <c r="DU127" s="156"/>
      <c r="DV127" s="156"/>
      <c r="DW127" s="156"/>
      <c r="DX127" s="156"/>
      <c r="DY127" s="156"/>
      <c r="DZ127" s="156"/>
      <c r="EA127" s="156"/>
      <c r="EB127" s="156"/>
      <c r="EC127" s="156"/>
      <c r="ED127" s="156"/>
      <c r="EE127" s="156"/>
      <c r="EF127" s="156"/>
      <c r="EG127" s="156"/>
      <c r="EH127" s="156"/>
      <c r="EI127" s="156"/>
      <c r="EJ127" s="156"/>
      <c r="EK127" s="156"/>
      <c r="EL127" s="156"/>
      <c r="EM127" s="156"/>
      <c r="EN127" s="156"/>
      <c r="EO127" s="156"/>
      <c r="EP127" s="156"/>
      <c r="EQ127" s="156"/>
      <c r="ER127" s="156"/>
      <c r="ES127" s="156"/>
      <c r="ET127" s="156"/>
      <c r="EU127" s="156"/>
      <c r="EV127" s="156"/>
      <c r="EW127" s="156"/>
      <c r="EX127" s="156"/>
      <c r="EY127" s="156"/>
      <c r="EZ127" s="156"/>
      <c r="FA127" s="156"/>
      <c r="FB127" s="156"/>
      <c r="FC127" s="156"/>
      <c r="FD127" s="156"/>
      <c r="FE127" s="156"/>
      <c r="FF127" s="156"/>
      <c r="FG127" s="156"/>
      <c r="FH127" s="156"/>
      <c r="FI127" s="156"/>
      <c r="FJ127" s="156"/>
      <c r="FK127" s="156"/>
      <c r="FL127" s="156"/>
      <c r="FM127" s="156"/>
      <c r="FN127" s="156"/>
      <c r="FO127" s="156"/>
      <c r="FP127" s="156"/>
      <c r="FQ127" s="156"/>
      <c r="FR127" s="156"/>
      <c r="FS127" s="156"/>
      <c r="FT127" s="156"/>
      <c r="FU127" s="156"/>
      <c r="FV127" s="156"/>
      <c r="FW127" s="156"/>
      <c r="FX127" s="156"/>
      <c r="FY127" s="156"/>
      <c r="FZ127" s="156"/>
      <c r="GA127" s="156"/>
      <c r="GB127" s="156"/>
      <c r="GC127" s="156"/>
      <c r="GD127" s="156"/>
      <c r="GE127" s="156"/>
      <c r="GF127" s="156"/>
      <c r="GG127" s="156"/>
      <c r="GH127" s="156"/>
      <c r="GI127" s="156"/>
      <c r="GJ127" s="156"/>
      <c r="GK127" s="156"/>
      <c r="GL127" s="156"/>
      <c r="GM127" s="156"/>
      <c r="GN127" s="156"/>
      <c r="GO127" s="156"/>
      <c r="GP127" s="156"/>
      <c r="GQ127" s="156"/>
      <c r="GR127" s="156"/>
      <c r="GS127" s="156"/>
      <c r="GT127" s="156"/>
      <c r="GU127" s="156"/>
      <c r="GV127" s="156"/>
      <c r="GW127" s="156"/>
      <c r="GX127" s="156"/>
      <c r="GY127" s="156"/>
      <c r="GZ127" s="156"/>
      <c r="HA127" s="158"/>
    </row>
    <row r="128" spans="1:209" s="159" customFormat="1" ht="30" customHeight="1">
      <c r="A128" s="147"/>
      <c r="B128" s="302"/>
      <c r="C128" s="237"/>
      <c r="D128" s="157"/>
      <c r="E128" s="167"/>
      <c r="F128" s="147"/>
      <c r="G128" s="147"/>
      <c r="H128" s="147"/>
      <c r="I128" s="147"/>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c r="DS128" s="156"/>
      <c r="DT128" s="156"/>
      <c r="DU128" s="156"/>
      <c r="DV128" s="156"/>
      <c r="DW128" s="156"/>
      <c r="DX128" s="156"/>
      <c r="DY128" s="156"/>
      <c r="DZ128" s="156"/>
      <c r="EA128" s="156"/>
      <c r="EB128" s="156"/>
      <c r="EC128" s="156"/>
      <c r="ED128" s="156"/>
      <c r="EE128" s="156"/>
      <c r="EF128" s="156"/>
      <c r="EG128" s="156"/>
      <c r="EH128" s="156"/>
      <c r="EI128" s="156"/>
      <c r="EJ128" s="156"/>
      <c r="EK128" s="156"/>
      <c r="EL128" s="156"/>
      <c r="EM128" s="156"/>
      <c r="EN128" s="156"/>
      <c r="EO128" s="156"/>
      <c r="EP128" s="156"/>
      <c r="EQ128" s="156"/>
      <c r="ER128" s="156"/>
      <c r="ES128" s="156"/>
      <c r="ET128" s="156"/>
      <c r="EU128" s="156"/>
      <c r="EV128" s="156"/>
      <c r="EW128" s="156"/>
      <c r="EX128" s="156"/>
      <c r="EY128" s="156"/>
      <c r="EZ128" s="156"/>
      <c r="FA128" s="156"/>
      <c r="FB128" s="156"/>
      <c r="FC128" s="156"/>
      <c r="FD128" s="156"/>
      <c r="FE128" s="156"/>
      <c r="FF128" s="156"/>
      <c r="FG128" s="156"/>
      <c r="FH128" s="156"/>
      <c r="FI128" s="156"/>
      <c r="FJ128" s="156"/>
      <c r="FK128" s="156"/>
      <c r="FL128" s="156"/>
      <c r="FM128" s="156"/>
      <c r="FN128" s="156"/>
      <c r="FO128" s="156"/>
      <c r="FP128" s="156"/>
      <c r="FQ128" s="156"/>
      <c r="FR128" s="156"/>
      <c r="FS128" s="156"/>
      <c r="FT128" s="156"/>
      <c r="FU128" s="156"/>
      <c r="FV128" s="156"/>
      <c r="FW128" s="156"/>
      <c r="FX128" s="156"/>
      <c r="FY128" s="156"/>
      <c r="FZ128" s="156"/>
      <c r="GA128" s="156"/>
      <c r="GB128" s="156"/>
      <c r="GC128" s="156"/>
      <c r="GD128" s="156"/>
      <c r="GE128" s="156"/>
      <c r="GF128" s="156"/>
      <c r="GG128" s="156"/>
      <c r="GH128" s="156"/>
      <c r="GI128" s="156"/>
      <c r="GJ128" s="156"/>
      <c r="GK128" s="156"/>
      <c r="GL128" s="156"/>
      <c r="GM128" s="156"/>
      <c r="GN128" s="156"/>
      <c r="GO128" s="156"/>
      <c r="GP128" s="156"/>
      <c r="GQ128" s="156"/>
      <c r="GR128" s="156"/>
      <c r="GS128" s="156"/>
      <c r="GT128" s="156"/>
      <c r="GU128" s="156"/>
      <c r="GV128" s="156"/>
      <c r="GW128" s="156"/>
      <c r="GX128" s="156"/>
      <c r="GY128" s="156"/>
      <c r="GZ128" s="156"/>
      <c r="HA128" s="158"/>
    </row>
    <row r="129" spans="1:209" s="159" customFormat="1" ht="30" customHeight="1">
      <c r="A129" s="147"/>
      <c r="B129" s="302"/>
      <c r="C129" s="237"/>
      <c r="D129" s="157"/>
      <c r="E129" s="167"/>
      <c r="F129" s="147"/>
      <c r="G129" s="147"/>
      <c r="H129" s="147"/>
      <c r="I129" s="147"/>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c r="DP129" s="156"/>
      <c r="DQ129" s="156"/>
      <c r="DR129" s="156"/>
      <c r="DS129" s="156"/>
      <c r="DT129" s="156"/>
      <c r="DU129" s="156"/>
      <c r="DV129" s="156"/>
      <c r="DW129" s="156"/>
      <c r="DX129" s="156"/>
      <c r="DY129" s="156"/>
      <c r="DZ129" s="156"/>
      <c r="EA129" s="156"/>
      <c r="EB129" s="156"/>
      <c r="EC129" s="156"/>
      <c r="ED129" s="156"/>
      <c r="EE129" s="156"/>
      <c r="EF129" s="156"/>
      <c r="EG129" s="156"/>
      <c r="EH129" s="156"/>
      <c r="EI129" s="156"/>
      <c r="EJ129" s="156"/>
      <c r="EK129" s="156"/>
      <c r="EL129" s="156"/>
      <c r="EM129" s="156"/>
      <c r="EN129" s="156"/>
      <c r="EO129" s="156"/>
      <c r="EP129" s="156"/>
      <c r="EQ129" s="156"/>
      <c r="ER129" s="156"/>
      <c r="ES129" s="156"/>
      <c r="ET129" s="156"/>
      <c r="EU129" s="156"/>
      <c r="EV129" s="156"/>
      <c r="EW129" s="156"/>
      <c r="EX129" s="156"/>
      <c r="EY129" s="156"/>
      <c r="EZ129" s="156"/>
      <c r="FA129" s="156"/>
      <c r="FB129" s="156"/>
      <c r="FC129" s="156"/>
      <c r="FD129" s="156"/>
      <c r="FE129" s="156"/>
      <c r="FF129" s="156"/>
      <c r="FG129" s="156"/>
      <c r="FH129" s="156"/>
      <c r="FI129" s="156"/>
      <c r="FJ129" s="156"/>
      <c r="FK129" s="156"/>
      <c r="FL129" s="156"/>
      <c r="FM129" s="156"/>
      <c r="FN129" s="156"/>
      <c r="FO129" s="156"/>
      <c r="FP129" s="156"/>
      <c r="FQ129" s="156"/>
      <c r="FR129" s="156"/>
      <c r="FS129" s="156"/>
      <c r="FT129" s="156"/>
      <c r="FU129" s="156"/>
      <c r="FV129" s="156"/>
      <c r="FW129" s="156"/>
      <c r="FX129" s="156"/>
      <c r="FY129" s="156"/>
      <c r="FZ129" s="156"/>
      <c r="GA129" s="156"/>
      <c r="GB129" s="156"/>
      <c r="GC129" s="156"/>
      <c r="GD129" s="156"/>
      <c r="GE129" s="156"/>
      <c r="GF129" s="156"/>
      <c r="GG129" s="156"/>
      <c r="GH129" s="156"/>
      <c r="GI129" s="156"/>
      <c r="GJ129" s="156"/>
      <c r="GK129" s="156"/>
      <c r="GL129" s="156"/>
      <c r="GM129" s="156"/>
      <c r="GN129" s="156"/>
      <c r="GO129" s="156"/>
      <c r="GP129" s="156"/>
      <c r="GQ129" s="156"/>
      <c r="GR129" s="156"/>
      <c r="GS129" s="156"/>
      <c r="GT129" s="156"/>
      <c r="GU129" s="156"/>
      <c r="GV129" s="156"/>
      <c r="GW129" s="156"/>
      <c r="GX129" s="156"/>
      <c r="GY129" s="156"/>
      <c r="GZ129" s="156"/>
      <c r="HA129" s="158"/>
    </row>
    <row r="130" spans="1:209" s="159" customFormat="1" ht="30" customHeight="1">
      <c r="A130" s="147"/>
      <c r="B130" s="302"/>
      <c r="C130" s="237"/>
      <c r="D130" s="157"/>
      <c r="E130" s="167"/>
      <c r="F130" s="147"/>
      <c r="G130" s="147"/>
      <c r="H130" s="147"/>
      <c r="I130" s="147"/>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c r="DS130" s="156"/>
      <c r="DT130" s="156"/>
      <c r="DU130" s="156"/>
      <c r="DV130" s="156"/>
      <c r="DW130" s="156"/>
      <c r="DX130" s="156"/>
      <c r="DY130" s="156"/>
      <c r="DZ130" s="156"/>
      <c r="EA130" s="156"/>
      <c r="EB130" s="156"/>
      <c r="EC130" s="156"/>
      <c r="ED130" s="156"/>
      <c r="EE130" s="156"/>
      <c r="EF130" s="156"/>
      <c r="EG130" s="156"/>
      <c r="EH130" s="156"/>
      <c r="EI130" s="156"/>
      <c r="EJ130" s="156"/>
      <c r="EK130" s="156"/>
      <c r="EL130" s="156"/>
      <c r="EM130" s="156"/>
      <c r="EN130" s="156"/>
      <c r="EO130" s="156"/>
      <c r="EP130" s="156"/>
      <c r="EQ130" s="156"/>
      <c r="ER130" s="156"/>
      <c r="ES130" s="156"/>
      <c r="ET130" s="156"/>
      <c r="EU130" s="156"/>
      <c r="EV130" s="156"/>
      <c r="EW130" s="156"/>
      <c r="EX130" s="156"/>
      <c r="EY130" s="156"/>
      <c r="EZ130" s="156"/>
      <c r="FA130" s="156"/>
      <c r="FB130" s="156"/>
      <c r="FC130" s="156"/>
      <c r="FD130" s="156"/>
      <c r="FE130" s="156"/>
      <c r="FF130" s="156"/>
      <c r="FG130" s="156"/>
      <c r="FH130" s="156"/>
      <c r="FI130" s="156"/>
      <c r="FJ130" s="156"/>
      <c r="FK130" s="156"/>
      <c r="FL130" s="156"/>
      <c r="FM130" s="156"/>
      <c r="FN130" s="156"/>
      <c r="FO130" s="156"/>
      <c r="FP130" s="156"/>
      <c r="FQ130" s="156"/>
      <c r="FR130" s="156"/>
      <c r="FS130" s="156"/>
      <c r="FT130" s="156"/>
      <c r="FU130" s="156"/>
      <c r="FV130" s="156"/>
      <c r="FW130" s="156"/>
      <c r="FX130" s="156"/>
      <c r="FY130" s="156"/>
      <c r="FZ130" s="156"/>
      <c r="GA130" s="156"/>
      <c r="GB130" s="156"/>
      <c r="GC130" s="156"/>
      <c r="GD130" s="156"/>
      <c r="GE130" s="156"/>
      <c r="GF130" s="156"/>
      <c r="GG130" s="156"/>
      <c r="GH130" s="156"/>
      <c r="GI130" s="156"/>
      <c r="GJ130" s="156"/>
      <c r="GK130" s="156"/>
      <c r="GL130" s="156"/>
      <c r="GM130" s="156"/>
      <c r="GN130" s="156"/>
      <c r="GO130" s="156"/>
      <c r="GP130" s="156"/>
      <c r="GQ130" s="156"/>
      <c r="GR130" s="156"/>
      <c r="GS130" s="156"/>
      <c r="GT130" s="156"/>
      <c r="GU130" s="156"/>
      <c r="GV130" s="156"/>
      <c r="GW130" s="156"/>
      <c r="GX130" s="156"/>
      <c r="GY130" s="156"/>
      <c r="GZ130" s="156"/>
      <c r="HA130" s="158"/>
    </row>
    <row r="131" spans="1:209" s="159" customFormat="1" ht="30" customHeight="1">
      <c r="A131" s="147"/>
      <c r="B131" s="302"/>
      <c r="C131" s="237"/>
      <c r="D131" s="157"/>
      <c r="E131" s="167"/>
      <c r="F131" s="147"/>
      <c r="G131" s="147"/>
      <c r="H131" s="147"/>
      <c r="I131" s="147"/>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c r="DP131" s="156"/>
      <c r="DQ131" s="156"/>
      <c r="DR131" s="156"/>
      <c r="DS131" s="156"/>
      <c r="DT131" s="156"/>
      <c r="DU131" s="156"/>
      <c r="DV131" s="156"/>
      <c r="DW131" s="156"/>
      <c r="DX131" s="156"/>
      <c r="DY131" s="156"/>
      <c r="DZ131" s="156"/>
      <c r="EA131" s="156"/>
      <c r="EB131" s="156"/>
      <c r="EC131" s="156"/>
      <c r="ED131" s="156"/>
      <c r="EE131" s="156"/>
      <c r="EF131" s="156"/>
      <c r="EG131" s="156"/>
      <c r="EH131" s="156"/>
      <c r="EI131" s="156"/>
      <c r="EJ131" s="156"/>
      <c r="EK131" s="156"/>
      <c r="EL131" s="156"/>
      <c r="EM131" s="156"/>
      <c r="EN131" s="156"/>
      <c r="EO131" s="156"/>
      <c r="EP131" s="156"/>
      <c r="EQ131" s="156"/>
      <c r="ER131" s="156"/>
      <c r="ES131" s="156"/>
      <c r="ET131" s="156"/>
      <c r="EU131" s="156"/>
      <c r="EV131" s="156"/>
      <c r="EW131" s="156"/>
      <c r="EX131" s="156"/>
      <c r="EY131" s="156"/>
      <c r="EZ131" s="156"/>
      <c r="FA131" s="156"/>
      <c r="FB131" s="156"/>
      <c r="FC131" s="156"/>
      <c r="FD131" s="156"/>
      <c r="FE131" s="156"/>
      <c r="FF131" s="156"/>
      <c r="FG131" s="156"/>
      <c r="FH131" s="156"/>
      <c r="FI131" s="156"/>
      <c r="FJ131" s="156"/>
      <c r="FK131" s="156"/>
      <c r="FL131" s="156"/>
      <c r="FM131" s="156"/>
      <c r="FN131" s="156"/>
      <c r="FO131" s="156"/>
      <c r="FP131" s="156"/>
      <c r="FQ131" s="156"/>
      <c r="FR131" s="156"/>
      <c r="FS131" s="156"/>
      <c r="FT131" s="156"/>
      <c r="FU131" s="156"/>
      <c r="FV131" s="156"/>
      <c r="FW131" s="156"/>
      <c r="FX131" s="156"/>
      <c r="FY131" s="156"/>
      <c r="FZ131" s="156"/>
      <c r="GA131" s="156"/>
      <c r="GB131" s="156"/>
      <c r="GC131" s="156"/>
      <c r="GD131" s="156"/>
      <c r="GE131" s="156"/>
      <c r="GF131" s="156"/>
      <c r="GG131" s="156"/>
      <c r="GH131" s="156"/>
      <c r="GI131" s="156"/>
      <c r="GJ131" s="156"/>
      <c r="GK131" s="156"/>
      <c r="GL131" s="156"/>
      <c r="GM131" s="156"/>
      <c r="GN131" s="156"/>
      <c r="GO131" s="156"/>
      <c r="GP131" s="156"/>
      <c r="GQ131" s="156"/>
      <c r="GR131" s="156"/>
      <c r="GS131" s="156"/>
      <c r="GT131" s="156"/>
      <c r="GU131" s="156"/>
      <c r="GV131" s="156"/>
      <c r="GW131" s="156"/>
      <c r="GX131" s="156"/>
      <c r="GY131" s="156"/>
      <c r="GZ131" s="156"/>
      <c r="HA131" s="158"/>
    </row>
    <row r="132" spans="1:209" s="159" customFormat="1" ht="30" customHeight="1">
      <c r="A132" s="147"/>
      <c r="B132" s="302"/>
      <c r="C132" s="237"/>
      <c r="D132" s="157"/>
      <c r="E132" s="167"/>
      <c r="F132" s="147"/>
      <c r="G132" s="147"/>
      <c r="H132" s="147"/>
      <c r="I132" s="147"/>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c r="DS132" s="156"/>
      <c r="DT132" s="156"/>
      <c r="DU132" s="156"/>
      <c r="DV132" s="156"/>
      <c r="DW132" s="156"/>
      <c r="DX132" s="156"/>
      <c r="DY132" s="156"/>
      <c r="DZ132" s="156"/>
      <c r="EA132" s="156"/>
      <c r="EB132" s="156"/>
      <c r="EC132" s="156"/>
      <c r="ED132" s="156"/>
      <c r="EE132" s="156"/>
      <c r="EF132" s="156"/>
      <c r="EG132" s="156"/>
      <c r="EH132" s="156"/>
      <c r="EI132" s="156"/>
      <c r="EJ132" s="156"/>
      <c r="EK132" s="156"/>
      <c r="EL132" s="156"/>
      <c r="EM132" s="156"/>
      <c r="EN132" s="156"/>
      <c r="EO132" s="156"/>
      <c r="EP132" s="156"/>
      <c r="EQ132" s="156"/>
      <c r="ER132" s="156"/>
      <c r="ES132" s="156"/>
      <c r="ET132" s="156"/>
      <c r="EU132" s="156"/>
      <c r="EV132" s="156"/>
      <c r="EW132" s="156"/>
      <c r="EX132" s="156"/>
      <c r="EY132" s="156"/>
      <c r="EZ132" s="156"/>
      <c r="FA132" s="156"/>
      <c r="FB132" s="156"/>
      <c r="FC132" s="156"/>
      <c r="FD132" s="156"/>
      <c r="FE132" s="156"/>
      <c r="FF132" s="156"/>
      <c r="FG132" s="156"/>
      <c r="FH132" s="156"/>
      <c r="FI132" s="156"/>
      <c r="FJ132" s="156"/>
      <c r="FK132" s="156"/>
      <c r="FL132" s="156"/>
      <c r="FM132" s="156"/>
      <c r="FN132" s="156"/>
      <c r="FO132" s="156"/>
      <c r="FP132" s="156"/>
      <c r="FQ132" s="156"/>
      <c r="FR132" s="156"/>
      <c r="FS132" s="156"/>
      <c r="FT132" s="156"/>
      <c r="FU132" s="156"/>
      <c r="FV132" s="156"/>
      <c r="FW132" s="156"/>
      <c r="FX132" s="156"/>
      <c r="FY132" s="156"/>
      <c r="FZ132" s="156"/>
      <c r="GA132" s="156"/>
      <c r="GB132" s="156"/>
      <c r="GC132" s="156"/>
      <c r="GD132" s="156"/>
      <c r="GE132" s="156"/>
      <c r="GF132" s="156"/>
      <c r="GG132" s="156"/>
      <c r="GH132" s="156"/>
      <c r="GI132" s="156"/>
      <c r="GJ132" s="156"/>
      <c r="GK132" s="156"/>
      <c r="GL132" s="156"/>
      <c r="GM132" s="156"/>
      <c r="GN132" s="156"/>
      <c r="GO132" s="156"/>
      <c r="GP132" s="156"/>
      <c r="GQ132" s="156"/>
      <c r="GR132" s="156"/>
      <c r="GS132" s="156"/>
      <c r="GT132" s="156"/>
      <c r="GU132" s="156"/>
      <c r="GV132" s="156"/>
      <c r="GW132" s="156"/>
      <c r="GX132" s="156"/>
      <c r="GY132" s="156"/>
      <c r="GZ132" s="156"/>
      <c r="HA132" s="158"/>
    </row>
    <row r="133" spans="1:209" s="159" customFormat="1" ht="30" customHeight="1">
      <c r="A133" s="147"/>
      <c r="B133" s="302"/>
      <c r="C133" s="237"/>
      <c r="D133" s="157"/>
      <c r="E133" s="167"/>
      <c r="F133" s="147"/>
      <c r="G133" s="147"/>
      <c r="H133" s="147"/>
      <c r="I133" s="147"/>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c r="DP133" s="156"/>
      <c r="DQ133" s="156"/>
      <c r="DR133" s="156"/>
      <c r="DS133" s="156"/>
      <c r="DT133" s="156"/>
      <c r="DU133" s="156"/>
      <c r="DV133" s="156"/>
      <c r="DW133" s="156"/>
      <c r="DX133" s="156"/>
      <c r="DY133" s="156"/>
      <c r="DZ133" s="156"/>
      <c r="EA133" s="156"/>
      <c r="EB133" s="156"/>
      <c r="EC133" s="156"/>
      <c r="ED133" s="156"/>
      <c r="EE133" s="156"/>
      <c r="EF133" s="156"/>
      <c r="EG133" s="156"/>
      <c r="EH133" s="156"/>
      <c r="EI133" s="156"/>
      <c r="EJ133" s="156"/>
      <c r="EK133" s="156"/>
      <c r="EL133" s="156"/>
      <c r="EM133" s="156"/>
      <c r="EN133" s="156"/>
      <c r="EO133" s="156"/>
      <c r="EP133" s="156"/>
      <c r="EQ133" s="156"/>
      <c r="ER133" s="156"/>
      <c r="ES133" s="156"/>
      <c r="ET133" s="156"/>
      <c r="EU133" s="156"/>
      <c r="EV133" s="156"/>
      <c r="EW133" s="156"/>
      <c r="EX133" s="156"/>
      <c r="EY133" s="156"/>
      <c r="EZ133" s="156"/>
      <c r="FA133" s="156"/>
      <c r="FB133" s="156"/>
      <c r="FC133" s="156"/>
      <c r="FD133" s="156"/>
      <c r="FE133" s="156"/>
      <c r="FF133" s="156"/>
      <c r="FG133" s="156"/>
      <c r="FH133" s="156"/>
      <c r="FI133" s="156"/>
      <c r="FJ133" s="156"/>
      <c r="FK133" s="156"/>
      <c r="FL133" s="156"/>
      <c r="FM133" s="156"/>
      <c r="FN133" s="156"/>
      <c r="FO133" s="156"/>
      <c r="FP133" s="156"/>
      <c r="FQ133" s="156"/>
      <c r="FR133" s="156"/>
      <c r="FS133" s="156"/>
      <c r="FT133" s="156"/>
      <c r="FU133" s="156"/>
      <c r="FV133" s="156"/>
      <c r="FW133" s="156"/>
      <c r="FX133" s="156"/>
      <c r="FY133" s="156"/>
      <c r="FZ133" s="156"/>
      <c r="GA133" s="156"/>
      <c r="GB133" s="156"/>
      <c r="GC133" s="156"/>
      <c r="GD133" s="156"/>
      <c r="GE133" s="156"/>
      <c r="GF133" s="156"/>
      <c r="GG133" s="156"/>
      <c r="GH133" s="156"/>
      <c r="GI133" s="156"/>
      <c r="GJ133" s="156"/>
      <c r="GK133" s="156"/>
      <c r="GL133" s="156"/>
      <c r="GM133" s="156"/>
      <c r="GN133" s="156"/>
      <c r="GO133" s="156"/>
      <c r="GP133" s="156"/>
      <c r="GQ133" s="156"/>
      <c r="GR133" s="156"/>
      <c r="GS133" s="156"/>
      <c r="GT133" s="156"/>
      <c r="GU133" s="156"/>
      <c r="GV133" s="156"/>
      <c r="GW133" s="156"/>
      <c r="GX133" s="156"/>
      <c r="GY133" s="156"/>
      <c r="GZ133" s="156"/>
      <c r="HA133" s="158"/>
    </row>
    <row r="134" spans="1:209" s="159" customFormat="1" ht="30" customHeight="1">
      <c r="A134" s="147"/>
      <c r="B134" s="302"/>
      <c r="C134" s="237"/>
      <c r="D134" s="157"/>
      <c r="E134" s="167"/>
      <c r="F134" s="147"/>
      <c r="G134" s="147"/>
      <c r="H134" s="147"/>
      <c r="I134" s="147"/>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c r="EF134" s="156"/>
      <c r="EG134" s="156"/>
      <c r="EH134" s="156"/>
      <c r="EI134" s="156"/>
      <c r="EJ134" s="156"/>
      <c r="EK134" s="156"/>
      <c r="EL134" s="156"/>
      <c r="EM134" s="156"/>
      <c r="EN134" s="156"/>
      <c r="EO134" s="156"/>
      <c r="EP134" s="156"/>
      <c r="EQ134" s="156"/>
      <c r="ER134" s="156"/>
      <c r="ES134" s="156"/>
      <c r="ET134" s="156"/>
      <c r="EU134" s="156"/>
      <c r="EV134" s="156"/>
      <c r="EW134" s="156"/>
      <c r="EX134" s="156"/>
      <c r="EY134" s="156"/>
      <c r="EZ134" s="156"/>
      <c r="FA134" s="156"/>
      <c r="FB134" s="156"/>
      <c r="FC134" s="156"/>
      <c r="FD134" s="156"/>
      <c r="FE134" s="156"/>
      <c r="FF134" s="156"/>
      <c r="FG134" s="156"/>
      <c r="FH134" s="156"/>
      <c r="FI134" s="156"/>
      <c r="FJ134" s="156"/>
      <c r="FK134" s="156"/>
      <c r="FL134" s="156"/>
      <c r="FM134" s="156"/>
      <c r="FN134" s="156"/>
      <c r="FO134" s="156"/>
      <c r="FP134" s="156"/>
      <c r="FQ134" s="156"/>
      <c r="FR134" s="156"/>
      <c r="FS134" s="156"/>
      <c r="FT134" s="156"/>
      <c r="FU134" s="156"/>
      <c r="FV134" s="156"/>
      <c r="FW134" s="156"/>
      <c r="FX134" s="156"/>
      <c r="FY134" s="156"/>
      <c r="FZ134" s="156"/>
      <c r="GA134" s="156"/>
      <c r="GB134" s="156"/>
      <c r="GC134" s="156"/>
      <c r="GD134" s="156"/>
      <c r="GE134" s="156"/>
      <c r="GF134" s="156"/>
      <c r="GG134" s="156"/>
      <c r="GH134" s="156"/>
      <c r="GI134" s="156"/>
      <c r="GJ134" s="156"/>
      <c r="GK134" s="156"/>
      <c r="GL134" s="156"/>
      <c r="GM134" s="156"/>
      <c r="GN134" s="156"/>
      <c r="GO134" s="156"/>
      <c r="GP134" s="156"/>
      <c r="GQ134" s="156"/>
      <c r="GR134" s="156"/>
      <c r="GS134" s="156"/>
      <c r="GT134" s="156"/>
      <c r="GU134" s="156"/>
      <c r="GV134" s="156"/>
      <c r="GW134" s="156"/>
      <c r="GX134" s="156"/>
      <c r="GY134" s="156"/>
      <c r="GZ134" s="156"/>
      <c r="HA134" s="158"/>
    </row>
    <row r="135" spans="1:209" s="159" customFormat="1" ht="30" customHeight="1">
      <c r="A135" s="147"/>
      <c r="B135" s="302"/>
      <c r="C135" s="237"/>
      <c r="D135" s="157"/>
      <c r="E135" s="167"/>
      <c r="F135" s="147"/>
      <c r="G135" s="147"/>
      <c r="H135" s="147"/>
      <c r="I135" s="147"/>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c r="DS135" s="156"/>
      <c r="DT135" s="156"/>
      <c r="DU135" s="156"/>
      <c r="DV135" s="156"/>
      <c r="DW135" s="156"/>
      <c r="DX135" s="156"/>
      <c r="DY135" s="156"/>
      <c r="DZ135" s="156"/>
      <c r="EA135" s="156"/>
      <c r="EB135" s="156"/>
      <c r="EC135" s="156"/>
      <c r="ED135" s="156"/>
      <c r="EE135" s="156"/>
      <c r="EF135" s="156"/>
      <c r="EG135" s="156"/>
      <c r="EH135" s="156"/>
      <c r="EI135" s="156"/>
      <c r="EJ135" s="156"/>
      <c r="EK135" s="156"/>
      <c r="EL135" s="156"/>
      <c r="EM135" s="156"/>
      <c r="EN135" s="156"/>
      <c r="EO135" s="156"/>
      <c r="EP135" s="156"/>
      <c r="EQ135" s="156"/>
      <c r="ER135" s="156"/>
      <c r="ES135" s="156"/>
      <c r="ET135" s="156"/>
      <c r="EU135" s="156"/>
      <c r="EV135" s="156"/>
      <c r="EW135" s="156"/>
      <c r="EX135" s="156"/>
      <c r="EY135" s="156"/>
      <c r="EZ135" s="156"/>
      <c r="FA135" s="156"/>
      <c r="FB135" s="156"/>
      <c r="FC135" s="156"/>
      <c r="FD135" s="156"/>
      <c r="FE135" s="156"/>
      <c r="FF135" s="156"/>
      <c r="FG135" s="156"/>
      <c r="FH135" s="156"/>
      <c r="FI135" s="156"/>
      <c r="FJ135" s="156"/>
      <c r="FK135" s="156"/>
      <c r="FL135" s="156"/>
      <c r="FM135" s="156"/>
      <c r="FN135" s="156"/>
      <c r="FO135" s="156"/>
      <c r="FP135" s="156"/>
      <c r="FQ135" s="156"/>
      <c r="FR135" s="156"/>
      <c r="FS135" s="156"/>
      <c r="FT135" s="156"/>
      <c r="FU135" s="156"/>
      <c r="FV135" s="156"/>
      <c r="FW135" s="156"/>
      <c r="FX135" s="156"/>
      <c r="FY135" s="156"/>
      <c r="FZ135" s="156"/>
      <c r="GA135" s="156"/>
      <c r="GB135" s="156"/>
      <c r="GC135" s="156"/>
      <c r="GD135" s="156"/>
      <c r="GE135" s="156"/>
      <c r="GF135" s="156"/>
      <c r="GG135" s="156"/>
      <c r="GH135" s="156"/>
      <c r="GI135" s="156"/>
      <c r="GJ135" s="156"/>
      <c r="GK135" s="156"/>
      <c r="GL135" s="156"/>
      <c r="GM135" s="156"/>
      <c r="GN135" s="156"/>
      <c r="GO135" s="156"/>
      <c r="GP135" s="156"/>
      <c r="GQ135" s="156"/>
      <c r="GR135" s="156"/>
      <c r="GS135" s="156"/>
      <c r="GT135" s="156"/>
      <c r="GU135" s="156"/>
      <c r="GV135" s="156"/>
      <c r="GW135" s="156"/>
      <c r="GX135" s="156"/>
      <c r="GY135" s="156"/>
      <c r="GZ135" s="156"/>
      <c r="HA135" s="158"/>
    </row>
    <row r="136" spans="1:209" s="159" customFormat="1" ht="30" customHeight="1">
      <c r="A136" s="147"/>
      <c r="B136" s="302"/>
      <c r="C136" s="237"/>
      <c r="D136" s="157"/>
      <c r="E136" s="167"/>
      <c r="F136" s="147"/>
      <c r="G136" s="147"/>
      <c r="H136" s="147"/>
      <c r="I136" s="147"/>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c r="EI136" s="156"/>
      <c r="EJ136" s="156"/>
      <c r="EK136" s="156"/>
      <c r="EL136" s="156"/>
      <c r="EM136" s="156"/>
      <c r="EN136" s="156"/>
      <c r="EO136" s="156"/>
      <c r="EP136" s="156"/>
      <c r="EQ136" s="156"/>
      <c r="ER136" s="156"/>
      <c r="ES136" s="156"/>
      <c r="ET136" s="156"/>
      <c r="EU136" s="156"/>
      <c r="EV136" s="156"/>
      <c r="EW136" s="156"/>
      <c r="EX136" s="156"/>
      <c r="EY136" s="156"/>
      <c r="EZ136" s="156"/>
      <c r="FA136" s="156"/>
      <c r="FB136" s="156"/>
      <c r="FC136" s="156"/>
      <c r="FD136" s="156"/>
      <c r="FE136" s="156"/>
      <c r="FF136" s="156"/>
      <c r="FG136" s="156"/>
      <c r="FH136" s="156"/>
      <c r="FI136" s="156"/>
      <c r="FJ136" s="156"/>
      <c r="FK136" s="156"/>
      <c r="FL136" s="156"/>
      <c r="FM136" s="156"/>
      <c r="FN136" s="156"/>
      <c r="FO136" s="156"/>
      <c r="FP136" s="156"/>
      <c r="FQ136" s="156"/>
      <c r="FR136" s="156"/>
      <c r="FS136" s="156"/>
      <c r="FT136" s="156"/>
      <c r="FU136" s="156"/>
      <c r="FV136" s="156"/>
      <c r="FW136" s="156"/>
      <c r="FX136" s="156"/>
      <c r="FY136" s="156"/>
      <c r="FZ136" s="156"/>
      <c r="GA136" s="156"/>
      <c r="GB136" s="156"/>
      <c r="GC136" s="156"/>
      <c r="GD136" s="156"/>
      <c r="GE136" s="156"/>
      <c r="GF136" s="156"/>
      <c r="GG136" s="156"/>
      <c r="GH136" s="156"/>
      <c r="GI136" s="156"/>
      <c r="GJ136" s="156"/>
      <c r="GK136" s="156"/>
      <c r="GL136" s="156"/>
      <c r="GM136" s="156"/>
      <c r="GN136" s="156"/>
      <c r="GO136" s="156"/>
      <c r="GP136" s="156"/>
      <c r="GQ136" s="156"/>
      <c r="GR136" s="156"/>
      <c r="GS136" s="156"/>
      <c r="GT136" s="156"/>
      <c r="GU136" s="156"/>
      <c r="GV136" s="156"/>
      <c r="GW136" s="156"/>
      <c r="GX136" s="156"/>
      <c r="GY136" s="156"/>
      <c r="GZ136" s="156"/>
      <c r="HA136" s="158"/>
    </row>
    <row r="137" spans="1:209" s="159" customFormat="1" ht="30" customHeight="1">
      <c r="A137" s="147"/>
      <c r="B137" s="302"/>
      <c r="C137" s="237"/>
      <c r="D137" s="157"/>
      <c r="E137" s="167"/>
      <c r="F137" s="147"/>
      <c r="G137" s="147"/>
      <c r="H137" s="147"/>
      <c r="I137" s="147"/>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c r="DS137" s="156"/>
      <c r="DT137" s="156"/>
      <c r="DU137" s="156"/>
      <c r="DV137" s="156"/>
      <c r="DW137" s="156"/>
      <c r="DX137" s="156"/>
      <c r="DY137" s="156"/>
      <c r="DZ137" s="156"/>
      <c r="EA137" s="156"/>
      <c r="EB137" s="156"/>
      <c r="EC137" s="156"/>
      <c r="ED137" s="156"/>
      <c r="EE137" s="156"/>
      <c r="EF137" s="156"/>
      <c r="EG137" s="156"/>
      <c r="EH137" s="156"/>
      <c r="EI137" s="156"/>
      <c r="EJ137" s="156"/>
      <c r="EK137" s="156"/>
      <c r="EL137" s="156"/>
      <c r="EM137" s="156"/>
      <c r="EN137" s="156"/>
      <c r="EO137" s="156"/>
      <c r="EP137" s="156"/>
      <c r="EQ137" s="156"/>
      <c r="ER137" s="156"/>
      <c r="ES137" s="156"/>
      <c r="ET137" s="156"/>
      <c r="EU137" s="156"/>
      <c r="EV137" s="156"/>
      <c r="EW137" s="156"/>
      <c r="EX137" s="156"/>
      <c r="EY137" s="156"/>
      <c r="EZ137" s="156"/>
      <c r="FA137" s="156"/>
      <c r="FB137" s="156"/>
      <c r="FC137" s="156"/>
      <c r="FD137" s="156"/>
      <c r="FE137" s="156"/>
      <c r="FF137" s="156"/>
      <c r="FG137" s="156"/>
      <c r="FH137" s="156"/>
      <c r="FI137" s="156"/>
      <c r="FJ137" s="156"/>
      <c r="FK137" s="156"/>
      <c r="FL137" s="156"/>
      <c r="FM137" s="156"/>
      <c r="FN137" s="156"/>
      <c r="FO137" s="156"/>
      <c r="FP137" s="156"/>
      <c r="FQ137" s="156"/>
      <c r="FR137" s="156"/>
      <c r="FS137" s="156"/>
      <c r="FT137" s="156"/>
      <c r="FU137" s="156"/>
      <c r="FV137" s="156"/>
      <c r="FW137" s="156"/>
      <c r="FX137" s="156"/>
      <c r="FY137" s="156"/>
      <c r="FZ137" s="156"/>
      <c r="GA137" s="156"/>
      <c r="GB137" s="156"/>
      <c r="GC137" s="156"/>
      <c r="GD137" s="156"/>
      <c r="GE137" s="156"/>
      <c r="GF137" s="156"/>
      <c r="GG137" s="156"/>
      <c r="GH137" s="156"/>
      <c r="GI137" s="156"/>
      <c r="GJ137" s="156"/>
      <c r="GK137" s="156"/>
      <c r="GL137" s="156"/>
      <c r="GM137" s="156"/>
      <c r="GN137" s="156"/>
      <c r="GO137" s="156"/>
      <c r="GP137" s="156"/>
      <c r="GQ137" s="156"/>
      <c r="GR137" s="156"/>
      <c r="GS137" s="156"/>
      <c r="GT137" s="156"/>
      <c r="GU137" s="156"/>
      <c r="GV137" s="156"/>
      <c r="GW137" s="156"/>
      <c r="GX137" s="156"/>
      <c r="GY137" s="156"/>
      <c r="GZ137" s="156"/>
      <c r="HA137" s="158"/>
    </row>
    <row r="138" spans="1:209" s="159" customFormat="1" ht="30" customHeight="1">
      <c r="A138" s="147"/>
      <c r="B138" s="302"/>
      <c r="C138" s="237"/>
      <c r="D138" s="157"/>
      <c r="E138" s="167"/>
      <c r="F138" s="147"/>
      <c r="G138" s="147"/>
      <c r="H138" s="147"/>
      <c r="I138" s="147"/>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c r="DS138" s="156"/>
      <c r="DT138" s="156"/>
      <c r="DU138" s="156"/>
      <c r="DV138" s="156"/>
      <c r="DW138" s="156"/>
      <c r="DX138" s="156"/>
      <c r="DY138" s="156"/>
      <c r="DZ138" s="156"/>
      <c r="EA138" s="156"/>
      <c r="EB138" s="156"/>
      <c r="EC138" s="156"/>
      <c r="ED138" s="156"/>
      <c r="EE138" s="156"/>
      <c r="EF138" s="156"/>
      <c r="EG138" s="156"/>
      <c r="EH138" s="156"/>
      <c r="EI138" s="156"/>
      <c r="EJ138" s="156"/>
      <c r="EK138" s="156"/>
      <c r="EL138" s="156"/>
      <c r="EM138" s="156"/>
      <c r="EN138" s="156"/>
      <c r="EO138" s="156"/>
      <c r="EP138" s="156"/>
      <c r="EQ138" s="156"/>
      <c r="ER138" s="156"/>
      <c r="ES138" s="156"/>
      <c r="ET138" s="156"/>
      <c r="EU138" s="156"/>
      <c r="EV138" s="156"/>
      <c r="EW138" s="156"/>
      <c r="EX138" s="156"/>
      <c r="EY138" s="156"/>
      <c r="EZ138" s="156"/>
      <c r="FA138" s="156"/>
      <c r="FB138" s="156"/>
      <c r="FC138" s="156"/>
      <c r="FD138" s="156"/>
      <c r="FE138" s="156"/>
      <c r="FF138" s="156"/>
      <c r="FG138" s="156"/>
      <c r="FH138" s="156"/>
      <c r="FI138" s="156"/>
      <c r="FJ138" s="156"/>
      <c r="FK138" s="156"/>
      <c r="FL138" s="156"/>
      <c r="FM138" s="156"/>
      <c r="FN138" s="156"/>
      <c r="FO138" s="156"/>
      <c r="FP138" s="156"/>
      <c r="FQ138" s="156"/>
      <c r="FR138" s="156"/>
      <c r="FS138" s="156"/>
      <c r="FT138" s="156"/>
      <c r="FU138" s="156"/>
      <c r="FV138" s="156"/>
      <c r="FW138" s="156"/>
      <c r="FX138" s="156"/>
      <c r="FY138" s="156"/>
      <c r="FZ138" s="156"/>
      <c r="GA138" s="156"/>
      <c r="GB138" s="156"/>
      <c r="GC138" s="156"/>
      <c r="GD138" s="156"/>
      <c r="GE138" s="156"/>
      <c r="GF138" s="156"/>
      <c r="GG138" s="156"/>
      <c r="GH138" s="156"/>
      <c r="GI138" s="156"/>
      <c r="GJ138" s="156"/>
      <c r="GK138" s="156"/>
      <c r="GL138" s="156"/>
      <c r="GM138" s="156"/>
      <c r="GN138" s="156"/>
      <c r="GO138" s="156"/>
      <c r="GP138" s="156"/>
      <c r="GQ138" s="156"/>
      <c r="GR138" s="156"/>
      <c r="GS138" s="156"/>
      <c r="GT138" s="156"/>
      <c r="GU138" s="156"/>
      <c r="GV138" s="156"/>
      <c r="GW138" s="156"/>
      <c r="GX138" s="156"/>
      <c r="GY138" s="156"/>
      <c r="GZ138" s="156"/>
      <c r="HA138" s="158"/>
    </row>
    <row r="139" spans="1:209" s="159" customFormat="1" ht="30" customHeight="1">
      <c r="A139" s="147"/>
      <c r="B139" s="302"/>
      <c r="C139" s="237"/>
      <c r="D139" s="157"/>
      <c r="E139" s="167"/>
      <c r="F139" s="147"/>
      <c r="G139" s="147"/>
      <c r="H139" s="147"/>
      <c r="I139" s="147"/>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c r="DO139" s="156"/>
      <c r="DP139" s="156"/>
      <c r="DQ139" s="156"/>
      <c r="DR139" s="156"/>
      <c r="DS139" s="156"/>
      <c r="DT139" s="156"/>
      <c r="DU139" s="156"/>
      <c r="DV139" s="156"/>
      <c r="DW139" s="156"/>
      <c r="DX139" s="156"/>
      <c r="DY139" s="156"/>
      <c r="DZ139" s="156"/>
      <c r="EA139" s="156"/>
      <c r="EB139" s="156"/>
      <c r="EC139" s="156"/>
      <c r="ED139" s="156"/>
      <c r="EE139" s="156"/>
      <c r="EF139" s="156"/>
      <c r="EG139" s="156"/>
      <c r="EH139" s="156"/>
      <c r="EI139" s="156"/>
      <c r="EJ139" s="156"/>
      <c r="EK139" s="156"/>
      <c r="EL139" s="156"/>
      <c r="EM139" s="156"/>
      <c r="EN139" s="156"/>
      <c r="EO139" s="156"/>
      <c r="EP139" s="156"/>
      <c r="EQ139" s="156"/>
      <c r="ER139" s="156"/>
      <c r="ES139" s="156"/>
      <c r="ET139" s="156"/>
      <c r="EU139" s="156"/>
      <c r="EV139" s="156"/>
      <c r="EW139" s="156"/>
      <c r="EX139" s="156"/>
      <c r="EY139" s="156"/>
      <c r="EZ139" s="156"/>
      <c r="FA139" s="156"/>
      <c r="FB139" s="156"/>
      <c r="FC139" s="156"/>
      <c r="FD139" s="156"/>
      <c r="FE139" s="156"/>
      <c r="FF139" s="156"/>
      <c r="FG139" s="156"/>
      <c r="FH139" s="156"/>
      <c r="FI139" s="156"/>
      <c r="FJ139" s="156"/>
      <c r="FK139" s="156"/>
      <c r="FL139" s="156"/>
      <c r="FM139" s="156"/>
      <c r="FN139" s="156"/>
      <c r="FO139" s="156"/>
      <c r="FP139" s="156"/>
      <c r="FQ139" s="156"/>
      <c r="FR139" s="156"/>
      <c r="FS139" s="156"/>
      <c r="FT139" s="156"/>
      <c r="FU139" s="156"/>
      <c r="FV139" s="156"/>
      <c r="FW139" s="156"/>
      <c r="FX139" s="156"/>
      <c r="FY139" s="156"/>
      <c r="FZ139" s="156"/>
      <c r="GA139" s="156"/>
      <c r="GB139" s="156"/>
      <c r="GC139" s="156"/>
      <c r="GD139" s="156"/>
      <c r="GE139" s="156"/>
      <c r="GF139" s="156"/>
      <c r="GG139" s="156"/>
      <c r="GH139" s="156"/>
      <c r="GI139" s="156"/>
      <c r="GJ139" s="156"/>
      <c r="GK139" s="156"/>
      <c r="GL139" s="156"/>
      <c r="GM139" s="156"/>
      <c r="GN139" s="156"/>
      <c r="GO139" s="156"/>
      <c r="GP139" s="156"/>
      <c r="GQ139" s="156"/>
      <c r="GR139" s="156"/>
      <c r="GS139" s="156"/>
      <c r="GT139" s="156"/>
      <c r="GU139" s="156"/>
      <c r="GV139" s="156"/>
      <c r="GW139" s="156"/>
      <c r="GX139" s="156"/>
      <c r="GY139" s="156"/>
      <c r="GZ139" s="156"/>
      <c r="HA139" s="158"/>
    </row>
    <row r="140" spans="1:209" s="159" customFormat="1" ht="30" customHeight="1">
      <c r="A140" s="147"/>
      <c r="B140" s="302"/>
      <c r="C140" s="237"/>
      <c r="D140" s="157"/>
      <c r="E140" s="167"/>
      <c r="F140" s="147"/>
      <c r="G140" s="147"/>
      <c r="H140" s="147"/>
      <c r="I140" s="147"/>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c r="DS140" s="156"/>
      <c r="DT140" s="156"/>
      <c r="DU140" s="156"/>
      <c r="DV140" s="156"/>
      <c r="DW140" s="156"/>
      <c r="DX140" s="156"/>
      <c r="DY140" s="156"/>
      <c r="DZ140" s="156"/>
      <c r="EA140" s="156"/>
      <c r="EB140" s="156"/>
      <c r="EC140" s="156"/>
      <c r="ED140" s="156"/>
      <c r="EE140" s="156"/>
      <c r="EF140" s="156"/>
      <c r="EG140" s="156"/>
      <c r="EH140" s="156"/>
      <c r="EI140" s="156"/>
      <c r="EJ140" s="156"/>
      <c r="EK140" s="156"/>
      <c r="EL140" s="156"/>
      <c r="EM140" s="156"/>
      <c r="EN140" s="156"/>
      <c r="EO140" s="156"/>
      <c r="EP140" s="156"/>
      <c r="EQ140" s="156"/>
      <c r="ER140" s="156"/>
      <c r="ES140" s="156"/>
      <c r="ET140" s="156"/>
      <c r="EU140" s="156"/>
      <c r="EV140" s="156"/>
      <c r="EW140" s="156"/>
      <c r="EX140" s="156"/>
      <c r="EY140" s="156"/>
      <c r="EZ140" s="156"/>
      <c r="FA140" s="156"/>
      <c r="FB140" s="156"/>
      <c r="FC140" s="156"/>
      <c r="FD140" s="156"/>
      <c r="FE140" s="156"/>
      <c r="FF140" s="156"/>
      <c r="FG140" s="156"/>
      <c r="FH140" s="156"/>
      <c r="FI140" s="156"/>
      <c r="FJ140" s="156"/>
      <c r="FK140" s="156"/>
      <c r="FL140" s="156"/>
      <c r="FM140" s="156"/>
      <c r="FN140" s="156"/>
      <c r="FO140" s="156"/>
      <c r="FP140" s="156"/>
      <c r="FQ140" s="156"/>
      <c r="FR140" s="156"/>
      <c r="FS140" s="156"/>
      <c r="FT140" s="156"/>
      <c r="FU140" s="156"/>
      <c r="FV140" s="156"/>
      <c r="FW140" s="156"/>
      <c r="FX140" s="156"/>
      <c r="FY140" s="156"/>
      <c r="FZ140" s="156"/>
      <c r="GA140" s="156"/>
      <c r="GB140" s="156"/>
      <c r="GC140" s="156"/>
      <c r="GD140" s="156"/>
      <c r="GE140" s="156"/>
      <c r="GF140" s="156"/>
      <c r="GG140" s="156"/>
      <c r="GH140" s="156"/>
      <c r="GI140" s="156"/>
      <c r="GJ140" s="156"/>
      <c r="GK140" s="156"/>
      <c r="GL140" s="156"/>
      <c r="GM140" s="156"/>
      <c r="GN140" s="156"/>
      <c r="GO140" s="156"/>
      <c r="GP140" s="156"/>
      <c r="GQ140" s="156"/>
      <c r="GR140" s="156"/>
      <c r="GS140" s="156"/>
      <c r="GT140" s="156"/>
      <c r="GU140" s="156"/>
      <c r="GV140" s="156"/>
      <c r="GW140" s="156"/>
      <c r="GX140" s="156"/>
      <c r="GY140" s="156"/>
      <c r="GZ140" s="156"/>
      <c r="HA140" s="158"/>
    </row>
    <row r="141" spans="1:209" s="159" customFormat="1" ht="30" customHeight="1">
      <c r="A141" s="147"/>
      <c r="B141" s="302"/>
      <c r="C141" s="237"/>
      <c r="D141" s="157"/>
      <c r="E141" s="167"/>
      <c r="F141" s="147"/>
      <c r="G141" s="147"/>
      <c r="H141" s="147"/>
      <c r="I141" s="147"/>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c r="DP141" s="156"/>
      <c r="DQ141" s="156"/>
      <c r="DR141" s="156"/>
      <c r="DS141" s="156"/>
      <c r="DT141" s="156"/>
      <c r="DU141" s="156"/>
      <c r="DV141" s="156"/>
      <c r="DW141" s="156"/>
      <c r="DX141" s="156"/>
      <c r="DY141" s="156"/>
      <c r="DZ141" s="156"/>
      <c r="EA141" s="156"/>
      <c r="EB141" s="156"/>
      <c r="EC141" s="156"/>
      <c r="ED141" s="156"/>
      <c r="EE141" s="156"/>
      <c r="EF141" s="156"/>
      <c r="EG141" s="156"/>
      <c r="EH141" s="156"/>
      <c r="EI141" s="156"/>
      <c r="EJ141" s="156"/>
      <c r="EK141" s="156"/>
      <c r="EL141" s="156"/>
      <c r="EM141" s="156"/>
      <c r="EN141" s="156"/>
      <c r="EO141" s="156"/>
      <c r="EP141" s="156"/>
      <c r="EQ141" s="156"/>
      <c r="ER141" s="156"/>
      <c r="ES141" s="156"/>
      <c r="ET141" s="156"/>
      <c r="EU141" s="156"/>
      <c r="EV141" s="156"/>
      <c r="EW141" s="156"/>
      <c r="EX141" s="156"/>
      <c r="EY141" s="156"/>
      <c r="EZ141" s="156"/>
      <c r="FA141" s="156"/>
      <c r="FB141" s="156"/>
      <c r="FC141" s="156"/>
      <c r="FD141" s="156"/>
      <c r="FE141" s="156"/>
      <c r="FF141" s="156"/>
      <c r="FG141" s="156"/>
      <c r="FH141" s="156"/>
      <c r="FI141" s="156"/>
      <c r="FJ141" s="156"/>
      <c r="FK141" s="156"/>
      <c r="FL141" s="156"/>
      <c r="FM141" s="156"/>
      <c r="FN141" s="156"/>
      <c r="FO141" s="156"/>
      <c r="FP141" s="156"/>
      <c r="FQ141" s="156"/>
      <c r="FR141" s="156"/>
      <c r="FS141" s="156"/>
      <c r="FT141" s="156"/>
      <c r="FU141" s="156"/>
      <c r="FV141" s="156"/>
      <c r="FW141" s="156"/>
      <c r="FX141" s="156"/>
      <c r="FY141" s="156"/>
      <c r="FZ141" s="156"/>
      <c r="GA141" s="156"/>
      <c r="GB141" s="156"/>
      <c r="GC141" s="156"/>
      <c r="GD141" s="156"/>
      <c r="GE141" s="156"/>
      <c r="GF141" s="156"/>
      <c r="GG141" s="156"/>
      <c r="GH141" s="156"/>
      <c r="GI141" s="156"/>
      <c r="GJ141" s="156"/>
      <c r="GK141" s="156"/>
      <c r="GL141" s="156"/>
      <c r="GM141" s="156"/>
      <c r="GN141" s="156"/>
      <c r="GO141" s="156"/>
      <c r="GP141" s="156"/>
      <c r="GQ141" s="156"/>
      <c r="GR141" s="156"/>
      <c r="GS141" s="156"/>
      <c r="GT141" s="156"/>
      <c r="GU141" s="156"/>
      <c r="GV141" s="156"/>
      <c r="GW141" s="156"/>
      <c r="GX141" s="156"/>
      <c r="GY141" s="156"/>
      <c r="GZ141" s="156"/>
      <c r="HA141" s="158"/>
    </row>
    <row r="142" spans="1:209" s="159" customFormat="1" ht="30" customHeight="1">
      <c r="A142" s="147"/>
      <c r="B142" s="302"/>
      <c r="C142" s="237"/>
      <c r="D142" s="157"/>
      <c r="E142" s="167"/>
      <c r="F142" s="147"/>
      <c r="G142" s="147"/>
      <c r="H142" s="147"/>
      <c r="I142" s="147"/>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c r="DS142" s="156"/>
      <c r="DT142" s="156"/>
      <c r="DU142" s="156"/>
      <c r="DV142" s="156"/>
      <c r="DW142" s="156"/>
      <c r="DX142" s="156"/>
      <c r="DY142" s="156"/>
      <c r="DZ142" s="156"/>
      <c r="EA142" s="156"/>
      <c r="EB142" s="156"/>
      <c r="EC142" s="156"/>
      <c r="ED142" s="156"/>
      <c r="EE142" s="156"/>
      <c r="EF142" s="156"/>
      <c r="EG142" s="156"/>
      <c r="EH142" s="156"/>
      <c r="EI142" s="156"/>
      <c r="EJ142" s="156"/>
      <c r="EK142" s="156"/>
      <c r="EL142" s="156"/>
      <c r="EM142" s="156"/>
      <c r="EN142" s="156"/>
      <c r="EO142" s="156"/>
      <c r="EP142" s="156"/>
      <c r="EQ142" s="156"/>
      <c r="ER142" s="156"/>
      <c r="ES142" s="156"/>
      <c r="ET142" s="156"/>
      <c r="EU142" s="156"/>
      <c r="EV142" s="156"/>
      <c r="EW142" s="156"/>
      <c r="EX142" s="156"/>
      <c r="EY142" s="156"/>
      <c r="EZ142" s="156"/>
      <c r="FA142" s="156"/>
      <c r="FB142" s="156"/>
      <c r="FC142" s="156"/>
      <c r="FD142" s="156"/>
      <c r="FE142" s="156"/>
      <c r="FF142" s="156"/>
      <c r="FG142" s="156"/>
      <c r="FH142" s="156"/>
      <c r="FI142" s="156"/>
      <c r="FJ142" s="156"/>
      <c r="FK142" s="156"/>
      <c r="FL142" s="156"/>
      <c r="FM142" s="156"/>
      <c r="FN142" s="156"/>
      <c r="FO142" s="156"/>
      <c r="FP142" s="156"/>
      <c r="FQ142" s="156"/>
      <c r="FR142" s="156"/>
      <c r="FS142" s="156"/>
      <c r="FT142" s="156"/>
      <c r="FU142" s="156"/>
      <c r="FV142" s="156"/>
      <c r="FW142" s="156"/>
      <c r="FX142" s="156"/>
      <c r="FY142" s="156"/>
      <c r="FZ142" s="156"/>
      <c r="GA142" s="156"/>
      <c r="GB142" s="156"/>
      <c r="GC142" s="156"/>
      <c r="GD142" s="156"/>
      <c r="GE142" s="156"/>
      <c r="GF142" s="156"/>
      <c r="GG142" s="156"/>
      <c r="GH142" s="156"/>
      <c r="GI142" s="156"/>
      <c r="GJ142" s="156"/>
      <c r="GK142" s="156"/>
      <c r="GL142" s="156"/>
      <c r="GM142" s="156"/>
      <c r="GN142" s="156"/>
      <c r="GO142" s="156"/>
      <c r="GP142" s="156"/>
      <c r="GQ142" s="156"/>
      <c r="GR142" s="156"/>
      <c r="GS142" s="156"/>
      <c r="GT142" s="156"/>
      <c r="GU142" s="156"/>
      <c r="GV142" s="156"/>
      <c r="GW142" s="156"/>
      <c r="GX142" s="156"/>
      <c r="GY142" s="156"/>
      <c r="GZ142" s="156"/>
      <c r="HA142" s="158"/>
    </row>
    <row r="143" spans="1:209" s="159" customFormat="1" ht="30" customHeight="1">
      <c r="A143" s="147"/>
      <c r="B143" s="302"/>
      <c r="C143" s="237"/>
      <c r="D143" s="157"/>
      <c r="E143" s="167"/>
      <c r="F143" s="147"/>
      <c r="G143" s="147"/>
      <c r="H143" s="147"/>
      <c r="I143" s="14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c r="DP143" s="156"/>
      <c r="DQ143" s="156"/>
      <c r="DR143" s="156"/>
      <c r="DS143" s="156"/>
      <c r="DT143" s="156"/>
      <c r="DU143" s="156"/>
      <c r="DV143" s="156"/>
      <c r="DW143" s="156"/>
      <c r="DX143" s="156"/>
      <c r="DY143" s="156"/>
      <c r="DZ143" s="156"/>
      <c r="EA143" s="156"/>
      <c r="EB143" s="156"/>
      <c r="EC143" s="156"/>
      <c r="ED143" s="156"/>
      <c r="EE143" s="156"/>
      <c r="EF143" s="156"/>
      <c r="EG143" s="156"/>
      <c r="EH143" s="156"/>
      <c r="EI143" s="156"/>
      <c r="EJ143" s="156"/>
      <c r="EK143" s="156"/>
      <c r="EL143" s="156"/>
      <c r="EM143" s="156"/>
      <c r="EN143" s="156"/>
      <c r="EO143" s="156"/>
      <c r="EP143" s="156"/>
      <c r="EQ143" s="156"/>
      <c r="ER143" s="156"/>
      <c r="ES143" s="156"/>
      <c r="ET143" s="156"/>
      <c r="EU143" s="156"/>
      <c r="EV143" s="156"/>
      <c r="EW143" s="156"/>
      <c r="EX143" s="156"/>
      <c r="EY143" s="156"/>
      <c r="EZ143" s="156"/>
      <c r="FA143" s="156"/>
      <c r="FB143" s="156"/>
      <c r="FC143" s="156"/>
      <c r="FD143" s="156"/>
      <c r="FE143" s="156"/>
      <c r="FF143" s="156"/>
      <c r="FG143" s="156"/>
      <c r="FH143" s="156"/>
      <c r="FI143" s="156"/>
      <c r="FJ143" s="156"/>
      <c r="FK143" s="156"/>
      <c r="FL143" s="156"/>
      <c r="FM143" s="156"/>
      <c r="FN143" s="156"/>
      <c r="FO143" s="156"/>
      <c r="FP143" s="156"/>
      <c r="FQ143" s="156"/>
      <c r="FR143" s="156"/>
      <c r="FS143" s="156"/>
      <c r="FT143" s="156"/>
      <c r="FU143" s="156"/>
      <c r="FV143" s="156"/>
      <c r="FW143" s="156"/>
      <c r="FX143" s="156"/>
      <c r="FY143" s="156"/>
      <c r="FZ143" s="156"/>
      <c r="GA143" s="156"/>
      <c r="GB143" s="156"/>
      <c r="GC143" s="156"/>
      <c r="GD143" s="156"/>
      <c r="GE143" s="156"/>
      <c r="GF143" s="156"/>
      <c r="GG143" s="156"/>
      <c r="GH143" s="156"/>
      <c r="GI143" s="156"/>
      <c r="GJ143" s="156"/>
      <c r="GK143" s="156"/>
      <c r="GL143" s="156"/>
      <c r="GM143" s="156"/>
      <c r="GN143" s="156"/>
      <c r="GO143" s="156"/>
      <c r="GP143" s="156"/>
      <c r="GQ143" s="156"/>
      <c r="GR143" s="156"/>
      <c r="GS143" s="156"/>
      <c r="GT143" s="156"/>
      <c r="GU143" s="156"/>
      <c r="GV143" s="156"/>
      <c r="GW143" s="156"/>
      <c r="GX143" s="156"/>
      <c r="GY143" s="156"/>
      <c r="GZ143" s="156"/>
      <c r="HA143" s="158"/>
    </row>
    <row r="144" spans="1:209" s="159" customFormat="1" ht="30" customHeight="1">
      <c r="A144" s="147"/>
      <c r="B144" s="302"/>
      <c r="C144" s="237"/>
      <c r="D144" s="157"/>
      <c r="E144" s="167"/>
      <c r="F144" s="147"/>
      <c r="G144" s="147"/>
      <c r="H144" s="147"/>
      <c r="I144" s="147"/>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c r="DS144" s="156"/>
      <c r="DT144" s="156"/>
      <c r="DU144" s="156"/>
      <c r="DV144" s="156"/>
      <c r="DW144" s="156"/>
      <c r="DX144" s="156"/>
      <c r="DY144" s="156"/>
      <c r="DZ144" s="156"/>
      <c r="EA144" s="156"/>
      <c r="EB144" s="156"/>
      <c r="EC144" s="156"/>
      <c r="ED144" s="156"/>
      <c r="EE144" s="156"/>
      <c r="EF144" s="156"/>
      <c r="EG144" s="156"/>
      <c r="EH144" s="156"/>
      <c r="EI144" s="156"/>
      <c r="EJ144" s="156"/>
      <c r="EK144" s="156"/>
      <c r="EL144" s="156"/>
      <c r="EM144" s="156"/>
      <c r="EN144" s="156"/>
      <c r="EO144" s="156"/>
      <c r="EP144" s="156"/>
      <c r="EQ144" s="156"/>
      <c r="ER144" s="156"/>
      <c r="ES144" s="156"/>
      <c r="ET144" s="156"/>
      <c r="EU144" s="156"/>
      <c r="EV144" s="156"/>
      <c r="EW144" s="156"/>
      <c r="EX144" s="156"/>
      <c r="EY144" s="156"/>
      <c r="EZ144" s="156"/>
      <c r="FA144" s="156"/>
      <c r="FB144" s="156"/>
      <c r="FC144" s="156"/>
      <c r="FD144" s="156"/>
      <c r="FE144" s="156"/>
      <c r="FF144" s="156"/>
      <c r="FG144" s="156"/>
      <c r="FH144" s="156"/>
      <c r="FI144" s="156"/>
      <c r="FJ144" s="156"/>
      <c r="FK144" s="156"/>
      <c r="FL144" s="156"/>
      <c r="FM144" s="156"/>
      <c r="FN144" s="156"/>
      <c r="FO144" s="156"/>
      <c r="FP144" s="156"/>
      <c r="FQ144" s="156"/>
      <c r="FR144" s="156"/>
      <c r="FS144" s="156"/>
      <c r="FT144" s="156"/>
      <c r="FU144" s="156"/>
      <c r="FV144" s="156"/>
      <c r="FW144" s="156"/>
      <c r="FX144" s="156"/>
      <c r="FY144" s="156"/>
      <c r="FZ144" s="156"/>
      <c r="GA144" s="156"/>
      <c r="GB144" s="156"/>
      <c r="GC144" s="156"/>
      <c r="GD144" s="156"/>
      <c r="GE144" s="156"/>
      <c r="GF144" s="156"/>
      <c r="GG144" s="156"/>
      <c r="GH144" s="156"/>
      <c r="GI144" s="156"/>
      <c r="GJ144" s="156"/>
      <c r="GK144" s="156"/>
      <c r="GL144" s="156"/>
      <c r="GM144" s="156"/>
      <c r="GN144" s="156"/>
      <c r="GO144" s="156"/>
      <c r="GP144" s="156"/>
      <c r="GQ144" s="156"/>
      <c r="GR144" s="156"/>
      <c r="GS144" s="156"/>
      <c r="GT144" s="156"/>
      <c r="GU144" s="156"/>
      <c r="GV144" s="156"/>
      <c r="GW144" s="156"/>
      <c r="GX144" s="156"/>
      <c r="GY144" s="156"/>
      <c r="GZ144" s="156"/>
      <c r="HA144" s="158"/>
    </row>
    <row r="145" spans="1:209" s="159" customFormat="1" ht="30" customHeight="1">
      <c r="A145" s="147"/>
      <c r="B145" s="297"/>
      <c r="C145" s="234"/>
      <c r="D145" s="155"/>
      <c r="E145" s="167"/>
      <c r="F145" s="147"/>
      <c r="G145" s="147"/>
      <c r="H145" s="147"/>
      <c r="I145" s="147"/>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6"/>
      <c r="EA145" s="156"/>
      <c r="EB145" s="156"/>
      <c r="EC145" s="156"/>
      <c r="ED145" s="156"/>
      <c r="EE145" s="156"/>
      <c r="EF145" s="156"/>
      <c r="EG145" s="156"/>
      <c r="EH145" s="156"/>
      <c r="EI145" s="156"/>
      <c r="EJ145" s="156"/>
      <c r="EK145" s="156"/>
      <c r="EL145" s="156"/>
      <c r="EM145" s="156"/>
      <c r="EN145" s="156"/>
      <c r="EO145" s="156"/>
      <c r="EP145" s="156"/>
      <c r="EQ145" s="156"/>
      <c r="ER145" s="156"/>
      <c r="ES145" s="156"/>
      <c r="ET145" s="156"/>
      <c r="EU145" s="156"/>
      <c r="EV145" s="156"/>
      <c r="EW145" s="156"/>
      <c r="EX145" s="156"/>
      <c r="EY145" s="156"/>
      <c r="EZ145" s="156"/>
      <c r="FA145" s="156"/>
      <c r="FB145" s="156"/>
      <c r="FC145" s="156"/>
      <c r="FD145" s="156"/>
      <c r="FE145" s="156"/>
      <c r="FF145" s="156"/>
      <c r="FG145" s="156"/>
      <c r="FH145" s="156"/>
      <c r="FI145" s="156"/>
      <c r="FJ145" s="156"/>
      <c r="FK145" s="156"/>
      <c r="FL145" s="156"/>
      <c r="FM145" s="156"/>
      <c r="FN145" s="156"/>
      <c r="FO145" s="156"/>
      <c r="FP145" s="156"/>
      <c r="FQ145" s="156"/>
      <c r="FR145" s="156"/>
      <c r="FS145" s="156"/>
      <c r="FT145" s="156"/>
      <c r="FU145" s="156"/>
      <c r="FV145" s="156"/>
      <c r="FW145" s="156"/>
      <c r="FX145" s="156"/>
      <c r="FY145" s="156"/>
      <c r="FZ145" s="156"/>
      <c r="GA145" s="156"/>
      <c r="GB145" s="156"/>
      <c r="GC145" s="156"/>
      <c r="GD145" s="156"/>
      <c r="GE145" s="156"/>
      <c r="GF145" s="156"/>
      <c r="GG145" s="156"/>
      <c r="GH145" s="156"/>
      <c r="GI145" s="156"/>
      <c r="GJ145" s="156"/>
      <c r="GK145" s="156"/>
      <c r="GL145" s="156"/>
      <c r="GM145" s="156"/>
      <c r="GN145" s="156"/>
      <c r="GO145" s="156"/>
      <c r="GP145" s="156"/>
      <c r="GQ145" s="156"/>
      <c r="GR145" s="156"/>
      <c r="GS145" s="156"/>
      <c r="GT145" s="156"/>
      <c r="GU145" s="156"/>
      <c r="GV145" s="156"/>
      <c r="GW145" s="156"/>
      <c r="GX145" s="156"/>
      <c r="GY145" s="156"/>
      <c r="GZ145" s="156"/>
      <c r="HA145" s="158"/>
    </row>
    <row r="146" spans="1:209" s="159" customFormat="1" ht="30" customHeight="1">
      <c r="A146" s="147"/>
      <c r="B146" s="297"/>
      <c r="C146" s="234"/>
      <c r="D146" s="155"/>
      <c r="E146" s="167"/>
      <c r="F146" s="147"/>
      <c r="G146" s="147"/>
      <c r="H146" s="147"/>
      <c r="I146" s="147"/>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6"/>
      <c r="EA146" s="156"/>
      <c r="EB146" s="156"/>
      <c r="EC146" s="156"/>
      <c r="ED146" s="156"/>
      <c r="EE146" s="156"/>
      <c r="EF146" s="156"/>
      <c r="EG146" s="156"/>
      <c r="EH146" s="156"/>
      <c r="EI146" s="156"/>
      <c r="EJ146" s="156"/>
      <c r="EK146" s="156"/>
      <c r="EL146" s="156"/>
      <c r="EM146" s="156"/>
      <c r="EN146" s="156"/>
      <c r="EO146" s="156"/>
      <c r="EP146" s="156"/>
      <c r="EQ146" s="156"/>
      <c r="ER146" s="156"/>
      <c r="ES146" s="156"/>
      <c r="ET146" s="156"/>
      <c r="EU146" s="156"/>
      <c r="EV146" s="156"/>
      <c r="EW146" s="156"/>
      <c r="EX146" s="156"/>
      <c r="EY146" s="156"/>
      <c r="EZ146" s="156"/>
      <c r="FA146" s="156"/>
      <c r="FB146" s="156"/>
      <c r="FC146" s="156"/>
      <c r="FD146" s="156"/>
      <c r="FE146" s="156"/>
      <c r="FF146" s="156"/>
      <c r="FG146" s="156"/>
      <c r="FH146" s="156"/>
      <c r="FI146" s="156"/>
      <c r="FJ146" s="156"/>
      <c r="FK146" s="156"/>
      <c r="FL146" s="156"/>
      <c r="FM146" s="156"/>
      <c r="FN146" s="156"/>
      <c r="FO146" s="156"/>
      <c r="FP146" s="156"/>
      <c r="FQ146" s="156"/>
      <c r="FR146" s="156"/>
      <c r="FS146" s="156"/>
      <c r="FT146" s="156"/>
      <c r="FU146" s="156"/>
      <c r="FV146" s="156"/>
      <c r="FW146" s="156"/>
      <c r="FX146" s="156"/>
      <c r="FY146" s="156"/>
      <c r="FZ146" s="156"/>
      <c r="GA146" s="156"/>
      <c r="GB146" s="156"/>
      <c r="GC146" s="156"/>
      <c r="GD146" s="156"/>
      <c r="GE146" s="156"/>
      <c r="GF146" s="156"/>
      <c r="GG146" s="156"/>
      <c r="GH146" s="156"/>
      <c r="GI146" s="156"/>
      <c r="GJ146" s="156"/>
      <c r="GK146" s="156"/>
      <c r="GL146" s="156"/>
      <c r="GM146" s="156"/>
      <c r="GN146" s="156"/>
      <c r="GO146" s="156"/>
      <c r="GP146" s="156"/>
      <c r="GQ146" s="156"/>
      <c r="GR146" s="156"/>
      <c r="GS146" s="156"/>
      <c r="GT146" s="156"/>
      <c r="GU146" s="156"/>
      <c r="GV146" s="156"/>
      <c r="GW146" s="156"/>
      <c r="GX146" s="156"/>
      <c r="GY146" s="156"/>
      <c r="GZ146" s="156"/>
      <c r="HA146" s="158"/>
    </row>
    <row r="147" spans="1:209" s="159" customFormat="1" ht="30" customHeight="1">
      <c r="A147" s="147"/>
      <c r="B147" s="297"/>
      <c r="C147" s="234"/>
      <c r="D147" s="155"/>
      <c r="E147" s="167"/>
      <c r="F147" s="147"/>
      <c r="G147" s="147"/>
      <c r="H147" s="147"/>
      <c r="I147" s="147"/>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c r="DO147" s="156"/>
      <c r="DP147" s="156"/>
      <c r="DQ147" s="156"/>
      <c r="DR147" s="156"/>
      <c r="DS147" s="156"/>
      <c r="DT147" s="156"/>
      <c r="DU147" s="156"/>
      <c r="DV147" s="156"/>
      <c r="DW147" s="156"/>
      <c r="DX147" s="156"/>
      <c r="DY147" s="156"/>
      <c r="DZ147" s="156"/>
      <c r="EA147" s="156"/>
      <c r="EB147" s="156"/>
      <c r="EC147" s="156"/>
      <c r="ED147" s="156"/>
      <c r="EE147" s="156"/>
      <c r="EF147" s="156"/>
      <c r="EG147" s="156"/>
      <c r="EH147" s="156"/>
      <c r="EI147" s="156"/>
      <c r="EJ147" s="156"/>
      <c r="EK147" s="156"/>
      <c r="EL147" s="156"/>
      <c r="EM147" s="156"/>
      <c r="EN147" s="156"/>
      <c r="EO147" s="156"/>
      <c r="EP147" s="156"/>
      <c r="EQ147" s="156"/>
      <c r="ER147" s="156"/>
      <c r="ES147" s="156"/>
      <c r="ET147" s="156"/>
      <c r="EU147" s="156"/>
      <c r="EV147" s="156"/>
      <c r="EW147" s="156"/>
      <c r="EX147" s="156"/>
      <c r="EY147" s="156"/>
      <c r="EZ147" s="156"/>
      <c r="FA147" s="156"/>
      <c r="FB147" s="156"/>
      <c r="FC147" s="156"/>
      <c r="FD147" s="156"/>
      <c r="FE147" s="156"/>
      <c r="FF147" s="156"/>
      <c r="FG147" s="156"/>
      <c r="FH147" s="156"/>
      <c r="FI147" s="156"/>
      <c r="FJ147" s="156"/>
      <c r="FK147" s="156"/>
      <c r="FL147" s="156"/>
      <c r="FM147" s="156"/>
      <c r="FN147" s="156"/>
      <c r="FO147" s="156"/>
      <c r="FP147" s="156"/>
      <c r="FQ147" s="156"/>
      <c r="FR147" s="156"/>
      <c r="FS147" s="156"/>
      <c r="FT147" s="156"/>
      <c r="FU147" s="156"/>
      <c r="FV147" s="156"/>
      <c r="FW147" s="156"/>
      <c r="FX147" s="156"/>
      <c r="FY147" s="156"/>
      <c r="FZ147" s="156"/>
      <c r="GA147" s="156"/>
      <c r="GB147" s="156"/>
      <c r="GC147" s="156"/>
      <c r="GD147" s="156"/>
      <c r="GE147" s="156"/>
      <c r="GF147" s="156"/>
      <c r="GG147" s="156"/>
      <c r="GH147" s="156"/>
      <c r="GI147" s="156"/>
      <c r="GJ147" s="156"/>
      <c r="GK147" s="156"/>
      <c r="GL147" s="156"/>
      <c r="GM147" s="156"/>
      <c r="GN147" s="156"/>
      <c r="GO147" s="156"/>
      <c r="GP147" s="156"/>
      <c r="GQ147" s="156"/>
      <c r="GR147" s="156"/>
      <c r="GS147" s="156"/>
      <c r="GT147" s="156"/>
      <c r="GU147" s="156"/>
      <c r="GV147" s="156"/>
      <c r="GW147" s="156"/>
      <c r="GX147" s="156"/>
      <c r="GY147" s="156"/>
      <c r="GZ147" s="156"/>
      <c r="HA147" s="158"/>
    </row>
    <row r="148" spans="1:209" s="159" customFormat="1" ht="30" customHeight="1">
      <c r="A148" s="147"/>
      <c r="B148" s="297"/>
      <c r="C148" s="234"/>
      <c r="D148" s="155"/>
      <c r="E148" s="167"/>
      <c r="F148" s="147"/>
      <c r="G148" s="147"/>
      <c r="H148" s="147"/>
      <c r="I148" s="147"/>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c r="DO148" s="156"/>
      <c r="DP148" s="156"/>
      <c r="DQ148" s="156"/>
      <c r="DR148" s="156"/>
      <c r="DS148" s="156"/>
      <c r="DT148" s="156"/>
      <c r="DU148" s="156"/>
      <c r="DV148" s="156"/>
      <c r="DW148" s="156"/>
      <c r="DX148" s="156"/>
      <c r="DY148" s="156"/>
      <c r="DZ148" s="156"/>
      <c r="EA148" s="156"/>
      <c r="EB148" s="156"/>
      <c r="EC148" s="156"/>
      <c r="ED148" s="156"/>
      <c r="EE148" s="156"/>
      <c r="EF148" s="156"/>
      <c r="EG148" s="156"/>
      <c r="EH148" s="156"/>
      <c r="EI148" s="156"/>
      <c r="EJ148" s="156"/>
      <c r="EK148" s="156"/>
      <c r="EL148" s="156"/>
      <c r="EM148" s="156"/>
      <c r="EN148" s="156"/>
      <c r="EO148" s="156"/>
      <c r="EP148" s="156"/>
      <c r="EQ148" s="156"/>
      <c r="ER148" s="156"/>
      <c r="ES148" s="156"/>
      <c r="ET148" s="156"/>
      <c r="EU148" s="156"/>
      <c r="EV148" s="156"/>
      <c r="EW148" s="156"/>
      <c r="EX148" s="156"/>
      <c r="EY148" s="156"/>
      <c r="EZ148" s="156"/>
      <c r="FA148" s="156"/>
      <c r="FB148" s="156"/>
      <c r="FC148" s="156"/>
      <c r="FD148" s="156"/>
      <c r="FE148" s="156"/>
      <c r="FF148" s="156"/>
      <c r="FG148" s="156"/>
      <c r="FH148" s="156"/>
      <c r="FI148" s="156"/>
      <c r="FJ148" s="156"/>
      <c r="FK148" s="156"/>
      <c r="FL148" s="156"/>
      <c r="FM148" s="156"/>
      <c r="FN148" s="156"/>
      <c r="FO148" s="156"/>
      <c r="FP148" s="156"/>
      <c r="FQ148" s="156"/>
      <c r="FR148" s="156"/>
      <c r="FS148" s="156"/>
      <c r="FT148" s="156"/>
      <c r="FU148" s="156"/>
      <c r="FV148" s="156"/>
      <c r="FW148" s="156"/>
      <c r="FX148" s="156"/>
      <c r="FY148" s="156"/>
      <c r="FZ148" s="156"/>
      <c r="GA148" s="156"/>
      <c r="GB148" s="156"/>
      <c r="GC148" s="156"/>
      <c r="GD148" s="156"/>
      <c r="GE148" s="156"/>
      <c r="GF148" s="156"/>
      <c r="GG148" s="156"/>
      <c r="GH148" s="156"/>
      <c r="GI148" s="156"/>
      <c r="GJ148" s="156"/>
      <c r="GK148" s="156"/>
      <c r="GL148" s="156"/>
      <c r="GM148" s="156"/>
      <c r="GN148" s="156"/>
      <c r="GO148" s="156"/>
      <c r="GP148" s="156"/>
      <c r="GQ148" s="156"/>
      <c r="GR148" s="156"/>
      <c r="GS148" s="156"/>
      <c r="GT148" s="156"/>
      <c r="GU148" s="156"/>
      <c r="GV148" s="156"/>
      <c r="GW148" s="156"/>
      <c r="GX148" s="156"/>
      <c r="GY148" s="156"/>
      <c r="GZ148" s="156"/>
      <c r="HA148" s="158"/>
    </row>
  </sheetData>
  <mergeCells count="45">
    <mergeCell ref="B84:E84"/>
    <mergeCell ref="B78:E78"/>
    <mergeCell ref="B73:E73"/>
    <mergeCell ref="B71:E71"/>
    <mergeCell ref="B68:E68"/>
    <mergeCell ref="B77:E77"/>
    <mergeCell ref="B48:E48"/>
    <mergeCell ref="B49:E49"/>
    <mergeCell ref="B50:E50"/>
    <mergeCell ref="B54:E54"/>
    <mergeCell ref="B51:E51"/>
    <mergeCell ref="B17:E17"/>
    <mergeCell ref="B31:E31"/>
    <mergeCell ref="B34:E34"/>
    <mergeCell ref="B39:E39"/>
    <mergeCell ref="B42:E42"/>
    <mergeCell ref="B41:E41"/>
    <mergeCell ref="B38:E38"/>
    <mergeCell ref="B18:E18"/>
    <mergeCell ref="B4:E4"/>
    <mergeCell ref="B8:E8"/>
    <mergeCell ref="B12:E12"/>
    <mergeCell ref="B15:E15"/>
    <mergeCell ref="B2:E2"/>
    <mergeCell ref="B5:D5"/>
    <mergeCell ref="B3:E3"/>
    <mergeCell ref="B6:E6"/>
    <mergeCell ref="B7:E7"/>
    <mergeCell ref="B55:D55"/>
    <mergeCell ref="B56:D56"/>
    <mergeCell ref="B67:D67"/>
    <mergeCell ref="B70:D70"/>
    <mergeCell ref="B76:E76"/>
    <mergeCell ref="B57:E57"/>
    <mergeCell ref="B60:E60"/>
    <mergeCell ref="B62:E62"/>
    <mergeCell ref="B64:E64"/>
    <mergeCell ref="B63:E63"/>
    <mergeCell ref="B59:E59"/>
    <mergeCell ref="B65:E65"/>
    <mergeCell ref="B111:D111"/>
    <mergeCell ref="B108:E108"/>
    <mergeCell ref="B100:E100"/>
    <mergeCell ref="B99:E99"/>
    <mergeCell ref="B97:E97"/>
  </mergeCells>
  <pageMargins left="0.17" right="0.25" top="0.36" bottom="0.31" header="0.17" footer="0.17"/>
  <pageSetup paperSize="121"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K13"/>
  <sheetViews>
    <sheetView workbookViewId="0">
      <selection activeCell="D7" sqref="D7"/>
    </sheetView>
  </sheetViews>
  <sheetFormatPr baseColWidth="10" defaultRowHeight="12.75"/>
  <cols>
    <col min="1" max="1" width="11.42578125" style="212"/>
    <col min="2" max="2" width="17.42578125" style="212" customWidth="1"/>
    <col min="3" max="3" width="10.7109375" style="212" customWidth="1"/>
    <col min="4" max="4" width="15.28515625" style="212" customWidth="1"/>
    <col min="5" max="5" width="10.5703125" style="212" customWidth="1"/>
    <col min="6" max="6" width="16.85546875" style="212" customWidth="1"/>
    <col min="7" max="7" width="10.5703125" style="212" customWidth="1"/>
    <col min="8" max="8" width="15.7109375" style="212" customWidth="1"/>
    <col min="9" max="9" width="10.85546875" style="212" customWidth="1"/>
    <col min="10" max="10" width="21.7109375" style="212" customWidth="1"/>
    <col min="11" max="11" width="14.42578125" style="212" customWidth="1"/>
    <col min="12" max="16384" width="11.42578125" style="212"/>
  </cols>
  <sheetData>
    <row r="2" spans="2:11" ht="24" customHeight="1">
      <c r="B2" s="579" t="s">
        <v>1325</v>
      </c>
      <c r="C2" s="580"/>
      <c r="D2" s="580"/>
      <c r="E2" s="580"/>
      <c r="F2" s="580"/>
      <c r="G2" s="580"/>
      <c r="H2" s="580"/>
      <c r="I2" s="580"/>
      <c r="J2" s="580"/>
      <c r="K2" s="580"/>
    </row>
    <row r="3" spans="2:11" ht="63" customHeight="1">
      <c r="B3" s="578" t="s">
        <v>1324</v>
      </c>
      <c r="C3" s="578"/>
      <c r="D3" s="578"/>
      <c r="E3" s="578"/>
      <c r="F3" s="578"/>
      <c r="G3" s="578"/>
      <c r="H3" s="578"/>
      <c r="I3" s="578"/>
      <c r="J3" s="578"/>
      <c r="K3" s="578"/>
    </row>
    <row r="5" spans="2:11" ht="30" customHeight="1">
      <c r="B5" s="581" t="s">
        <v>1310</v>
      </c>
      <c r="C5" s="582" t="s">
        <v>1311</v>
      </c>
      <c r="D5" s="582"/>
      <c r="E5" s="582" t="s">
        <v>1312</v>
      </c>
      <c r="F5" s="582"/>
      <c r="G5" s="582" t="s">
        <v>1313</v>
      </c>
      <c r="H5" s="582"/>
      <c r="I5" s="582" t="s">
        <v>1314</v>
      </c>
      <c r="J5" s="582"/>
      <c r="K5" s="582" t="s">
        <v>1289</v>
      </c>
    </row>
    <row r="6" spans="2:11" ht="20.25" customHeight="1">
      <c r="B6" s="581"/>
      <c r="C6" s="239" t="s">
        <v>1290</v>
      </c>
      <c r="D6" s="239" t="s">
        <v>1315</v>
      </c>
      <c r="E6" s="239" t="s">
        <v>1290</v>
      </c>
      <c r="F6" s="239" t="s">
        <v>1315</v>
      </c>
      <c r="G6" s="239" t="s">
        <v>1290</v>
      </c>
      <c r="H6" s="239" t="s">
        <v>1315</v>
      </c>
      <c r="I6" s="239" t="s">
        <v>1290</v>
      </c>
      <c r="J6" s="239" t="s">
        <v>1315</v>
      </c>
      <c r="K6" s="582"/>
    </row>
    <row r="7" spans="2:11" ht="93" customHeight="1">
      <c r="B7" s="213" t="s">
        <v>1292</v>
      </c>
      <c r="C7" s="213">
        <v>1</v>
      </c>
      <c r="D7" s="213">
        <v>3651</v>
      </c>
      <c r="E7" s="213">
        <v>5</v>
      </c>
      <c r="F7" s="213" t="s">
        <v>1316</v>
      </c>
      <c r="G7" s="213">
        <v>2</v>
      </c>
      <c r="H7" s="213" t="s">
        <v>1317</v>
      </c>
      <c r="I7" s="213">
        <v>21</v>
      </c>
      <c r="J7" s="213" t="s">
        <v>1318</v>
      </c>
      <c r="K7" s="213">
        <v>29</v>
      </c>
    </row>
    <row r="8" spans="2:11" ht="82.5" customHeight="1">
      <c r="B8" s="213" t="s">
        <v>1305</v>
      </c>
      <c r="C8" s="213">
        <v>0</v>
      </c>
      <c r="D8" s="213"/>
      <c r="E8" s="213">
        <v>6</v>
      </c>
      <c r="F8" s="213" t="s">
        <v>1319</v>
      </c>
      <c r="G8" s="213">
        <v>2</v>
      </c>
      <c r="H8" s="213" t="s">
        <v>1320</v>
      </c>
      <c r="I8" s="213">
        <v>19</v>
      </c>
      <c r="J8" s="213" t="s">
        <v>1321</v>
      </c>
      <c r="K8" s="213">
        <v>27</v>
      </c>
    </row>
    <row r="9" spans="2:11" ht="45" customHeight="1">
      <c r="B9" s="213" t="s">
        <v>1301</v>
      </c>
      <c r="C9" s="213">
        <v>0</v>
      </c>
      <c r="D9" s="213"/>
      <c r="E9" s="213">
        <v>0</v>
      </c>
      <c r="F9" s="213"/>
      <c r="G9" s="213">
        <v>0</v>
      </c>
      <c r="H9" s="213"/>
      <c r="I9" s="213">
        <v>4</v>
      </c>
      <c r="J9" s="213" t="s">
        <v>1322</v>
      </c>
      <c r="K9" s="213">
        <v>4</v>
      </c>
    </row>
    <row r="10" spans="2:11" ht="41.25" customHeight="1">
      <c r="B10" s="213" t="s">
        <v>1297</v>
      </c>
      <c r="C10" s="213">
        <v>0</v>
      </c>
      <c r="D10" s="213"/>
      <c r="E10" s="213">
        <v>0</v>
      </c>
      <c r="F10" s="213"/>
      <c r="G10" s="213">
        <v>1</v>
      </c>
      <c r="H10" s="213">
        <v>3715</v>
      </c>
      <c r="I10" s="213">
        <v>1</v>
      </c>
      <c r="J10" s="213">
        <v>3576</v>
      </c>
      <c r="K10" s="213">
        <v>2</v>
      </c>
    </row>
    <row r="11" spans="2:11" ht="42" customHeight="1">
      <c r="B11" s="213" t="s">
        <v>1299</v>
      </c>
      <c r="C11" s="213">
        <v>0</v>
      </c>
      <c r="D11" s="213"/>
      <c r="E11" s="213">
        <v>1</v>
      </c>
      <c r="F11" s="213">
        <v>3716</v>
      </c>
      <c r="G11" s="213">
        <v>0</v>
      </c>
      <c r="H11" s="213"/>
      <c r="I11" s="213">
        <v>1</v>
      </c>
      <c r="J11" s="213">
        <v>3733</v>
      </c>
      <c r="K11" s="213">
        <v>2</v>
      </c>
    </row>
    <row r="12" spans="2:11" ht="23.25" customHeight="1">
      <c r="B12" s="583" t="s">
        <v>1323</v>
      </c>
      <c r="C12" s="583">
        <v>1</v>
      </c>
      <c r="D12" s="583"/>
      <c r="E12" s="583">
        <v>13</v>
      </c>
      <c r="F12" s="583"/>
      <c r="G12" s="583">
        <v>4</v>
      </c>
      <c r="H12" s="583"/>
      <c r="I12" s="583">
        <v>46</v>
      </c>
      <c r="J12" s="583"/>
      <c r="K12" s="576">
        <f>SUM(K7:K11)</f>
        <v>64</v>
      </c>
    </row>
    <row r="13" spans="2:11" ht="23.25" customHeight="1">
      <c r="B13" s="583"/>
      <c r="C13" s="575">
        <v>1.5625E-2</v>
      </c>
      <c r="D13" s="575"/>
      <c r="E13" s="575">
        <v>0.203125</v>
      </c>
      <c r="F13" s="575"/>
      <c r="G13" s="575">
        <v>6.25E-2</v>
      </c>
      <c r="H13" s="575"/>
      <c r="I13" s="575">
        <v>0.71875</v>
      </c>
      <c r="J13" s="575"/>
      <c r="K13" s="577"/>
    </row>
  </sheetData>
  <mergeCells count="18">
    <mergeCell ref="B12:B13"/>
    <mergeCell ref="C12:D12"/>
    <mergeCell ref="E12:F12"/>
    <mergeCell ref="G12:H12"/>
    <mergeCell ref="I12:J12"/>
    <mergeCell ref="B3:K3"/>
    <mergeCell ref="B2:K2"/>
    <mergeCell ref="B5:B6"/>
    <mergeCell ref="C5:D5"/>
    <mergeCell ref="E5:F5"/>
    <mergeCell ref="G5:H5"/>
    <mergeCell ref="I5:J5"/>
    <mergeCell ref="K5:K6"/>
    <mergeCell ref="C13:D13"/>
    <mergeCell ref="E13:F13"/>
    <mergeCell ref="G13:H13"/>
    <mergeCell ref="I13:J13"/>
    <mergeCell ref="K12:K13"/>
  </mergeCells>
  <printOptions horizontalCentered="1"/>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Anexo 1.Dimensión Académica</vt:lpstr>
      <vt:lpstr>Anexo 1.Dimensión Talento Human</vt:lpstr>
      <vt:lpstr>Anexo1.Dimensión Bienestar Univ</vt:lpstr>
      <vt:lpstr>Anexo1.Diemsnión La U-Comunidad</vt:lpstr>
      <vt:lpstr>Anexo 1.Dimensión Admitiva-Fra</vt:lpstr>
      <vt:lpstr>.Anexo2.PonderaciónXnivel cumpl</vt:lpstr>
      <vt:lpstr>Anexo3.Clasificación proy. PGI</vt:lpstr>
      <vt:lpstr>Anexo 4.Programa Gestión UAAs </vt:lpstr>
      <vt:lpstr>Anexo 5.Clasificación proy. UAA</vt:lpstr>
      <vt:lpstr>'.Anexo2.PonderaciónXnivel cumpl'!Área_de_impresión</vt:lpstr>
      <vt:lpstr>'Anexo 1.Dimensión Admitiva-Fra'!Área_de_impresión</vt:lpstr>
      <vt:lpstr>'Anexo 1.Dimensión Talento Human'!Área_de_impresión</vt:lpstr>
      <vt:lpstr>'Anexo 4.Programa Gestión UAAs '!Área_de_impresión</vt:lpstr>
      <vt:lpstr>'Anexo1.Diemsnión La U-Comunidad'!Área_de_impresión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dc:creator>
  <cp:lastModifiedBy>Usuario de Windows</cp:lastModifiedBy>
  <cp:lastPrinted>2020-02-18T15:29:05Z</cp:lastPrinted>
  <dcterms:created xsi:type="dcterms:W3CDTF">2015-05-07T20:27:20Z</dcterms:created>
  <dcterms:modified xsi:type="dcterms:W3CDTF">2020-03-13T19:56:34Z</dcterms:modified>
</cp:coreProperties>
</file>