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Director DIRECGE\2020\5. Yolima Acevedo\PGI 2016_2018-2018 Yolima micrositio\"/>
    </mc:Choice>
  </mc:AlternateContent>
  <bookViews>
    <workbookView xWindow="0" yWindow="0" windowWidth="21570" windowHeight="7440" tabRatio="725" firstSheet="4" activeTab="8"/>
  </bookViews>
  <sheets>
    <sheet name="Anexo 1.Dimensión Académica" sheetId="17" r:id="rId1"/>
    <sheet name="ANexo 1.DIm.Talento Humano" sheetId="22" r:id="rId2"/>
    <sheet name="Anexo 1. Dim. Bienestar Univers" sheetId="23" r:id="rId3"/>
    <sheet name="Anexo 1. Dim. La U-comunidad" sheetId="15" r:id="rId4"/>
    <sheet name="Anexo 1,Dim, Admitiba-Fra" sheetId="16" r:id="rId5"/>
    <sheet name="Anexo 2.Ponderación PGI" sheetId="4" r:id="rId6"/>
    <sheet name="Anexo 3.Clasificación cumpl PGI" sheetId="31" r:id="rId7"/>
    <sheet name="Anexo 4.Programa de Gestión UAA" sheetId="29" r:id="rId8"/>
    <sheet name="Anexo 5.Clasificación cumpl PGU" sheetId="30" r:id="rId9"/>
  </sheets>
  <definedNames>
    <definedName name="_xlnm._FilterDatabase" localSheetId="0" hidden="1">'Anexo 1.Dimensión Académica'!#REF!</definedName>
    <definedName name="_xlnm._FilterDatabase" localSheetId="5" hidden="1">'Anexo 2.Ponderación PGI'!$I$49:$I$56</definedName>
    <definedName name="_xlnm._FilterDatabase" localSheetId="7" hidden="1">'Anexo 4.Programa de Gestión UAA'!$E$219:$E$233</definedName>
    <definedName name="_xlnm.Print_Area" localSheetId="4">'Anexo 1,Dim, Admitiba-Fra'!$A$3:$K$30</definedName>
    <definedName name="_xlnm.Print_Area" localSheetId="2">'Anexo 1. Dim. Bienestar Univers'!$A$3:$K$14</definedName>
    <definedName name="_xlnm.Print_Area" localSheetId="3">'Anexo 1. Dim. La U-comunidad'!$A$3:$K$33</definedName>
    <definedName name="_xlnm.Print_Area" localSheetId="1">'ANexo 1.DIm.Talento Humano'!$A$4:$L$13</definedName>
    <definedName name="_xlnm.Print_Area" localSheetId="0">'Anexo 1.Dimensión Académica'!$A$1:$K$52</definedName>
    <definedName name="_xlnm.Print_Area" localSheetId="5">'Anexo 2.Ponderación PGI'!$B$2:$M$57</definedName>
    <definedName name="_xlnm.Print_Area" localSheetId="7">'Anexo 4.Programa de Gestión UAA'!$B$2:$E$243</definedName>
  </definedNames>
  <calcPr calcId="162913"/>
</workbook>
</file>

<file path=xl/calcChain.xml><?xml version="1.0" encoding="utf-8"?>
<calcChain xmlns="http://schemas.openxmlformats.org/spreadsheetml/2006/main">
  <c r="L11" i="30" l="1"/>
  <c r="L10" i="30"/>
  <c r="L9" i="30"/>
  <c r="L8" i="30"/>
  <c r="L7" i="30"/>
  <c r="G9" i="4" l="1"/>
  <c r="F8" i="4"/>
  <c r="E7" i="4"/>
  <c r="B14" i="4"/>
  <c r="E243" i="29" l="1"/>
  <c r="J38" i="4" l="1"/>
  <c r="J36" i="4"/>
  <c r="H10" i="4"/>
  <c r="J10" i="4" s="1"/>
  <c r="G55" i="4"/>
  <c r="G40" i="4"/>
  <c r="G35" i="4"/>
  <c r="K35" i="4" l="1"/>
  <c r="F47" i="4"/>
  <c r="F39" i="4"/>
  <c r="F34" i="4"/>
  <c r="F13" i="4"/>
  <c r="E46" i="4"/>
  <c r="E33" i="4"/>
  <c r="E28" i="4"/>
  <c r="B50" i="4" l="1"/>
  <c r="B48" i="4"/>
  <c r="G48" i="4" s="1"/>
  <c r="H51" i="4" l="1"/>
  <c r="G50" i="4"/>
  <c r="G37" i="4" l="1"/>
  <c r="K37" i="4" s="1"/>
  <c r="L34" i="4" s="1"/>
  <c r="H31" i="4"/>
  <c r="J31" i="4" s="1"/>
  <c r="G30" i="4"/>
  <c r="F29" i="4"/>
  <c r="K30" i="4" l="1"/>
  <c r="L29" i="4" s="1"/>
  <c r="M28" i="4" s="1"/>
  <c r="H11" i="4"/>
  <c r="J11" i="4" s="1"/>
  <c r="H12" i="4"/>
  <c r="J12" i="4" s="1"/>
  <c r="K9" i="4" l="1"/>
  <c r="L8" i="4" s="1"/>
  <c r="H56" i="4"/>
  <c r="J56" i="4" s="1"/>
  <c r="K55" i="4" s="1"/>
  <c r="H41" i="4"/>
  <c r="B43" i="4"/>
  <c r="B25" i="4"/>
  <c r="B20" i="4"/>
  <c r="B16" i="4"/>
  <c r="G14" i="4"/>
  <c r="H17" i="4" l="1"/>
  <c r="J17" i="4" s="1"/>
  <c r="G16" i="4"/>
  <c r="E23" i="4"/>
  <c r="F24" i="4"/>
  <c r="G20" i="4"/>
  <c r="F19" i="4"/>
  <c r="H44" i="4"/>
  <c r="F42" i="4"/>
  <c r="H49" i="4"/>
  <c r="H18" i="4"/>
  <c r="J18" i="4" s="1"/>
  <c r="G25" i="4"/>
  <c r="H15" i="4"/>
  <c r="H21" i="4"/>
  <c r="J21" i="4" s="1"/>
  <c r="G43" i="4"/>
  <c r="H26" i="4"/>
  <c r="J26" i="4" s="1"/>
  <c r="H53" i="4"/>
  <c r="J53" i="4" s="1"/>
  <c r="H52" i="4"/>
  <c r="H54" i="4"/>
  <c r="J54" i="4" s="1"/>
  <c r="K16" i="4" l="1"/>
  <c r="K20" i="4"/>
  <c r="L19" i="4" s="1"/>
  <c r="K25" i="4"/>
  <c r="J51" i="4"/>
  <c r="J52" i="4"/>
  <c r="J41" i="4"/>
  <c r="K40" i="4" s="1"/>
  <c r="L39" i="4" s="1"/>
  <c r="J44" i="4"/>
  <c r="K43" i="4" s="1"/>
  <c r="L42" i="4" s="1"/>
  <c r="K50" i="4" l="1"/>
  <c r="L24" i="4"/>
  <c r="M23" i="4" s="1"/>
  <c r="M33" i="4"/>
  <c r="J49" i="4" l="1"/>
  <c r="K48" i="4" s="1"/>
  <c r="L47" i="4" s="1"/>
  <c r="J15" i="4"/>
  <c r="K14" i="4" s="1"/>
  <c r="L13" i="4" s="1"/>
  <c r="M7" i="4" s="1"/>
  <c r="M46" i="4" l="1"/>
  <c r="M57" i="4" s="1"/>
</calcChain>
</file>

<file path=xl/sharedStrings.xml><?xml version="1.0" encoding="utf-8"?>
<sst xmlns="http://schemas.openxmlformats.org/spreadsheetml/2006/main" count="739" uniqueCount="551">
  <si>
    <t>% Proyecto</t>
  </si>
  <si>
    <t>% Subprograma</t>
  </si>
  <si>
    <t>% Programa</t>
  </si>
  <si>
    <t>% Dimensión</t>
  </si>
  <si>
    <t>% Avance de proyecto</t>
  </si>
  <si>
    <t>% Cump. de proyecto</t>
  </si>
  <si>
    <t>PONDERACIÓN</t>
  </si>
  <si>
    <t>CUMPLIMIENTO</t>
  </si>
  <si>
    <t>% Avance del programa</t>
  </si>
  <si>
    <t>% Avance de la dimensión</t>
  </si>
  <si>
    <t>% Avance de subprograma</t>
  </si>
  <si>
    <t>Total proyectos</t>
  </si>
  <si>
    <t xml:space="preserve">Universidad frente a la comunidad </t>
  </si>
  <si>
    <t xml:space="preserve">Bienestar Universitario </t>
  </si>
  <si>
    <t xml:space="preserve">Talento Humano </t>
  </si>
  <si>
    <t>Académica</t>
  </si>
  <si>
    <t xml:space="preserve">Total proyectos </t>
  </si>
  <si>
    <t>Dimensión</t>
  </si>
  <si>
    <t>DECANATO FACULTAD DE CIENCIAS</t>
  </si>
  <si>
    <t>FUENTE</t>
  </si>
  <si>
    <t>VALOR 
(Miles)</t>
  </si>
  <si>
    <t>OBJETIVO</t>
  </si>
  <si>
    <t>NOMBRE</t>
  </si>
  <si>
    <t>N°</t>
  </si>
  <si>
    <t>JUSTIFICACIÓN</t>
  </si>
  <si>
    <t>INDICADOR</t>
  </si>
  <si>
    <t>RECURSOS</t>
  </si>
  <si>
    <t>RESPONSABLE(S)</t>
  </si>
  <si>
    <t>PROYECTO</t>
  </si>
  <si>
    <t>DEPARTAMENTO DE SALUD MENTAL</t>
  </si>
  <si>
    <t>DEPARTAMENTO DE MEDICINA INTERNA</t>
  </si>
  <si>
    <t>ESCUELA DE FISIOTERAPIA</t>
  </si>
  <si>
    <t>DECANATO FACULTAD DE SALUD</t>
  </si>
  <si>
    <t>SUBPROGRAMA: 1.4.1 FOMENTO A LA ARTICULACIÓN ENTRE DOCENCIA, INVESTIGACIÓN Y EXTENSIÓN</t>
  </si>
  <si>
    <t>1 (UNIDAD)</t>
  </si>
  <si>
    <t>FONDO COMUN 2110</t>
  </si>
  <si>
    <t>VICERRECTORIA ACADEMICA</t>
  </si>
  <si>
    <t>SUBPROGRAMA: 1.2.4. TIC COMO APOYO A LA DOCENCIA.</t>
  </si>
  <si>
    <t>SUBPROGRAMA: 1.2.1 ASEGURAMIENTO DE LA CALIDAD DE PROGRAMAS ACADÉMICOS.</t>
  </si>
  <si>
    <t xml:space="preserve"> META</t>
  </si>
  <si>
    <t xml:space="preserve">  NIVEL DE       CUMP  %  </t>
  </si>
  <si>
    <t>La Universidad dirige su acción a la formación de personas con altas competencias profesionales, ciudadanas, académicas, investigativas y gerenciales capaces no sólo de lograr una vida personal marcada por el éxito personal sino también conscientes de su alta responsabilidad con la sociedad a la que deben su servicio y dedicación. Serán pues innovadores y creativos agentes de transformación social al servicio de su comunidad particular y del mundo en general. Dentro de este marco, la Universidad se compromete con el desarrollo de una sociedad del conocimiento que le permitirá actuar objetivamente en los escenarios científico, tecnológico, humanístico, cultural y artístico. Para ello, se fundamentará en la consolidación de una cultura investigativa en las diferentes facetas del quehacer de la sociedad global y de los diferentes niveles territoriales con el fin de dar respuesta concreta a la solución de problemas, al planteamiento de retos científicos y tecnológicos y al desarrollo sostenible.</t>
  </si>
  <si>
    <t>DIMENSIÓN 1. DIMENSIÓN ACADÉMICA</t>
  </si>
  <si>
    <t>DIVISION DE RECURSOS HUMANOS</t>
  </si>
  <si>
    <t>2 (UNIDAD)</t>
  </si>
  <si>
    <t>TELEUIS</t>
  </si>
  <si>
    <t>PROGRAMA:  4.3 PROGRAMA CULTURAL</t>
  </si>
  <si>
    <t>El contexto mundial supone que la acción de las instituciones de Educación Superior deba abrirse a la interacción con organizaciones del sector público y privado, entes gubernamentales y con las empresas a nivel nacional e internacional con el fin de hacer realidad sus procesos misionales. Es fundamental, dentro de estos parámetros, que la Universidad implemente estrategias de desarrollo formativo, investigativo y de intervención social a nivel regional, pues esto posibilitará su fortalecimiento interno y su capacidad para interactuar a nivel nacional e internacional. En el mismo sentido, este fortalecimiento interno no será un fin en sí mismo sino por el contrario una estrategia de interacción social con la comunidad regional e internacional en aras de crear condiciones que le permita constituirse como una verdadera comunidad del conocimiento, activa y actuante en todos los ámbitos de la vida social.
Naturalmente, todo esto va ligado a estrategias efectivas de interacción con los egresados quienes constituyen un apoyo fundamental a la Universidad en aras de llevar a buen término sus propósitos misionales.</t>
  </si>
  <si>
    <t>DIMENSIÓN 4. DIMENSIÓN LA UNIVERSIDAD FRENTE A LA COMUNIDAD REGIONAL, NACIONAL E INTERNACIONAL</t>
  </si>
  <si>
    <t>SUBPROGRAMA 5.1.3 CONSOLIDACIÓN DEL SISTEMA DE GESTIÓN INTEGRADO HSEQ</t>
  </si>
  <si>
    <t>SUBPROGRAMA 5.1.2 FOMENTO DE LA CAPACIDAD DE GESTIÓN UNIVERSITARIA</t>
  </si>
  <si>
    <t>SUBPROGRAMA 5.1.1 CONSOLIDACIÓN DE LOS SISTEMAS DE INFORMACIÓN</t>
  </si>
  <si>
    <t>PROGRAMA: 5.1 GESTIÓN UNIVERSITARIA EFICAZ Y EFICIENTE</t>
  </si>
  <si>
    <t>DIMENSIÓN 5. DIMENSIÓN ADMINISTRATIVA Y FINANCIERA</t>
  </si>
  <si>
    <t xml:space="preserve">Administrativa y Financiera </t>
  </si>
  <si>
    <t xml:space="preserve">  NIVEL DE CUMP  %  </t>
  </si>
  <si>
    <r>
      <rPr>
        <b/>
        <sz val="12"/>
        <color theme="1"/>
        <rFont val="Humanst521 BT"/>
        <family val="2"/>
      </rPr>
      <t>DIMENSIÓN:</t>
    </r>
    <r>
      <rPr>
        <sz val="12"/>
        <color theme="1"/>
        <rFont val="Humanst521 BT"/>
        <family val="2"/>
      </rPr>
      <t xml:space="preserve"> 1. DIMENSIÓN ACADÉMICA</t>
    </r>
  </si>
  <si>
    <r>
      <rPr>
        <b/>
        <sz val="12"/>
        <color theme="1"/>
        <rFont val="Humanst521 BT"/>
        <family val="2"/>
      </rPr>
      <t xml:space="preserve">DIMENSIÓN: </t>
    </r>
    <r>
      <rPr>
        <sz val="12"/>
        <color theme="1"/>
        <rFont val="Humanst521 BT"/>
        <family val="2"/>
      </rPr>
      <t>2. DIMENSIÓN DEL TALENTO HUMANO</t>
    </r>
  </si>
  <si>
    <t>DIMENSIÓN/NOMBRE DEL PROYECTO</t>
  </si>
  <si>
    <t>PROGRAMA 1.2 PROGRAMAS ACADÉMICOS DE ALTA CALIDAD</t>
  </si>
  <si>
    <t>ESCUELA DE MEDICINA</t>
  </si>
  <si>
    <t>PLANEACION</t>
  </si>
  <si>
    <t xml:space="preserve">% AVANCE EN  INDICADORES </t>
  </si>
  <si>
    <t>DIVISIÓN DE SERVICIOS DE INFORMACIÓN</t>
  </si>
  <si>
    <r>
      <t xml:space="preserve">DIMENSIÓN: 4. </t>
    </r>
    <r>
      <rPr>
        <sz val="12"/>
        <color theme="1"/>
        <rFont val="Humanst521 BT"/>
        <family val="2"/>
      </rPr>
      <t xml:space="preserve">DIMENSIÓN LA UNIVERSIDAD FRENTE A LA COMUNIDAD REGIONAL, NACIONAL E INTERNACIONAL </t>
    </r>
  </si>
  <si>
    <r>
      <t>DIMENSIÓN: 3</t>
    </r>
    <r>
      <rPr>
        <sz val="12"/>
        <color theme="1"/>
        <rFont val="Humanst521 BT"/>
        <family val="2"/>
      </rPr>
      <t>. DIMENSIÓN DEL BIENESTAR UNIVERSITARIO</t>
    </r>
  </si>
  <si>
    <r>
      <t>DIMENSIÓN: 5.</t>
    </r>
    <r>
      <rPr>
        <sz val="12"/>
        <color theme="1"/>
        <rFont val="Humanst521 BT"/>
        <family val="2"/>
      </rPr>
      <t xml:space="preserve"> DIMENSIÓN ADMINISTRATIVA Y FINANCIERA</t>
    </r>
  </si>
  <si>
    <t>NIVEL DE CUMPL.%</t>
  </si>
  <si>
    <t>Los procesos misionales de la Universidad requieren de un apoyo eficiente, eficaz y efectivo para su buena marcha y desarrollo. Es por ello que la administración de la Universidad cumple una función sin la cual todo el modelo educativo quedaría sin soporte y dirección. Por lo tanto, un requisito sin que nos de la buena gestión del modelo educativo, está constituido por una administración volcada a apoyar la labor de los docentes e investigadores quienes interactúan con toda la comunidad universitaria y con la sociedad, en aras de lograr los objetivos que constituyen el fundamento de la vida universitaria.
En este sentido la gestión de calidad, la cultura de la planeación, la autoevaluación, el autocontrol y el mejoramiento continuo, representan el marco general y el ideal que orienta la acción de esta Institución, consciente de la responsabilidad social que tiene en el manejo de los recursos de la comunidad a la que sirve. Además, la Institución es consciente de la importancia del mejoramiento permanente de la infraestructura física y tecnológica, como requisito material que surte de base a la realización de las actividades tendientes a hacer efectivas sus funciones misionales.  La Universidad implementará, también, estrategias que le permitan consolidarse financieramente, para ello buscará fuentes complementarias de financiación.</t>
  </si>
  <si>
    <t>FONDO COMÚN</t>
  </si>
  <si>
    <t xml:space="preserve"> PROGRAMA DE CONSOLIDACIÓN DE LOS PROCESOS DE ACREDITACIÓN DE PROGRAMAS DE PREGRADO Y POSGRADO DE LA UNIVERSIDAD INDUSTRIAL DE SANTANDER - UIS (3993)</t>
  </si>
  <si>
    <t>• CONSOLIDAR LOS PROCESOS DE AUTOEVALUACIÓN DE LOS PROGRAMAS DE PREGRADO Y POSGRADO CON MIRAS AL LOGRO DE LA ACREDITACIÓN O RENOVACIÓN DE ALTA CALIDAD.
• GARANTIZAR EL CUMPLIMIENTO DE LOS REQUISITOS PARA ACREDITACIÓN INSTITUCIONAL EN CUANTO A PROGRAMAS ACREDITABLES ACREDITADOS.</t>
  </si>
  <si>
    <t>Número de programas que iniciaron el proceso de acreditación o de renovación de esta.</t>
  </si>
  <si>
    <t>Número de programas que finalizaron la elaboración del informe de autoevaluación.</t>
  </si>
  <si>
    <t>19 (UNIDAD)</t>
  </si>
  <si>
    <t xml:space="preserve"> LIDERAZGO Y ACOMPAÑAMIENTO A LAS ESCUELAS DE INGENIERÍA ADSCRITAS A LAS FACULTAD DE INGENIERÍAS FISICOQUÍMICAS PARA LLEVAR A CABO EL PROCESO DE ACREDITACIÓN ABET. FASE I (4024)</t>
  </si>
  <si>
    <t>LIDERAR LAS ACTIVIDADES DE SOCIALIZACIÓN Y SENSIBILIZACIÓN SOBRE PROCESO DE ACREDITACIÓN, LA CONFORMACIÓN Y CAPACITACIÓN DE LOS COMITÉS DE ACREDITACIÓN Y LA IDENTIFICACIÓN DE LAS EXPECTATIVAS DE LOS GRUPOS DE INTERÉS EN LAS ESCUELAS ADSCRITAS A LAS FACULTAD DE INGENIERÍAS FISICOQUÍMICAS PARA INICIAR UN PROCESO DE ACREDITACIÓN ABET PARA SUS PROGRAMAS.</t>
  </si>
  <si>
    <t>DECANATO FACULTAD DE INGENIERÍAS FÍSICOQUÍMICAS</t>
  </si>
  <si>
    <t>ESCUELA DE INGENIERÍA METALÚRGICA</t>
  </si>
  <si>
    <t>ESCUELA DE INGENIERÍA DE PETRÓLEOS</t>
  </si>
  <si>
    <t>ESCUELA DE INGENIERÍA QUÍMICA</t>
  </si>
  <si>
    <t>Actividades de socialización y sensibilización sobre el modelo de calidad ABET</t>
  </si>
  <si>
    <t>Comité de acreditación definido y capacitado</t>
  </si>
  <si>
    <t>Documento con los resultados de la evaluación de los grupos de interés</t>
  </si>
  <si>
    <t>SUBPROGRAMA: 1.2.3 EXCELENCIA ACADÉMICA</t>
  </si>
  <si>
    <t xml:space="preserve"> CONSOLIDACIÓN DEL SISTEMA DE APOYO A LA EXCELENCIA ACADÉMICA - SEA (4015)</t>
  </si>
  <si>
    <t>DESARROLLAR ESTRATEGIAS DE CARÁCTER MULTIDIMENSIONAL EN EL MARCO DEL PROGRAMA SEA, PARA LOS ESTUDIANTES DE PREGRADO DE LAS DIFERENTES SEDES,QUE PERMITAN INCREMENTAR LA PERMANENCIA, EL ÉXITO ACADÉMICO Y LA GRADÚACIÓN OPORTUNA</t>
  </si>
  <si>
    <t>FONDO COMÚN (CREE)</t>
  </si>
  <si>
    <t>FONDO ESPECIAL</t>
  </si>
  <si>
    <t>Índice de caracterización estudiantil = (No. Total de estudiantes caracterizados/ No. Total de estudiantes admitidos) * 100</t>
  </si>
  <si>
    <t>Cobertura del SEA 2015 = (No. Total de estudiantes usuarios del SEA / No. Total de estudiantes matriculados) * 100</t>
  </si>
  <si>
    <t xml:space="preserve">Indice de permanencia estudiantil por periodo académico = [Número de estudiantes matriculados en la universidad - (número de estudiantes PFU + Número de estudiantes con retiro voluntario)]/Número de estudiantes matriculados en la universidad </t>
  </si>
  <si>
    <t>Índice de aprobación de asignaturas = Número de cupos aprobados / Número de cupos matriculados</t>
  </si>
  <si>
    <t xml:space="preserve"> APOYO A LA FORMACIÓN E IMPLEMENTACIÓN DE PRÁCTICAS DOCENTES CON LA INTEGRACIÓN DE HERRAMIENTAS TIC EN LA UIS. (4014)</t>
  </si>
  <si>
    <t>IMPLEMENTAR DIFERENTES ESTRATEGIAS PARA CONTINUAR CON EL PROCESO DE IMPLEMENTACIÓN DE LA POLÍTICA DE TIC, RELACIONADA CON LOS PROCESOS DE ENSEÑANZA, APRENDIZAJE Y EVALUACIÓN DE ASIGNATURAS QUE SE OFRECEN EN LOS PROGRAMAS DE PREGRADO Y POSGRADO.</t>
  </si>
  <si>
    <t>Cantidad de profesores capacitados durante el año 2017 en el uso de herramientas TIC (Moodle, Google, entre otras) como apoyo a la docencia.</t>
  </si>
  <si>
    <t>No. de cursos con soporte en la plataforma Moodle</t>
  </si>
  <si>
    <t>Cantidad de Eventos de Divulgación o Socialización</t>
  </si>
  <si>
    <t>Aplicaciones móviles para la enseñanza</t>
  </si>
  <si>
    <t>Número de Convocatorias TIC formuladas, evaluadas y asignadas.</t>
  </si>
  <si>
    <t>Número de presentaciones informativas de los profesores UIS para mostrar los resultados</t>
  </si>
  <si>
    <t xml:space="preserve"> MEJORAMIENTO DE LAS EXPERIENCIAS DE PERMANENCIA ESTUDIANTIL POR MEDIO DE LA INCORPORACIÓN DE HERRAMIENTAS TIC APLICADAS A ASIGNATURAS DE LA FACULTAD DE CIENCIAS –EXPERTIC-CIENCIAS- (4017)</t>
  </si>
  <si>
    <t xml:space="preserve">MEJORAR LAS ESTRATEGIAS DE PERMANENCIA ESTUDIANTIL POR MEDIO DE LA INCORPORACIÓN DEL APRENDIZAJE ACTIVO Y MEDIADO EN EL MARCO DE HERRAMIENTAS TIC APLICADAS A LAS ASIGNATURAS FÍSICA 1, 2 Y 3, MECÁNICA ANALÍTICA, BIOLOGÍA, QUÍMICA Y ÁLGEBRA LINEAL HACIENDO IMPLEMENTACIONES EN LAS SEDES REGIONALES Y EN LA PRINCIPAL.     
</t>
  </si>
  <si>
    <t>FONDO COMÍN (CREE)</t>
  </si>
  <si>
    <t>Número de profesores capacitados en el programa de formación sobre estrategias y metodologías TIC (se incluye por lo menos un profesor en cada una de las sedes regionales)</t>
  </si>
  <si>
    <t xml:space="preserve">Número de cupos de estudiantes que utilizan e-learning con la plataforma Moodle </t>
  </si>
  <si>
    <t>Número de asignaturas diseñadas e implementadas con actividades virtuales de aprendizaje – inicial 3 final 12 (se inicia con laboratorios de Física 1, 2 y 3 y se espera continuar con Física teórica 1, 2, 3, algebra lineal 1, calculo 1, química básica, química general, circuitos 2 y sistemas digitales 1)</t>
  </si>
  <si>
    <t>PROGRAMA:  1.4 EXTENSIÓN Y PROYECCIÓN A LA COMUNIDAD</t>
  </si>
  <si>
    <t xml:space="preserve"> ESTUDIO DE VIABILIDAD DE CREACIÓN DE UNA INSTITUCIÓN PRESTADORA DE SERVICIOS DE SALUD (IPS) (3814)</t>
  </si>
  <si>
    <t>ELABORAR PROPUESTA DE VIABILIDAD DE CREACIÓN DE UNA INSTITUCIÓN PRESTADORA DE SERVICIOS DE SALUD, SEGÚN LOS RESULTADOS DE LOS ESTUDIOS DE FACTIBILIDAD, QUE LE PERMITA A LA UNIVERSIDAD INDUSTRIAL DE SANTANDER ATENDER DIFERENTES UNIDADES DE NEGOCIO PARA EL FORTALECIMIENTO DE LAS FUNCIONES MISIONALES EN EL ÁREA DE LA SALUD.</t>
  </si>
  <si>
    <t>ESCUELA DE MICROBIOLOGÍA</t>
  </si>
  <si>
    <t>ESCUELA DE ENFERMERÍA</t>
  </si>
  <si>
    <t>ESCUELA DE NUTRICIÓN</t>
  </si>
  <si>
    <t>DEPARTAMENTO DE CIENCIAS BÁSICAS</t>
  </si>
  <si>
    <t>DEPARTAMENTO DE CIRUGÍA</t>
  </si>
  <si>
    <t>DEPARTAMENTO DE GINECOLOGÍA Y OBSTETRICIA</t>
  </si>
  <si>
    <t>DEPARTAMENTO DE PATOLOGÍA</t>
  </si>
  <si>
    <t>DEPARTAMENTO DE PEDIATRÍA</t>
  </si>
  <si>
    <t>DEPARTAMENTO DE SALUD PÚBLICA</t>
  </si>
  <si>
    <t>Documento: Propuesta creación de una institución prestadora de servicios de salud presentado a Rectoría</t>
  </si>
  <si>
    <t>REALIZAR UN DIAGNÓSTICO DE LA CULTURA UNIVERSITARIA.</t>
  </si>
  <si>
    <t>Documento de dentificación de actores clave</t>
  </si>
  <si>
    <t>Documento diagnóstico de la cultura ciudadana</t>
  </si>
  <si>
    <t>FORMULAR EL PROYECTO DE  RENOVACIÓN DE SISTEMAS DE INFORMACIÓN INSTITUCIONALES EN LOS PROCESOS FINANCIERO, CONTRATACIÓN Y TALENTO HUMANO; A PARTIR DE LA IDENTIFICACIÓN Y ANÁLISIS DE  ALTERNATIVAS.</t>
  </si>
  <si>
    <t>VICERRECTORÍA ADMINISTRATIVA</t>
  </si>
  <si>
    <t>DIVISIÓN DE CONTRATACIÓN</t>
  </si>
  <si>
    <t>DIVISIÓN FINANCIERA</t>
  </si>
  <si>
    <t>DIVISIÓN DE RECURSOS HUMANOS</t>
  </si>
  <si>
    <t xml:space="preserve">DOCUMENTO ANÁLISIS DE PROCESOS INSTITUCIONALES </t>
  </si>
  <si>
    <t xml:space="preserve"> DISEÑO DE UN MODELO DE GESTIÓN PARA LA ADMINISTRACIÓN OPERATIVA DE TODOS LOS CAMPUS UNIVERSITARIOS – FASE I (3940)</t>
  </si>
  <si>
    <t>DISEÑAR UNA PROPUESTA DE MODELO DE GESTIÓN PARA LA ADMINISTRACIÓN DE TODOS LOS CAMPUS UNIVERSITARIOS  QUE PERMITA ASEGURAR EL ADECUADO FUNCIONAMIENTO DE LOS MISMOS EN CUANTO A VIGILANCIA, MANTENIMIENTO, ASPECTO AMBIENTAL Y ADECUACIONES FÍSICAS.</t>
  </si>
  <si>
    <t>Documento contratación de recursos</t>
  </si>
  <si>
    <t>Documento diagnóstico elaborado</t>
  </si>
  <si>
    <t>Documento modelo de gestión elaborado</t>
  </si>
  <si>
    <t xml:space="preserve"> FORMULACIÓN DEL PLAN DE DESARROLLO INSTITUCIONAL 2019-2030, FASE 1. (3972)</t>
  </si>
  <si>
    <t>DEFINIR LOS CRITERIOS, BASES CONCEPTUALES Y METODOLOGÍA REQUERIDOS PARA LA FORMULACIÓN ESTRATÉGICA Y PROGRAMÁTICA DEL PLAN DE DESARROLLO INSTITUCIONAL 2019-2030</t>
  </si>
  <si>
    <t>Documento de orientaciones y directrices para la formulación del PDI.</t>
  </si>
  <si>
    <t>Diagnóstico elaborado</t>
  </si>
  <si>
    <t>Estructura del Plan de Desarrollo Institucional definida</t>
  </si>
  <si>
    <t>ELABORAR E IMPLEMENTAR ESTRATEGIAS DE COMUNICACIÓN INSTITUCIONAL (4052)</t>
  </si>
  <si>
    <t>ELABORAR E IMPLEMENTAR ESTRATEGIA DE COMUNICACIÓN QUE PERMITA LA VISIBILIDAD, POSICIONAMIENTO Y FACILITE LA PROMOCIÓN, DIVULGACIÓN DE LAS ACTIVIDADES ACADÉMICO ADMINISTRATIVA DE LA UIS</t>
  </si>
  <si>
    <t>Plan Estatégico de Comunicaciones y estrategia de mercadeo elaborado</t>
  </si>
  <si>
    <t>Protocolo de Diseño y concratación de Plan de Medios elaborado</t>
  </si>
  <si>
    <t>DIMENSIÓN 2. DIMENSIÓN DEL TALENTO HUMANO</t>
  </si>
  <si>
    <t>El talento humano de la Universidad debe orientar sus actividades al logro de las funciones misionales. Para ello, el personal académico debe ser competente para la investigación, la docencia y la extensión, lo cual supone en él altas capacidades de gestión, excelente nivel educativo, en su gran mayoría con formación doctoral y posdoctoral.
La Universidad buscará en todos sus procesos la formación de excelencia de su personal académico, con capacidad de atender las necesidades de la región y el país, pues es consciente del reto que impone el logro de una sociedad del conocimiento, fundamentalmente en lo relacionado con la capacidad de innovación y competencia de los agentes del desarrollo nacional. En este sentido, se buscará desarrollar al máximo las capacidades tanto de los profesores como del personal administrativo y de apoyo, pues todos constituyen elemento fundamental en el desarrollo de las actividades misionales.
En aras de lograr que el talento humano que labora en la Universidad se caracterice por su excelencia, compromiso y voluntad de servicio y superación, la Institución es consciente de la necesidad de desplegar un amplio abanico de posibilidades de capacitación en áreas como la planeación estratégica, calidad, evaluación y rendición de cuentas. Todo esto generará una cultura de gestión de calidad en todos los procesos del modelo educativo.</t>
  </si>
  <si>
    <t xml:space="preserve">PROGRAMA:  2.1 CUALIFICACIÓN PROFESORAL </t>
  </si>
  <si>
    <t>SUBPROGRAMA 2.1.2 PERFECCIONAMIENTO DOCENTE</t>
  </si>
  <si>
    <t>CEDEDUIS</t>
  </si>
  <si>
    <t>DIMENSIÓN 3. DIMENSIÓN DEL BIENESTAR UNIVERSITARIO</t>
  </si>
  <si>
    <t>La Universidad entiende que la actividad formativa se da dentro de un contexto económico, social, político y cultural específico que debe ser tenido en cuenta, en cuanto constituye un elemento decisivo para el éxito de su acción. Es por ello que la Universidad se propone consolidar, mejorar y crear los procesos de apoyo al bienestar de las personas que conforman su comunidad, haciendo énfasis en el carácter preventivo de su intervención. Para ello es fundamental la consolidación de estrategias de comunicación e interacción que permitan identificar problemas de forma temprana, desarrollar propuestas de solución y realizar planes de mejoramiento acordes con las necesidades identificadas.</t>
  </si>
  <si>
    <t>PROGRAMA:   3.1 BIENESTAR ESTUDIANTIL</t>
  </si>
  <si>
    <t>SUBPROGRAMA 3.1.1 CONSOLIDACIÓN DE LOS PROGRAMAS DE BIENESTAR ESTUDIANTIL</t>
  </si>
  <si>
    <t>DIRECCIÓN CULTURAL</t>
  </si>
  <si>
    <t xml:space="preserve"> REVISION Y ACTUALIZACION DE LOS PROCEDIMIENTOS DE LA DIRECCION DE ADMISIONES Y REGISTRO ACADEMICO. (3998)</t>
  </si>
  <si>
    <t>ACTUALIZAR LOS PROCEDIMIENTOS PARA GARANTIZAR EL REGISTRO COMPLETO Y OPORTUNO DE LA INFORMACIÓN DE LOS ESTUDIANTES EN LA DIRECCIÓN DE ADMISIONES Y REGISTRO ACADÉMICO.</t>
  </si>
  <si>
    <t>DIRECCIÓN DE ADMISIONES Y REGISTRO ACADÉMICO</t>
  </si>
  <si>
    <t>Porcentaje de procedimientos actualizados</t>
  </si>
  <si>
    <t xml:space="preserve"> PROGRAMA INTEGRAL PARA EL FORTALECIMIENTO DE LA GESTIÓN ADMINISTRATIVA -PIGA-
(4053)</t>
  </si>
  <si>
    <t>SATISFACER LAS NECESIDADES DE FORMACIÓN, ENTRENAMIENTO, CAPACITACIÓN Y EVALUACIÓN DEL PERSONAL ADMINISTRATIVO DE LA UNIVERSIDAD, EN TÉRMINOS DE CONOCIMIENTOS, HABILIDADES Y ACTITUDES, QUE LE PERMITAN DESEMPEÑAR BAJO EL ENFOQUE DE MEJORAMIENTO CONTINUO EL ROL ADMINISTRATIVO PARA EL CUAL FUE CONTRATADO.</t>
  </si>
  <si>
    <t>Cobertura del programa = (Número de participantes en actividades de capacitación y/o entrenamiento / Total del personal administrativo) * 100%</t>
  </si>
  <si>
    <t>Modelo de evaluación de desempeño del personal administrativo</t>
  </si>
  <si>
    <t xml:space="preserve"> MEJORAMIENTO DEL CLIMA ORGANIZACIONAL Y BIENESTAR LABORAL DE LOS SERVIDORES DE LA UNIVERSIDAD. (4054)</t>
  </si>
  <si>
    <t>IMPLEMENTACIÓN Y MEJORA CONTINUA EN EL CLIMA ORGANIZACIONAL Y EN EL SISTEMA DE SEGURIDAD Y SALUD EN EL TRABAJO, MEDIANTE ACCIONES DE INTERVENCIÓN QUE CONTRIBUYAN AL MEJORAMIENTO DEL CLIMA ORGANIZACIONAL, Y ENTORNOS DE TRABAJO SEGUROS DE ACUERDO CON LA NORMATIVA.</t>
  </si>
  <si>
    <t xml:space="preserve">Cumplimiento de requisitos legales = (Número de requisitos legales vigentes y aplicables cumplidos en el periodo / Número de requisitos legales vigentes y aplicables identificados en el periodo) * 100% </t>
  </si>
  <si>
    <t>PROGRAMA:  4.2 INTERNACIONALIZACIÓN</t>
  </si>
  <si>
    <t>SUBPROGRAMA  4.2.1 FOMENTO DE RELACIONES INTERNACIONALES</t>
  </si>
  <si>
    <t>DISEÑO E IMPLEMENTACIÓN DE LAS ESTRATEGIAS ORIENTADAS AL DESARROLLO DELCOMPONENTE INTERNACIONAL EN LOS CURRÍCULOS DE LOS PROGRAMAS ACADÉMICOS DE LA UIS. (4003)</t>
  </si>
  <si>
    <t xml:space="preserve">DISEÑAR E IMPLEMENTAR LAS ESTRATEGIAS PARA LA CONSTRUCCIÓN DEL PROCESO DE INTERNACIONALIZACIÓN DEL CURRÍCULO EN LOS PROGRAMAS ACADÉMICOS DE LA UIS </t>
  </si>
  <si>
    <t>RELACIONES EXTERIORES</t>
  </si>
  <si>
    <t>VICERRECTORÍA ACADÉMICA</t>
  </si>
  <si>
    <t xml:space="preserve">FONDO COMUN </t>
  </si>
  <si>
    <t>SUBPROGRAMA   4.2.2 MOVILIDAD E INTERCAMBIO DE PROFESORES, ESTUDIANTES Y PERSONAL ADMINISTRATIVO</t>
  </si>
  <si>
    <t xml:space="preserve"> PROGRAMA PARA EL APOYO A LA MOVILIDAD ACADÉMICA ESTUDIANTIL (4031)</t>
  </si>
  <si>
    <t>IMPLEMENTAR NUEVAS ESTRATEGIAS PARA ESTIMULAR LA MOVILIDAD ESTUDIANTIL DE LA UIS BAJO LOS CRITERIOS DE LA OPORTUNIDAD, LA EQUIDAD Y LA IGUALDAD. OBJETIVOS ESPECÍFICOS: 
1. DEPURAR LOS REGLAMENTOS Y PROCEDIMIENTOS EXISTENTES PARA EL DESARROLLO DE LA MOVILIDAD ESTUDIANTIL ENTRANTE Y SALIENTE EN PREGRADO, INCLUYENDO UNA NUEVA MODALIDAD DE ESTUDIANTES DESTACADOS. 
2. AUMENTAR LA CAPACIDAD DE RECEPCIÓN DE ESTUDIANTES INTERNACIONALES TANTO DE PREGRADO COMO DE POSGRADO, BAJO UNAS CONDICIONES DE SERVICIO AMPLIAS Y ADECUADAS. 
3. CREAR UN PROCEDIMIENTO PARA REGLAMENTAR LA MOVILIDAD DE POSGRADO DE ESTUDIANTES UIS
4. PROMOVER LA PARTICIPACIÓN DE LA UIS EN PROGRAMAS Y REDES DE COOPERACIÓN, CON EL FIN DE INTERCAMBIAR ESTUDIANTES DE PRE Y POSGRADO (NEXO, MACA, BRACOL, MACMEX)
5. DESARROLLAR UN PORTAFOLIO DE INFORMACIÓN Y ASESORÍA QUE DESCRIBA LAS FUENTES DE FINANCIACIÓN DISPONIBLES EN CADA UNO DE LOS PAÍSES SOCIOS (EMBAJADAS, ORGANIZACIONES GUBERNAMENTALES O NO, FUNDACIONES, REDES, ETC.)</t>
  </si>
  <si>
    <t>DIRECCIÓN DE POSGRADOS</t>
  </si>
  <si>
    <t>SUBPROGRAMA  4.3.2 CREACIÓN ARTISTICA E INTERCAMBIO CULTURAL</t>
  </si>
  <si>
    <t>DETERMINACIÓN, VALORACIÓN E INTERVENCIÓN DE LOS ELEMENTOS DE LA CULTURA UNIVERSITARIA (3825).</t>
  </si>
  <si>
    <t>FONDO COMÚN Y ESPECIAL</t>
  </si>
  <si>
    <t>PROGRAMA: 4.4 INTERACCIÓN CON EGRESADOS</t>
  </si>
  <si>
    <t>SUBPROGRAMA  4.4.2 FOMENTO AL VÍNCULO CON EGRESADOS (COOPERACIÓN CON EGRESADOS)</t>
  </si>
  <si>
    <t>SEGUIMIENTO A LA COMUNIDAD DE EGRESADOS. (4048)</t>
  </si>
  <si>
    <t xml:space="preserve">1. PROPONER UNA ESTRATEGIA EFICIENTE QUE FAVOREZCA LA RECOPILACIÓN Y ACTUALIZACIÓN CONTINUA DE LAS BASES DE DATOS DE EGRESADOS. 
</t>
  </si>
  <si>
    <t>Número de egresados que actualizan datos/total de egresados registrados * 100</t>
  </si>
  <si>
    <t xml:space="preserve"> ELABORACIÓN DEL DOCUMENTO “PROYECTO INSTITUCIONAL” (4040)</t>
  </si>
  <si>
    <t>SECRETARÍA GENERAL</t>
  </si>
  <si>
    <t>Reuniones periódicas de la comisión de trabajo del Proyecto Institucional</t>
  </si>
  <si>
    <t>Documentos borrador del PI presentados al Consejo Académico</t>
  </si>
  <si>
    <t>Documento del Marco contextual del PI</t>
  </si>
  <si>
    <t>DIVISIÓN DE PLANTA FÍSICA</t>
  </si>
  <si>
    <t>DOCUMENTO DE REQUERIMIENTOS PARA PROCESO CONTRACTUAL</t>
  </si>
  <si>
    <t>DOCUMENTO DE PROPUESTA CON ESTRATEGIAS CLAVES PARA AMPLIAR LAS OPORTUNIDADES DE INCREMENTAR LAS COMPETENCIAS EN SEGUNDA LENGUA</t>
  </si>
  <si>
    <t>PROPUESTA PARA IMPLEMENTAR EN EL MEDIANO PLAZO EL OFRECIMIENTO DE ASIGNATURAS ENSEÑADAS EN INGLÉS</t>
  </si>
  <si>
    <t>DOCUMENTO DE PROPUESTA DE ACTUALIZACIÓN DE REGLAMENTO DE MOVILIDAD SALIENTE DE PREGRADO (Acuerdo 029 de 2014 y Res. 2570)</t>
  </si>
  <si>
    <t>ACTIVACIÓN DE CONVENIOS Y CONVOCATORIAS CON APOYO ECONÓMICO</t>
  </si>
  <si>
    <t>DISEÑO DE UN PROCEDIMIENTO DE MOVILIDAD PARA POSGRADO SALIENTE, ELABORADO</t>
  </si>
  <si>
    <t>CONVOCATORIA PARA OTORGAR PASAJES A ESTUDIANTES DE POSGRADO  DE LA UIS QUE REALIZAN MOVILIDAD A NIVEL INTERNACIONAL</t>
  </si>
  <si>
    <t>NUMERO DE ESTUDIANTES VISITANTES QUE RECIBEN BENEFICIOS DE LA UNIVERSIDAD (CULTURALES, FINANCIEROS Y DEPORTIVOS)</t>
  </si>
  <si>
    <t>ASISTENCIA A EVENTOS QUE CONVOQUEN REDES DE COOPERACION EN EL AMBITO DE MOVILIDAD ACADEMICA</t>
  </si>
  <si>
    <t>DOCUMENTO CREADO DEL PORTAFOLIO DE INFORMACIÓN DE MECANISMOS DE FINANCIACIÓN ELABORADO Y DISPUESTO EN SIRELEXT</t>
  </si>
  <si>
    <t>95 (PORCENTAJE)</t>
  </si>
  <si>
    <t>30 (PORCENTAJE)</t>
  </si>
  <si>
    <t>90 (PORCENTAJE)</t>
  </si>
  <si>
    <t>78 (PORCENTAJE)</t>
  </si>
  <si>
    <t>110  (UNIDAD)</t>
  </si>
  <si>
    <t>620  (UNIDAD)</t>
  </si>
  <si>
    <t>1  (UNIDAD)</t>
  </si>
  <si>
    <t>2  (UNIDAD)</t>
  </si>
  <si>
    <t>15  (UNIDAD)</t>
  </si>
  <si>
    <t>2000  (UNIDAD)</t>
  </si>
  <si>
    <t>12  (UNIDAD)</t>
  </si>
  <si>
    <t>60 (PORCENTAJE)</t>
  </si>
  <si>
    <t>100 (PORCENTAJE)</t>
  </si>
  <si>
    <t>6  (UNIDAD)</t>
  </si>
  <si>
    <t>3  (UNIDAD)</t>
  </si>
  <si>
    <t>10  (UNIDAD)</t>
  </si>
  <si>
    <t>80 (PORCENTAJE)</t>
  </si>
  <si>
    <t>Nivel de cumplimiento  Programa de Gestión Institucional - Año 2017</t>
  </si>
  <si>
    <t>GESTIONAR, PRESERVAR Y DIFUNDIR LA PRODUCCIÓN CIENTÍFICA, ACADÉMICA Y ADMINISTRATIVA DE LA UNIVERSIDAD INDUSTRIAL DE SANTANDER</t>
  </si>
  <si>
    <t>BIBLIOTECA</t>
  </si>
  <si>
    <t>FONDO COMÙN</t>
  </si>
  <si>
    <t>Extracto de Acta del Comité  Editorial UIS donde se apoya el proyecto</t>
  </si>
  <si>
    <t>Documento normativa de publicación y uso de la producción intelectual UIS en el repositorio RIUIS elaborado</t>
  </si>
  <si>
    <t>7  (UNIDAD)</t>
  </si>
  <si>
    <t xml:space="preserve"> RENOVACIÓN DE SISTEMAS DE INFORMACIÓN INSTITUCIONALES (3934)</t>
  </si>
  <si>
    <t>"..Se cumplió lo planteado para la vigencia 2017 y se seguirá trabajando en la segunda fase de concreción del Plan de Desarrollo Institucional 2019-2030 en la vigencia 2018…"</t>
  </si>
  <si>
    <t>"...Se adquirió, con el apoyo del Comité de Internacionalización, la compra de la plataforma Altissia para mejorar las competencias de segunda lengua.
Se generaron actividades de formación para profesores UIS con el fin de que puedan mejorar sus habilidades para impartir cursos en inglés y adicionalmente se generó un programa de verano como prueba piloto.
Actividades de formación de profesores para programa de verano 2018
https://goo.gl/iFjnQD
https://goo.gl/vfhQKb...."</t>
  </si>
  <si>
    <t>"...1 (Propuestas con revisión jurídica previa)
https://goo.gl/Dmh81k
Activación de 
BRACOL
BCI
MACA
MACMEX
Generación del procedimiento para movilidad de posgrado (PRE.13)
Convocatoria de pasajes posgrado
https://goo.gl/nek5Kz
Convocatoria de Becas de sostenimiento
18 estudiantes visitantes recibieron 6 nuevos beneficios, 9 de ellos además recibieron comedores
• Partners UIS
• Cena de Bienvenida
• Día Internacional
• Becas de Sostenimiento (Resolución 1062 de 2017)
• Semana de Inducción
• Español para Extranjeros
SIGUEME
ICETEX-ALIANZA PACÍFICO
MACA-MACMEX
CONFERENCIA IUNC
LACHEC
COIMBRA
CONFERENCE OF THE AMERICAS ON INTERNATIONAL EDUCATION
1 Portafolio generado y dispuesto en SIRELEXT
https://goo.gl/ibxiLR
Dinero Ejecutado 114.269.562..."</t>
  </si>
  <si>
    <t>"...10,58% 
Evidencia en Nuevas Versiones, consulta de Egresados. Cero pesos asignados a este proyecto…"</t>
  </si>
  <si>
    <t>"...Falta la entrega del borrador del PI al Consejo Académico, actividad que se debe desarrollar en el mes de febrero de 2018…."</t>
  </si>
  <si>
    <t>"...Durante el 2017, 18 programas académicos participaron en este proyecto: 4 maestrías, 4 especializaciones médico- quirúrgicas, 10 programas de pregrado, de los cuales 2 se desarrollan en la sede Málaga, mediante la realización del proceso de autoevaluación. Los 18 programas finalizaron el proceso según lo planificado. Esto implica que el cumplimiento del proyecto es de un 100%, debido a que un programa no inicio el proceso dado que se determinó que priorizará la realización de la renovación del registro calificado...."</t>
  </si>
  <si>
    <t>"...Mediante el desarrollo del proyecto denominado “Consolidación del Sistema de Apoyo a la Excelencia Académica – SEA” se logró, durante el año 2017, incrementar la permanencia disminuyendo de 755 el total de estudiantes que se fueron de  la Universidad en el primer periodo académico de 2016 a 676 en el primer periodo académico de 2017.  Así mismo, se pudo observar un incremento en el porcentaje de aprobación de las asignaturas matriculadas en la Universidad de 79% obtenido en el segundo periodo académico de 2016 a un 81% obtenido en el primer periodo académico de 2017.  El proyecto logró un porcentaje de ejecución del 100%, desarrollando a lo largo del año actividades de: articulación de la UIS con instituciones de educación media, desarrollo de los cursos de inducción a estudiantes de nuevo ingreso (matemáticas y lectura), caracterización estudiantil, acompañamiento académico (turorías, monitorías, talleres de repaso, biblioteca 7x24, clubes de lectura), acompañamiento cognitivo, acompañamiento biopsicosocial, apoyo económico, apoyando las iniciativas de las UAA (Matemáticas, Enfermería, Física, Diseño, Mecánica, Sistemas, Metalúrgica, Medicina, Microbiología, Nutrición, Filosofía) y desarrollando una estrategia de fortalecimiento de competencias genéricas en estudiantes próximos a graduarse.  Adicionalmente, se realizó una visita a cada una de las Sedes Regionales, lo cual permitió fortalecer el SEA e implementar las actividades que aún hacía falta llevar al IPRED.
El porcentaje de ejecución del presupuesto del SEA fue del 100%, ya que se había presupuestado ejecutar $ 1126.522.000 y se ha ejecutado, a la fecha, $ 1.533.354.815.  El incremento en la ejecución se debe a que durante el año se incrementaron actividades de acompañamiento del SEA como: acompañamiento aca´dmico en las 4 Sedes Regionales mediante tutorías y monitorías, contratación de una psicopedagoga encargada del programa FPC en la Sede Socorro, apoyo con tutorías al Centro de Estudios de Ingenierías Fisicoquímicas durante todo el Semestre, apoyo a las asignaturas críticas de la facultad de Ingenierías Fisicomecánicas con tutorías, creación del programa de Consejería Estudiantil por Facultad y desarrollo de la estrategia de fortalecimiento en competencias genéricas a los estudiantes que presentaron el examen saber pro este año...."</t>
  </si>
  <si>
    <t>"...Para la fecha actual, 11 de diciembre de 2017, se declara el cumplimiento de todas metas propuestas como la implementación y soporte para las sedes regionales con asignaturas como Física 1, Física 2, Física 3, Cálculo 1 y Álgebra lineal 1, así como la creación de nuevos contenidos para implementaciones futuras del proyecto ExperTIC como Mecánica Analítica, Cálculo 2, Cálculo 3,  Álgebra Lineal 2 y Ecuaciones Diferenciales, con las cuales se cubrirán las principales asignaturas ofrecidas por las escuelas de Física y Matemáticas para ciclo básico de Ingenierías y Ciencias, La implementación del proyecto, además de la organización de contenidos de las asignaturas, ofreció soporte y capacitación para profesores de las todas las sedes de La Universidad (sede central y sedes regionales). 
En resumen el porcentaje de ejecución del proyecto corresponde con:
Actividades (100% ejecutado)
Presupuesto (96% ejecutado)
..."</t>
  </si>
  <si>
    <t>"...El proyecto de acuerdo del repositorio institucional, se encuentra en revisión por parte de Biblioteca y Asesoría Jurídica para llegar al documento definitivo y ser presentado ante la vicerrectoría académica para su respectivo trámite. 
El presupuesto destinado para este proyecto no se utilizó, debido a que los rubros acá mencionados corresponden a la implementación, la cual se haría después que sea aprobado por la dirección de la universidad...."</t>
  </si>
  <si>
    <t>"...Queda pendiente presentar el documento en el mes de febrero de 2018…."</t>
  </si>
  <si>
    <t>"...En el mes de febrero 2017 se realizó reunión con el equipo primario donde se elaboró el listado de las UUAA que se planearon visitar durante los meses marzo, abril, mayo, junio y finales de julio con el propósito de diagnosticar y valorar la percepción de imagen, debilidades y fortalezas de las estrategias de promoción de sus programas académicos con el objetivo de tener retro alimentación e identificar y priorizar sus necesidades y requerimientos en materia de divulgación, posicionamiento y mercadeo. Se evalúa en un 40%  y se proyecta gestionar para ejecutarlo durante la vigencia 2018..."</t>
  </si>
  <si>
    <t>"...El proyecto se desarrolló de acuerdo con los tiempos y actividades planteadas. Los entregables fueron socializados al equipo gerencial del proyecto.
La ejecución presupuestal del proyecto fue de 78%. Detalle de ejecución: Honorarios profesionales 75%; papelería y útiles de escritorio 100%; auxiliaturas estudiantiles 99%; riesgos profesionales estudiantes 98%...."</t>
  </si>
  <si>
    <t>"...El presupuesto ejecutado a diciembre 30 de 2017 equivale a $24536.646, lo cual corresponde a la contratación de dos profesionales para la división. Se revisó y ajustó el documento diagnóstico, y se elabora el modelo de gestión para la administración operativa de los diferentes campus, el cual fue revisado por el Jefe de la división...."</t>
  </si>
  <si>
    <t>"...El proyecto se ejecutó totalmente durante el segundo periodo  del año 2017…"</t>
  </si>
  <si>
    <t>"...Documento presentado en los Consejos: 
Acta Consejo Facultad Agosto 31de 2017
Acta Consejo Académico 5 de Septiembre de 2017…"</t>
  </si>
  <si>
    <t>"...Frente a las actividades desarrolladas durante el primer y segundo semestre de 2017, relacionadas con el diagnóstico de las necesidades de formación, entrenamiento y capacitación del personal administrativo de la Universidad y formulación del PIGA, fueron ejecutadas con base en la aprobación de la Dirección de la Universidad las siguientes: cursos dirigidos a funcionarios de nivel operativo y técnico sobre temáticas especificas relacionadas con el cargo, tales como: Fundamentos en Soldadura Industrial, Mecánica Avanzada y Fundamentos en Electricidad y Telefonía; conferencias dirigidas al personal administrativo sobre el Plan Anticorrupción y de Atención al Ciudadano; programas de actualización en la norma NTC ISO 9001:2015 y Gestión del Riesgo dirigido a los facilitadores de los procesos del Sistema de Gestión de Calidad de la Universidad; y charlas informativas sobre actualización en trámites administrativos dirigidas al personal vinculado en modalidad temporal; entre otras.
Por otra parte, sobre el diseño del modelo de evaluación de desempeño, se desarrolló un proceso de revisión y evaluación de cada uno de los formatos actualmente utilizados en la Institución, sin embargo, se concluyó que los formatos utilizados para tal fin no cumplen con los parámetros establecidos por la función pública. Por lo anterior y a partir de este insumo, la División de Recursos Humanos sugiere una asesoría externa para la redefinición del modelo de evaluación de desempeño que cumpla con los parámetros de que trata el modelo de evaluación de la función pública...."</t>
  </si>
  <si>
    <t>"...Se realiza un analisis de los procedimientos que requieren actualizacion y se desarrolla la misma. En el caso del proceso de reasignacion de cupos, no se realiza la actualizacion en el año 2017, puesto que el acuerdo del 03 de Octubre de 2017 que estipula las pautas de la resignacion, tiene modificiaciones planteadas en el acuerdo 315 del 28 de  Noviembre de 2017, el cual es derogado por el acuerdo   354 del 19 de Diciembre 2017, por lo cual la actualizacion definitiva de este procedimiento esta programada para el mes de febrero del año en curso.
La socializacion de los procedimientos se realizara con el equipo de trabajo una vez actualizado el procedimiento de reasignacion, dando un cumplimiento total en el mes de febrero 2018...."</t>
  </si>
  <si>
    <t>3799-4014</t>
  </si>
  <si>
    <t>3993-4024-4015-4017-3814</t>
  </si>
  <si>
    <t>4031-3825</t>
  </si>
  <si>
    <t>4003-4048</t>
  </si>
  <si>
    <t>3934-3940-3972</t>
  </si>
  <si>
    <t>IMPLEMENTACIÓN DEL REPOSITORIO INSTITUCIONAL DE LA UNIVERSIDAD INDUSTRIAL DE SANTANDER [RIUIS VERSIÓN 3.0 (3799)</t>
  </si>
  <si>
    <t xml:space="preserve">ELABORAR UN DOCUMENTO -MARCO DE REFERENCIA-, QUE PERMITA A LA COMUNIDAD UNIVERSITARIA SENTAR LAS BASES DE UNA REFLEXIÓN PARA LA ELABORACIÓN DE UN NUEVO PROYECTO INSTITUCIONAL </t>
  </si>
  <si>
    <t>Diciembre 31 de 2017</t>
  </si>
  <si>
    <t>"...- Actividades de mejoramiento de clima organizacional: Se desarrollaron actividades en unidades como Decanato de Facultad de Salud, División Financiera, División de Publicaciones, Departamento de Salud Pública, Dirección de Admisiones y Registro Académico y Escuela de Petróleos. 
- Medición Institucional de clima organizacional: A partir del proceso realizado durante el primer semestre del año, respecto de llevar a cabo una medición institucional de clima organizacional y revisando los requerimientos de ley en cuanto a la aplicación de la batería de factores de riesgo psicosocial (Resolución 2646 de 2008 del Ministerio de Trabajo) así como la idoneidad de este instrumento para brindar un panorama del clima laboral a partir de la identificación de los factores psicosociales intralaborales, se estableció presentar una propuesta con apoyo de la Universidad Pontificia Bolivariana para llevar a cabo, durante el año 2018, la aplicación de la batería a todos los funcionarios (planta, temporal y cátedra), de manera que se cuente con el insumo básico para el diseño de planes de intervención por UAA y general para la Universidad. Esta propuesta se presentará a la alta dirección para su aprobación. 
- Programa de Reducción de Estrés Académico – REA: Se adelantaron actividades del programa REA en Departamento de Ciencias Básicas y Escuela de Ingeniería Industrial, así como con los grupos de estudiantes de Biblioteca y del Programa Ser Pilo Paga. 
- Jornada de formación para los miembros del Sistema de Resolución Pacífica de Conflictos:  Esta actividad estuvo dirigida a los integrantes de las Mesas de Mediación, Comité de Convivencia Laboral y Comité de Derechos Humanos, fue desarrollada con la Cámara de Comercio de Bucaramanga y la temática central fue la formación en herramientas para la resolución de controversias. 
- Actividades de bienestar: Durante el segundo semestre de 2017 se llevaron a actividades masivas de bienestar como: conmemoración del Día del Empleado Administrativo, Festival de Cometas, Amor y Amistad, Día de los Niños, Cierre de Fin Año y Temporada Navideña. 
- Actividades deportivas: Se continuó el apoyo a los equipos de fútbol, voleibol, bolo, tejo, entre otros, conformados por funcionarios de la Universidad, en diferentes encuentros deportivos a nivel local, regional y nacional incluidos los Juegos Nacionales Sintraunicol. Así mismo, se puso en marcha el Programa “UIS Activa” con las actividades de acondicionamiento físico dos veces por semana y encuentros deportivos dos veces al mes entre agosto y noviembre, donde participaron 300 funcionarios aproximadamente.
- Política y programas del Sistema de Gestión en Seguridad y Salud en el Trabajo-SGSST: Se actualizó la política del Sistema de Gestión en Seguridad y Salud en el Trabajo (Resolución de Rectoría 829 del 2017), la misma se divulgó en el Diario Normativo y en la cartelera de la División de Recursos Humanos.</t>
  </si>
  <si>
    <t>.-Inspecciones: Se realizó inspección, asesoría, y adecuación de sustancias químicas a laboratorios de la Facultad de Salud, Escuela de Química y División de Publicaciones. Además, se adelantó inspección de botiquines, de extintores, de camillas y de elementos de protección personal en la División de Planta Física y Contratistas, División de Publicaciones, División de Bienestar Universitario, y Escuelas de Biología, Petróleos, Civil, Química, entre otras.
- Divulgación del Programa de Vigilancia Epidemiológica para Factor de Riesgo Psicosocial en las sedes regionales, Parque Tecnológico Guatiguará y Convenio UIS-ICP. Jornadas de capacitación en prevención del consumo de sustancias psicoactivas y 12 sesiones de capacitación en manejo de estrés del programa “Estrés Positivo. 
- Estrategia “UNA UIS MAS POSITIVA", se realizaron talleres lúdicos de promoción y prevención en seguridad y salud en el trabajo en la Vicerrectoría Administrativa, Vicerrectoría Académica, División Financiera, Admisiones y Registro Académico, División de Recursos Humanos, Secretaría General, entre otras..."</t>
  </si>
  <si>
    <t xml:space="preserve">Actualmente se está diseñando una estrategia de divulgación por las unidades con actividades tipo taller. Para la divulgación de los programas se diseñó la estrategia “UNA UIS MAS POSITIVA”, que consistió en la realización de un taller lúdico de promoción y prevención en Seguridad y Salud en el Trabajo en unidades como Vicerrectoría Administrativa, Vicerrectoría Académica, División Financiera, Dirección de Admisiones y Registro Académico, División de Recursos Humanos, Secretaría General, División de Servicios de Información, Instituto de Lenguas, Escuela de Diseño Industrial, Facultad de Ciencias Humanas, Relaciones Exteriores, entre otras.
Finalmente, se cuenta con la matriz actualizada de requisitos legales por asesor externo, actualización de indicadores e implementación del SGSST.  
- Evaluación de los estándares mínimos: Según la Resolución 1111 del 2017, la calificación obtenida frente a la evaluación de estándares mínimos del Sistema de Gestion en Seguridad y Salud fue del 86%.
- Entrega y socialización EPP a 1100 funcionarios, incluye docentes, trabajadores oficiales y Empleados públicos; inspección de botiquines: 325 en diferentes Unidades Académico Administrativas del Campus Central y Faculta de Salud. Inspección de Extintores: 564 en diferentes Unidades Académico Administrativa del Campus Central.  
- Capacitación SST: Se ejecutaron dos cursos de primeros auxilios básicos con la Cruz Roja Colombiana para docentes con salidas de campo y brigadistas; capacitación en primeros auxilios solicitadas por las unidades,  socialización del procedimiento operativo normalizado para sismo y actos malintencionados a terceros-AMIT, incendios, derrame de sustancias peligrosas, atención de persona herida, socialización plan de emergencias en el programa PIVU aproximadamente a 1100 estudiantes de primer semestre, capacitación semestral de elementos de protección personal, autocuidado, normas en seguridad y salud en el trabajo y emergencias a estudiantes de Escuela de Diseño Industrial y CENIVAM. Divulgación de los programas del sistema en el Centic, Instituto de Lenguas, Diseño Industrial, Facultad de Ciencias Humanas y Relaciones Exteriores. Actividades para el manejo de la voz (valoraciones de seguimiento de las pautas de autocuidado de la voz) y talleres para manejo y conservación de la voz en las sedes regionales, Ingeniería Química, Escuela de Música, Ingeniería Metalúrgica y Escuela de Biología. Formación en manipulación y almacenamiento de sustancias químicas a los funcionarios de jardinería y oficios generales, y a estudiantes de laboratorios de la Escuela de Microbiología. Capacitación en el manejo y almacenamiento de gases y cilindros en el Parque Tecnológico Guatiguará y capacitaciones en bioseguridad a estudiantes de la Escuela de Medicina y Enfermería de la Facultad de Salud. </t>
  </si>
  <si>
    <t>ANEXO 1.  EVALUACIÓN PROGRAMA DE GESTIÓN INSTITUCIONAL AÑO 2017</t>
  </si>
  <si>
    <t>"...Las actividades propuestas y los indicadores lograron las metas establecidas. Se ejecutaron más de las convocatorias propuestas inicialmente, y se logró hacer 4 convocatorias, con la novedad de la convocatoria Eventos y OVAS, que se ejecutará en el año 2018, primer semestre. La cantidad de profesores capacitados y la cantidad de cursos también lograron exceder la meta propuesta, mostrando el arduo trabajo al rededor de las actividades básicas de la política TIC. La excepción se encuentra en la app móvil para Moodle que no se logró durante el año 2017, pero al inicio del 2018 se obtuvo autorización del Vicerrector Administrativo para el desarrollo de software requerido y se planea que a junio de 2018 se dará la migración a la versión 3.x y funcionará la aplicación móvil mencionada en este proyecto...."</t>
  </si>
  <si>
    <t xml:space="preserve">  </t>
  </si>
  <si>
    <t>Cantidad</t>
  </si>
  <si>
    <t>Totales</t>
  </si>
  <si>
    <t xml:space="preserve">Alto
 (81-99%)                                                                    </t>
  </si>
  <si>
    <t>Finalizado 
(100%)</t>
  </si>
  <si>
    <t xml:space="preserve">Medio
 (41-80%)                                                                                       </t>
  </si>
  <si>
    <t xml:space="preserve">Bajo
  (0-40%)                                                                 </t>
  </si>
  <si>
    <r>
      <rPr>
        <b/>
        <sz val="12"/>
        <color theme="1"/>
        <rFont val="Humanst521 BT"/>
        <family val="2"/>
      </rPr>
      <t xml:space="preserve">PROGRAMA 1: </t>
    </r>
    <r>
      <rPr>
        <sz val="12"/>
        <color theme="1"/>
        <rFont val="Humanst521 BT"/>
        <family val="2"/>
      </rPr>
      <t>1.1 INVESTIGACIÓN DE ALTA CALIDAD</t>
    </r>
  </si>
  <si>
    <r>
      <t xml:space="preserve">SUBPROGRAMA DEL PROGRAMA: </t>
    </r>
    <r>
      <rPr>
        <sz val="12"/>
        <color theme="1"/>
        <rFont val="Humanst521 BT"/>
        <family val="2"/>
      </rPr>
      <t>1.1.1 FOMENTO DE LOS GRUPOS DE INVESTIGACIÓN</t>
    </r>
  </si>
  <si>
    <r>
      <rPr>
        <b/>
        <sz val="12"/>
        <color theme="1"/>
        <rFont val="Humanst521 BT"/>
        <family val="2"/>
      </rPr>
      <t xml:space="preserve">PROGRAMA 2: </t>
    </r>
    <r>
      <rPr>
        <sz val="12"/>
        <color theme="1"/>
        <rFont val="Humanst521 BT"/>
        <family val="2"/>
      </rPr>
      <t xml:space="preserve"> 1.2 PROGRAMAS ACADÉMICOS DE ALTA CALIDAD</t>
    </r>
  </si>
  <si>
    <r>
      <t>SUBPROGRAMA DEL PROGRAMA:</t>
    </r>
    <r>
      <rPr>
        <sz val="12"/>
        <color theme="1"/>
        <rFont val="Humanst521 BT"/>
        <family val="2"/>
      </rPr>
      <t xml:space="preserve"> 1.2.3 EXCELENCIA ACADÉMICA</t>
    </r>
  </si>
  <si>
    <r>
      <t>SUBPROGRAMA DEL PROGRAMA:</t>
    </r>
    <r>
      <rPr>
        <sz val="12"/>
        <color theme="1"/>
        <rFont val="Humanst521 BT"/>
        <family val="2"/>
      </rPr>
      <t xml:space="preserve"> 1.2.4 TIC COMO APOYO A LA DOCENCIA</t>
    </r>
  </si>
  <si>
    <r>
      <t xml:space="preserve">PROGRAMA 3: </t>
    </r>
    <r>
      <rPr>
        <sz val="12"/>
        <color theme="1"/>
        <rFont val="Humanst521 BT"/>
        <family val="2"/>
      </rPr>
      <t>1.4 EXTENSIÓN Y PROYECCIÓN A LA COMUNIDAD</t>
    </r>
  </si>
  <si>
    <r>
      <t>SUBPROGRAMA DEL PROGRAMA:</t>
    </r>
    <r>
      <rPr>
        <sz val="12"/>
        <color theme="1"/>
        <rFont val="Humanst521 BT"/>
        <family val="2"/>
      </rPr>
      <t xml:space="preserve"> 1.4.1 FOMENTO A LA ARTICULACIÓN ENTRE DOCENCIA, INVESTIGACIÓN Y EXTENSIÓN</t>
    </r>
  </si>
  <si>
    <r>
      <rPr>
        <b/>
        <sz val="12"/>
        <color theme="1"/>
        <rFont val="Humanst521 BT"/>
        <family val="2"/>
      </rPr>
      <t xml:space="preserve">PROGRAMA 1: 2.2 </t>
    </r>
    <r>
      <rPr>
        <sz val="12"/>
        <color theme="1"/>
        <rFont val="Humanst521 BT"/>
        <family val="2"/>
      </rPr>
      <t>CUALIFICACIÓN DEL PERSONAL ADMINISTRATIVO</t>
    </r>
  </si>
  <si>
    <r>
      <t xml:space="preserve">SUBPROGRAMA DEL PROGRAMA: </t>
    </r>
    <r>
      <rPr>
        <sz val="12"/>
        <color theme="1"/>
        <rFont val="Humanst521 BT"/>
        <family val="2"/>
      </rPr>
      <t>2.2.1 FORTALECIMIENTO DE COMPETENCIAS ADMINISTRATIVAS</t>
    </r>
  </si>
  <si>
    <r>
      <t xml:space="preserve">PROGRAMA 1: </t>
    </r>
    <r>
      <rPr>
        <sz val="12"/>
        <color theme="1"/>
        <rFont val="Humanst521 BT"/>
        <family val="2"/>
      </rPr>
      <t>3.2 BIENESTAR PROFESORAL Y ADMINISTRATIVO</t>
    </r>
  </si>
  <si>
    <r>
      <t xml:space="preserve">SUBPROGRAMA DEL PROGRAMA: </t>
    </r>
    <r>
      <rPr>
        <sz val="12"/>
        <color theme="1"/>
        <rFont val="Humanst521 BT"/>
        <family val="2"/>
      </rPr>
      <t xml:space="preserve"> 3.2.2 MEJORAMIENTO DEL CLIMA ORGANIZACIONAL</t>
    </r>
  </si>
  <si>
    <r>
      <t xml:space="preserve">PROGRAMA: </t>
    </r>
    <r>
      <rPr>
        <sz val="12"/>
        <color theme="1"/>
        <rFont val="Humanst521 BT"/>
        <family val="2"/>
      </rPr>
      <t>4.2 INTERNACIONALIZACIÓN</t>
    </r>
  </si>
  <si>
    <r>
      <t>SUBPROGRAMA DEL PROGRAMA :</t>
    </r>
    <r>
      <rPr>
        <sz val="12"/>
        <color rgb="FF000000"/>
        <rFont val="Humanst521 BT"/>
        <family val="2"/>
      </rPr>
      <t> 4.2.1 FOMENTO DE RELACIONES INTERNACIONALES</t>
    </r>
  </si>
  <si>
    <r>
      <rPr>
        <b/>
        <sz val="12"/>
        <color theme="1"/>
        <rFont val="Humanst521 BT"/>
        <family val="2"/>
      </rPr>
      <t>SUBPROGRAMA DEL PROGRAMA:</t>
    </r>
    <r>
      <rPr>
        <sz val="12"/>
        <color theme="1"/>
        <rFont val="Humanst521 BT"/>
        <family val="2"/>
      </rPr>
      <t xml:space="preserve"> 4.2.2 MOVILIDAD E INTERCAMBIO DE PROFESORES, ESTUDIANTES Y PERSONAL ADMINISTRATIVO</t>
    </r>
  </si>
  <si>
    <r>
      <t xml:space="preserve">PROGRAMA: </t>
    </r>
    <r>
      <rPr>
        <sz val="12"/>
        <color theme="1"/>
        <rFont val="Humanst521 BT"/>
        <family val="2"/>
      </rPr>
      <t>4.3 PROGRAMA CULTURAL</t>
    </r>
  </si>
  <si>
    <r>
      <rPr>
        <b/>
        <sz val="12"/>
        <color theme="1"/>
        <rFont val="Humanst521 BT"/>
        <family val="2"/>
      </rPr>
      <t>SUBPROGRAMA DEL PROGRAMA:</t>
    </r>
    <r>
      <rPr>
        <sz val="12"/>
        <color theme="1"/>
        <rFont val="Humanst521 BT"/>
        <family val="2"/>
      </rPr>
      <t xml:space="preserve">  4.3.2 CREACIÓN ARTISTICA E INTERCAMBIO CULTURAL</t>
    </r>
  </si>
  <si>
    <r>
      <t>PROGRAMA:</t>
    </r>
    <r>
      <rPr>
        <sz val="12"/>
        <color theme="1"/>
        <rFont val="Humanst521 BT"/>
        <family val="2"/>
      </rPr>
      <t xml:space="preserve"> 4.4 INTERACCIÓN CON EGRESADOS</t>
    </r>
  </si>
  <si>
    <r>
      <rPr>
        <b/>
        <sz val="12"/>
        <color theme="1"/>
        <rFont val="Humanst521 BT"/>
        <family val="2"/>
      </rPr>
      <t>SUBPROGRAMA DEL PROGRAMA:</t>
    </r>
    <r>
      <rPr>
        <sz val="12"/>
        <color theme="1"/>
        <rFont val="Humanst521 BT"/>
        <family val="2"/>
      </rPr>
      <t xml:space="preserve"> 4.4.2 FOMENTO AL VÍNCULO CON EGRESADOS (COOPERACIÓN CON EGRESADOS)</t>
    </r>
  </si>
  <si>
    <r>
      <t xml:space="preserve">PROGRAMA: </t>
    </r>
    <r>
      <rPr>
        <sz val="12"/>
        <color theme="1"/>
        <rFont val="Humanst521 BT"/>
        <family val="2"/>
      </rPr>
      <t>5.1 GESTIÓN UNIVERSITARIA EFICAZ Y EFICIENTE</t>
    </r>
  </si>
  <si>
    <r>
      <t>SUBPROGRAMA DEL PROGRAMA :</t>
    </r>
    <r>
      <rPr>
        <sz val="12"/>
        <color rgb="FF000000"/>
        <rFont val="Humanst521 BT"/>
        <family val="2"/>
      </rPr>
      <t> 5.1.1 CONSOLIDACIÓN DE LOS SISTEMAS DE INFORMACIÓN</t>
    </r>
  </si>
  <si>
    <r>
      <rPr>
        <b/>
        <sz val="12"/>
        <color theme="1"/>
        <rFont val="Humanst521 BT"/>
        <family val="2"/>
      </rPr>
      <t>SUBPROGRAMA DEL PROGRAMA</t>
    </r>
    <r>
      <rPr>
        <sz val="12"/>
        <color theme="1"/>
        <rFont val="Humanst521 BT"/>
        <family val="2"/>
      </rPr>
      <t>: 5.1.2 FOMENTO DE LA CAPACIDAD DE GESTIÓN UNIVERSITARIA</t>
    </r>
  </si>
  <si>
    <r>
      <rPr>
        <b/>
        <sz val="12"/>
        <color theme="1"/>
        <rFont val="Humanst521 BT"/>
        <family val="2"/>
      </rPr>
      <t>SUBPROGRAMA DEL PROGRAMA</t>
    </r>
    <r>
      <rPr>
        <sz val="12"/>
        <color theme="1"/>
        <rFont val="Humanst521 BT"/>
        <family val="2"/>
      </rPr>
      <t>: 5.1.3 CONSOLIDACIÓN DEL SISTEMA DE GESTIÓN INTEGRADO HSEQ</t>
    </r>
  </si>
  <si>
    <t xml:space="preserve">Cantidad </t>
  </si>
  <si>
    <t>n.° proyecto</t>
  </si>
  <si>
    <t>% Nivel de Cump. de proyecto</t>
  </si>
  <si>
    <t>Bajo
 (0-40%)</t>
  </si>
  <si>
    <t xml:space="preserve">Medio
 (41-80%) </t>
  </si>
  <si>
    <t>Alto
 (81- 99%)</t>
  </si>
  <si>
    <t>Finalizado 
100%</t>
  </si>
  <si>
    <t>3833-3971-3835-3954-3963</t>
  </si>
  <si>
    <t>3945-3948-4007-3959-3950-3847-3964-3966-4041-3910-3755-3815-3791-3909-3792-3786</t>
  </si>
  <si>
    <t>3992-3804-3774-3977-3757-3848-3938-3783-3743</t>
  </si>
  <si>
    <t>3865-3975-3813-3981-3980-3803-3837-4023-3754-3728-3797-3967-3952-3912-3913-3823-3768-3939-3960-3937-3849-3830-3843-3846-3802-3756-3838-3922-3788-3920-3776-3782-4035-4008-3918-3794-3798-3989-3999-3832-3761-3824-3836-3951-3842-3953-3983-3986-4055-3777-3911-3828-3991-3785-3915-3751-3752-3778-3784-3829-3834-3943-3781-3741-3845-4006-3742-3769-3858-3800-3801-3956-3926-3789-3790-3990-3861-3826-3929-4025-3961-4016-4042-3957-3949-4057-3917-3816-3923-4058-3916-3763-3947-3775-3908-3780</t>
  </si>
  <si>
    <t>3759-4009-3807</t>
  </si>
  <si>
    <t>3806-3822</t>
  </si>
  <si>
    <t>3962-3919-4047-3844-3764-3812-3819-3820-3821-3753-3859-3793-4002-3746-3766-3927-3747-3827-3779</t>
  </si>
  <si>
    <t>3852-3856</t>
  </si>
  <si>
    <t>3851-3787-3841-3796</t>
  </si>
  <si>
    <t>3840-3985-3994</t>
  </si>
  <si>
    <t>3984-4039-3839-3932-3997-4049-3818-3817-3808-4056-3760</t>
  </si>
  <si>
    <t>3965-3968-3863</t>
  </si>
  <si>
    <t>% Participación</t>
  </si>
  <si>
    <t>ANEXO 4. PROGRAMA DE GESTIÓN DE UNIDAD 2017</t>
  </si>
  <si>
    <r>
      <t xml:space="preserve">PROYECTO 3799: </t>
    </r>
    <r>
      <rPr>
        <sz val="12"/>
        <color rgb="FF366092"/>
        <rFont val="Humanst521 BT"/>
        <family val="2"/>
      </rPr>
      <t xml:space="preserve">Implementación del repositorio institucional de la Universidad Industrial de Santander [riuis versión 3.0] </t>
    </r>
  </si>
  <si>
    <r>
      <t xml:space="preserve">PROYECTO 3993: </t>
    </r>
    <r>
      <rPr>
        <sz val="12"/>
        <color rgb="FF366092"/>
        <rFont val="Humanst521 BT"/>
        <family val="2"/>
      </rPr>
      <t>Programa de consolidación de los procesos de acreditación de programas de pregrado y posgrado de la Universidad Industrial de Santander - UIS</t>
    </r>
  </si>
  <si>
    <r>
      <t xml:space="preserve">PROYECTO 4024: </t>
    </r>
    <r>
      <rPr>
        <sz val="12"/>
        <color rgb="FF366092"/>
        <rFont val="Humanst521 BT"/>
        <family val="2"/>
      </rPr>
      <t>Liderazgo y acompañamiento a las escuelas de ingeniería adscritas a las Facultad de Ingenierías Fisicoquímicas para llevar a cabo el proceso de acreditación ABET. Fase I</t>
    </r>
  </si>
  <si>
    <r>
      <t xml:space="preserve">PROYECTO 4015: </t>
    </r>
    <r>
      <rPr>
        <sz val="12"/>
        <color theme="4" tint="-0.249977111117893"/>
        <rFont val="Humanst521 BT"/>
        <family val="2"/>
      </rPr>
      <t>Consolidación del sistema de apoyo a la excelencia académica - SEA</t>
    </r>
  </si>
  <si>
    <r>
      <rPr>
        <b/>
        <sz val="12"/>
        <color theme="1"/>
        <rFont val="Humanst521 BT"/>
        <family val="2"/>
      </rPr>
      <t xml:space="preserve">PROYECTO 3814: </t>
    </r>
    <r>
      <rPr>
        <sz val="12"/>
        <color theme="4" tint="-0.249977111117893"/>
        <rFont val="Humanst521 BT"/>
        <family val="2"/>
      </rPr>
      <t>Estudio de viabilidad de creación de una institución prestadora de servicios de salud (IPS)</t>
    </r>
  </si>
  <si>
    <r>
      <t xml:space="preserve">PROYECTO 4053: </t>
    </r>
    <r>
      <rPr>
        <sz val="12"/>
        <color theme="4" tint="-0.249977111117893"/>
        <rFont val="Humanst521 BT"/>
        <family val="2"/>
      </rPr>
      <t>Programa integral para el fortalecimiento de la gestión administrativa -PIGA-</t>
    </r>
  </si>
  <si>
    <r>
      <t xml:space="preserve">PROYECTO 4054: </t>
    </r>
    <r>
      <rPr>
        <sz val="12"/>
        <color theme="4" tint="-0.249977111117893"/>
        <rFont val="Humanst521 BT"/>
        <family val="2"/>
      </rPr>
      <t>Mejoramiento del clima organizacional y bienestar laboral de los servidores de la universidad</t>
    </r>
  </si>
  <si>
    <r>
      <t xml:space="preserve">PROYECTO 4003: </t>
    </r>
    <r>
      <rPr>
        <sz val="12"/>
        <color theme="4" tint="-0.249977111117893"/>
        <rFont val="Humanst521 BT"/>
        <family val="2"/>
      </rPr>
      <t>Diseño e implementación de las estrategias orientadas al desarrollo del componente internacional en los currículos de los programas académicos de la UIS</t>
    </r>
  </si>
  <si>
    <r>
      <rPr>
        <b/>
        <sz val="12"/>
        <color theme="1"/>
        <rFont val="Humanst521 BT"/>
        <family val="2"/>
      </rPr>
      <t xml:space="preserve">PROYECTO 4031: </t>
    </r>
    <r>
      <rPr>
        <sz val="12"/>
        <color theme="4" tint="-0.249977111117893"/>
        <rFont val="Humanst521 BT"/>
        <family val="2"/>
      </rPr>
      <t>Programa para el apoyo a la movilidad académica estudiantil</t>
    </r>
  </si>
  <si>
    <r>
      <rPr>
        <b/>
        <sz val="12"/>
        <color theme="1"/>
        <rFont val="Humanst521 BT"/>
        <family val="2"/>
      </rPr>
      <t xml:space="preserve">PROYECTO 3825: </t>
    </r>
    <r>
      <rPr>
        <sz val="12"/>
        <color theme="4" tint="-0.249977111117893"/>
        <rFont val="Humanst521 BT"/>
        <family val="2"/>
      </rPr>
      <t>Determinación, valoración e intervención de los elementos de la cultura universitaria.</t>
    </r>
  </si>
  <si>
    <r>
      <t xml:space="preserve">PROYECTO 4048: </t>
    </r>
    <r>
      <rPr>
        <sz val="12"/>
        <color theme="4" tint="-0.249977111117893"/>
        <rFont val="Humanst521 BT"/>
        <family val="2"/>
      </rPr>
      <t>Seguimiento a la comunidad de egresados.</t>
    </r>
  </si>
  <si>
    <r>
      <t xml:space="preserve">PROYECTO 3934: </t>
    </r>
    <r>
      <rPr>
        <sz val="12"/>
        <color theme="4" tint="-0.249977111117893"/>
        <rFont val="Humanst521 BT"/>
        <family val="2"/>
      </rPr>
      <t>Renovación de sistemas de información institucionales</t>
    </r>
  </si>
  <si>
    <r>
      <t xml:space="preserve">PROYECTO 3940: </t>
    </r>
    <r>
      <rPr>
        <sz val="12"/>
        <color theme="4" tint="-0.249977111117893"/>
        <rFont val="Humanst521 BT"/>
        <family val="2"/>
      </rPr>
      <t>Diseño de un modelo de gestión para la administración operativa de todos los campus universitarios – Fase I</t>
    </r>
  </si>
  <si>
    <r>
      <t xml:space="preserve">PROYECTO 3972: </t>
    </r>
    <r>
      <rPr>
        <sz val="12"/>
        <color theme="4" tint="-0.249977111117893"/>
        <rFont val="Humanst521 BT"/>
        <family val="2"/>
      </rPr>
      <t>Formulación del Plan de Desarrollo Institucional 2019-2030, fase I.</t>
    </r>
  </si>
  <si>
    <r>
      <t xml:space="preserve">PROYECTO 4040: </t>
    </r>
    <r>
      <rPr>
        <sz val="12"/>
        <color theme="4" tint="-0.249977111117893"/>
        <rFont val="Humanst521 BT"/>
        <family val="2"/>
      </rPr>
      <t>Elaboración del documento “Proyecto Institucional”</t>
    </r>
  </si>
  <si>
    <r>
      <t xml:space="preserve">PROYECTO 4052: </t>
    </r>
    <r>
      <rPr>
        <sz val="12"/>
        <color theme="4" tint="-0.249977111117893"/>
        <rFont val="Humanst521 BT"/>
        <family val="2"/>
      </rPr>
      <t>Elaborar e implementar estrategias de comunicación institucional.</t>
    </r>
  </si>
  <si>
    <r>
      <rPr>
        <b/>
        <sz val="12"/>
        <rFont val="Humanst521 BT"/>
        <family val="2"/>
      </rPr>
      <t>PROYECTO 3998</t>
    </r>
    <r>
      <rPr>
        <sz val="12"/>
        <color theme="4" tint="-0.249977111117893"/>
        <rFont val="Humanst521 BT"/>
        <family val="2"/>
      </rPr>
      <t>:Revisión y actualización de los procedimientos de la Dirección de Admisiones y Registro Académico</t>
    </r>
  </si>
  <si>
    <r>
      <rPr>
        <b/>
        <sz val="12"/>
        <rFont val="Humanst521 BT"/>
        <family val="2"/>
      </rPr>
      <t>PROYECTO 4014</t>
    </r>
    <r>
      <rPr>
        <sz val="12"/>
        <color theme="4" tint="-0.249977111117893"/>
        <rFont val="Humanst521 BT"/>
        <family val="2"/>
      </rPr>
      <t>: Apoyo a la formación e implementación de prácticas docentes con la integración de herramientas TIC en la UIS.</t>
    </r>
  </si>
  <si>
    <r>
      <rPr>
        <b/>
        <sz val="12"/>
        <rFont val="Humanst521 BT"/>
        <family val="2"/>
      </rPr>
      <t>PROYECTO 4017</t>
    </r>
    <r>
      <rPr>
        <sz val="12"/>
        <color theme="4" tint="-0.249977111117893"/>
        <rFont val="Humanst521 BT"/>
        <family val="2"/>
      </rPr>
      <t>: Mejoramiento de las experiencias de permanencia estudiantil por medio de la incorporación de herramientas TIC aplicadas a asignaturas de la Facultad de Ciencias –Expertic-Ciencias-</t>
    </r>
  </si>
  <si>
    <t>Nivel de cumplimiento  Programa de Gestión de Unidad - Año 2017</t>
  </si>
  <si>
    <t xml:space="preserve">% de participación </t>
  </si>
  <si>
    <t xml:space="preserve">La siguiente tabla presenta en forma detallada la ponderación y nivel de cumplimiento, expresados en porcentaje de cada uno de los proyectos que conforman el Programa de Gestión. La sumatoria de las ponderaciones asignadas a las Dimensiones es 100%, al igual que la sumatoria de las ponderaciones asignadas a los proyectos dentro de cada Dimensión.   </t>
  </si>
  <si>
    <r>
      <rPr>
        <b/>
        <sz val="12"/>
        <color theme="1"/>
        <rFont val="Humanst521 BT"/>
        <family val="2"/>
      </rPr>
      <t>ANEXO  2. PONDERACIÓN Y NIVEL DE CUMPLIMIENTO PROGRAMA DE GESTIÓN INSTITUCIONAL 2017</t>
    </r>
    <r>
      <rPr>
        <sz val="12"/>
        <color theme="1"/>
        <rFont val="Humanst521 BT"/>
        <family val="2"/>
      </rPr>
      <t>.</t>
    </r>
  </si>
  <si>
    <t>En la siguiente tabla se presentan los proyectos del Programa de Gestión Institucional vigencia 2017, teniendo en cuenta los niveles de cumplimiento alcanzados (Insuficiente, Muy Bajo, Bajo, Medio, Alto y Finalizado), identificados para cada una de las dimensione
Los proyectos se relacionan de acuerdo con el número consecutivo asignado en el ANEXO 1. EVALUACIÓN DEL PROGRAMA DE GESTIÓN INSTITUCIONAL AÑO 2017</t>
  </si>
  <si>
    <t>ANEXO 3. CLASIFICACIÓN DE PROYECTOS POR NIVEL DE CUMPLIMIENTO Y DIMENSIÓN DEL PGI 2017</t>
  </si>
  <si>
    <t>En este documento se presentan los proyectos de gestión incluidos en el Programa de Gestión de Unidad 2017 y se relaciona el nivel de cumplimiento obtenido en cada uno de ellos, están organizados en la estructura de Diemsnión, programa y subprograma</t>
  </si>
  <si>
    <r>
      <rPr>
        <b/>
        <sz val="11"/>
        <color theme="1"/>
        <rFont val="Humanst521 BT"/>
        <family val="2"/>
      </rPr>
      <t>DIMENSIÓN:</t>
    </r>
    <r>
      <rPr>
        <sz val="11"/>
        <color theme="1"/>
        <rFont val="Humanst521 BT"/>
        <family val="2"/>
      </rPr>
      <t xml:space="preserve"> 1. DIMENSIÓN ACADÉMICA</t>
    </r>
  </si>
  <si>
    <r>
      <rPr>
        <b/>
        <sz val="11"/>
        <color theme="1"/>
        <rFont val="Humanst521 BT"/>
        <family val="2"/>
      </rPr>
      <t xml:space="preserve">PROGRAMA 1: </t>
    </r>
    <r>
      <rPr>
        <sz val="11"/>
        <color theme="1"/>
        <rFont val="Humanst521 BT"/>
        <family val="2"/>
      </rPr>
      <t>1.1 INVESTIGACIÓN DE ALTA CALIDAD</t>
    </r>
  </si>
  <si>
    <r>
      <t xml:space="preserve">SUBPROGRAMA DEL PROGRAMA: </t>
    </r>
    <r>
      <rPr>
        <sz val="11"/>
        <color theme="1"/>
        <rFont val="Humanst521 BT"/>
        <family val="2"/>
      </rPr>
      <t>1.1.1 FOMENTO DE LOS GRUPOS DE INVESTIGACIÓN</t>
    </r>
  </si>
  <si>
    <r>
      <t xml:space="preserve">Proyecto 3865: </t>
    </r>
    <r>
      <rPr>
        <sz val="11"/>
        <color rgb="FF366092"/>
        <rFont val="Humanst521 BT"/>
        <family val="2"/>
      </rPr>
      <t>Fortalecimiento de la actividad investigativa</t>
    </r>
  </si>
  <si>
    <r>
      <t xml:space="preserve">Proyecto 3975: </t>
    </r>
    <r>
      <rPr>
        <sz val="11"/>
        <color rgb="FF366092"/>
        <rFont val="Humanst521 BT"/>
        <family val="2"/>
      </rPr>
      <t>Fortalecimiento de la formación para la investigación</t>
    </r>
  </si>
  <si>
    <r>
      <t xml:space="preserve">Proyecto 3992: </t>
    </r>
    <r>
      <rPr>
        <sz val="11"/>
        <color rgb="FF366092"/>
        <rFont val="Humanst521 BT"/>
        <family val="2"/>
      </rPr>
      <t xml:space="preserve"> Apropiación social del conocimiento y divulgación científica</t>
    </r>
  </si>
  <si>
    <r>
      <t xml:space="preserve">Proyecto 3804: </t>
    </r>
    <r>
      <rPr>
        <sz val="11"/>
        <color rgb="FF366092"/>
        <rFont val="Humanst521 BT"/>
        <family val="2"/>
      </rPr>
      <t xml:space="preserve"> Seguimiento a los procesos de investigación de la Facultad de Ciencias Humanas</t>
    </r>
  </si>
  <si>
    <r>
      <t xml:space="preserve">Proyecto 3755: </t>
    </r>
    <r>
      <rPr>
        <sz val="11"/>
        <color rgb="FF366092"/>
        <rFont val="Humanst521 BT"/>
        <family val="2"/>
      </rPr>
      <t xml:space="preserve"> Fortalecimiento del grupo de investigación ATEMPO a nivel nacional e internacional</t>
    </r>
  </si>
  <si>
    <r>
      <t xml:space="preserve">Proyecto 3813: </t>
    </r>
    <r>
      <rPr>
        <sz val="11"/>
        <color rgb="FF366092"/>
        <rFont val="Humanst521 BT"/>
        <family val="2"/>
      </rPr>
      <t>Evaluación y redefinición de las áreas y líneas de investigación.</t>
    </r>
  </si>
  <si>
    <r>
      <t xml:space="preserve">Proyecto 3774: </t>
    </r>
    <r>
      <rPr>
        <sz val="11"/>
        <color rgb="FF366092"/>
        <rFont val="Humanst521 BT"/>
        <family val="2"/>
      </rPr>
      <t>Mejorar la capacidad de investigación científica de la Escuela de Trabajo Social</t>
    </r>
  </si>
  <si>
    <r>
      <t xml:space="preserve">Proyecto 3981: </t>
    </r>
    <r>
      <rPr>
        <sz val="11"/>
        <color rgb="FF366092"/>
        <rFont val="Humanst521 BT"/>
        <family val="2"/>
      </rPr>
      <t xml:space="preserve"> Fortalecimiento de los grupos de investigación de la Escuela de Ingeniería Mecánica</t>
    </r>
  </si>
  <si>
    <r>
      <t xml:space="preserve">Proyecto 3945: </t>
    </r>
    <r>
      <rPr>
        <sz val="11"/>
        <color rgb="FF366092"/>
        <rFont val="Humanst521 BT"/>
        <family val="2"/>
      </rPr>
      <t xml:space="preserve"> Consolidación grupo Gino.</t>
    </r>
  </si>
  <si>
    <r>
      <t xml:space="preserve">SUBPROGRAMA DEL PROGRAMA: </t>
    </r>
    <r>
      <rPr>
        <sz val="11"/>
        <color theme="1"/>
        <rFont val="Humanst521 BT"/>
        <family val="2"/>
      </rPr>
      <t xml:space="preserve"> 1.1.2 SEMILLEROS DE INVESTIGACIÓN</t>
    </r>
  </si>
  <si>
    <r>
      <t xml:space="preserve">Proyecto 3980: </t>
    </r>
    <r>
      <rPr>
        <sz val="11"/>
        <color rgb="FF366092"/>
        <rFont val="Humanst521 BT"/>
        <family val="2"/>
      </rPr>
      <t>Fortalecimiento de los semilleros de investigación de la Universidad Industrial de Santander Sede Barbosa.</t>
    </r>
  </si>
  <si>
    <r>
      <t xml:space="preserve">Proyecto 3977: </t>
    </r>
    <r>
      <rPr>
        <sz val="11"/>
        <color rgb="FF366092"/>
        <rFont val="Humanst521 BT"/>
        <family val="2"/>
      </rPr>
      <t xml:space="preserve"> Consolidación de los semilleros de investigación como estrategia de formación para la investigación de los estudiantes que cursan programas de pregrado y nivel introductorio en la Sede Barrancabermeja.</t>
    </r>
  </si>
  <si>
    <r>
      <t xml:space="preserve">Proyecto 3803: </t>
    </r>
    <r>
      <rPr>
        <sz val="11"/>
        <color rgb="FF366092"/>
        <rFont val="Humanst521 BT"/>
        <family val="2"/>
      </rPr>
      <t xml:space="preserve"> Consolidación de semilleros de investigación</t>
    </r>
  </si>
  <si>
    <r>
      <t xml:space="preserve">Proyecto 3837: </t>
    </r>
    <r>
      <rPr>
        <sz val="11"/>
        <color rgb="FF366092"/>
        <rFont val="Humanst521 BT"/>
        <family val="2"/>
      </rPr>
      <t xml:space="preserve"> Conformación de semilleros de investigación a partir de la práctica jurídica de consultorio jurídico.</t>
    </r>
  </si>
  <si>
    <r>
      <t xml:space="preserve">Proyecto 4023: </t>
    </r>
    <r>
      <rPr>
        <sz val="11"/>
        <color rgb="FF366092"/>
        <rFont val="Humanst521 BT"/>
        <family val="2"/>
      </rPr>
      <t xml:space="preserve"> Programa de apoyo para la vinculación de los estudiantes en grupos de investigación, intercambio de conocimiento de los profesores y estudiantes de la Facultad de Ingenierías Fisicoquímicas</t>
    </r>
  </si>
  <si>
    <r>
      <t xml:space="preserve">Proyecto 3754: </t>
    </r>
    <r>
      <rPr>
        <sz val="11"/>
        <color rgb="FF366092"/>
        <rFont val="Humanst521 BT"/>
        <family val="2"/>
      </rPr>
      <t xml:space="preserve"> Implementación de la estrategia “semilleros de investigación” por los grupos de investigación adscritos a la Escuela de Fisioterapia</t>
    </r>
  </si>
  <si>
    <r>
      <t xml:space="preserve">Proyecto 3948: </t>
    </r>
    <r>
      <rPr>
        <sz val="11"/>
        <color rgb="FF366092"/>
        <rFont val="Humanst521 BT"/>
        <family val="2"/>
      </rPr>
      <t>Creación de un semillero de investigación del Departamento de Ginecobstetricia.</t>
    </r>
  </si>
  <si>
    <r>
      <t xml:space="preserve">SUBPROGRAMA DEL PROGRAMA: </t>
    </r>
    <r>
      <rPr>
        <sz val="11"/>
        <color theme="1"/>
        <rFont val="Humanst521 BT"/>
        <family val="2"/>
      </rPr>
      <t xml:space="preserve">  1.1.3 FORTALECIMIENTO DE LA TRANSFERENCIA DEL CONOCIMIENTO AL ENTORNO</t>
    </r>
  </si>
  <si>
    <r>
      <t xml:space="preserve">Proyecto 3728: </t>
    </r>
    <r>
      <rPr>
        <sz val="11"/>
        <color rgb="FF366092"/>
        <rFont val="Humanst521 BT"/>
        <family val="2"/>
      </rPr>
      <t>Migración de los trabajos de grado de los estudiantes de la Universidad Industrial de Santander producida entre los años 1953 y 2004 a formato electrónico fase II</t>
    </r>
  </si>
  <si>
    <r>
      <t xml:space="preserve">Proyecto 3797: </t>
    </r>
    <r>
      <rPr>
        <sz val="11"/>
        <color rgb="FF366092"/>
        <rFont val="Humanst521 BT"/>
        <family val="2"/>
      </rPr>
      <t xml:space="preserve"> Aseguramiento, preservación y almacenamiento de la información y/o archivos de los trabajos de grado comprendido entre 2004 - 2016</t>
    </r>
  </si>
  <si>
    <r>
      <t xml:space="preserve">Proyecto 3967: </t>
    </r>
    <r>
      <rPr>
        <sz val="11"/>
        <color rgb="FF366092"/>
        <rFont val="Humanst521 BT"/>
        <family val="2"/>
      </rPr>
      <t xml:space="preserve"> Fomento y divulgación de la producción intelectual en los ámbitos científico, académico y cultural.</t>
    </r>
  </si>
  <si>
    <r>
      <t xml:space="preserve">Proyecto 3952: </t>
    </r>
    <r>
      <rPr>
        <sz val="11"/>
        <color rgb="FF366092"/>
        <rFont val="Humanst521 BT"/>
        <family val="2"/>
      </rPr>
      <t>Apoyo a solicitudes de registro de derecho de propiedad intelectual y transferencia tecnológica</t>
    </r>
  </si>
  <si>
    <r>
      <t xml:space="preserve">Proyecto 3912: </t>
    </r>
    <r>
      <rPr>
        <sz val="11"/>
        <color rgb="FF366092"/>
        <rFont val="Humanst521 BT"/>
        <family val="2"/>
      </rPr>
      <t xml:space="preserve"> Visibilidad de la investigación estudiantil a nivel de posgrado de la Facultad de Ciencias por medio de la VIE</t>
    </r>
  </si>
  <si>
    <r>
      <t xml:space="preserve">Proyecto 3913: </t>
    </r>
    <r>
      <rPr>
        <sz val="11"/>
        <color rgb="FF366092"/>
        <rFont val="Humanst521 BT"/>
        <family val="2"/>
      </rPr>
      <t xml:space="preserve"> Registro de los investigadores de la Facultad de Ciencias y vinculación de su actividad en el sistema ORCID.</t>
    </r>
  </si>
  <si>
    <r>
      <t xml:space="preserve">Proyecto 3757: </t>
    </r>
    <r>
      <rPr>
        <sz val="11"/>
        <color rgb="FF366092"/>
        <rFont val="Humanst521 BT"/>
        <family val="2"/>
      </rPr>
      <t xml:space="preserve"> Consolidación de la función de investigación</t>
    </r>
  </si>
  <si>
    <r>
      <t xml:space="preserve">Proyecto 3823: </t>
    </r>
    <r>
      <rPr>
        <sz val="11"/>
        <color rgb="FF366092"/>
        <rFont val="Humanst521 BT"/>
        <family val="2"/>
      </rPr>
      <t>Visibilidad de la investigación</t>
    </r>
  </si>
  <si>
    <r>
      <rPr>
        <b/>
        <sz val="11"/>
        <color theme="1"/>
        <rFont val="Humanst521 BT"/>
        <family val="2"/>
      </rPr>
      <t xml:space="preserve">PROGRAMA 2: </t>
    </r>
    <r>
      <rPr>
        <sz val="11"/>
        <color theme="1"/>
        <rFont val="Humanst521 BT"/>
        <family val="2"/>
      </rPr>
      <t>1.2 PROGRAMAS ACADÉMICOS DE ALTA CALIDAD</t>
    </r>
  </si>
  <si>
    <r>
      <t xml:space="preserve">SUBPROGRAMA DEL PROGRAMA: </t>
    </r>
    <r>
      <rPr>
        <sz val="11"/>
        <color theme="1"/>
        <rFont val="Humanst521 BT"/>
        <family val="2"/>
      </rPr>
      <t xml:space="preserve">  1.2.1 ASEGURAMIENTO DE LA CALIDAD DE PROGRAMAS ACADÉMICOS</t>
    </r>
  </si>
  <si>
    <r>
      <t xml:space="preserve">Proyecto 3768: </t>
    </r>
    <r>
      <rPr>
        <sz val="11"/>
        <color rgb="FF366092"/>
        <rFont val="Humanst521 BT"/>
        <family val="2"/>
      </rPr>
      <t xml:space="preserve"> Formulación de un plan de acción para el mejoramiento de la calidad de los posgrados de investigación de la UIS. Fase II.</t>
    </r>
  </si>
  <si>
    <r>
      <t xml:space="preserve">Proyecto 4007: </t>
    </r>
    <r>
      <rPr>
        <sz val="11"/>
        <color rgb="FF366092"/>
        <rFont val="Humanst521 BT"/>
        <family val="2"/>
      </rPr>
      <t xml:space="preserve"> Renovación del registro calificado del programa de Turismo</t>
    </r>
  </si>
  <si>
    <r>
      <t xml:space="preserve">Proyecto 3939: </t>
    </r>
    <r>
      <rPr>
        <sz val="11"/>
        <color rgb="FF366092"/>
        <rFont val="Humanst521 BT"/>
        <family val="2"/>
      </rPr>
      <t>Autoevaluación con fines de acreditación del programa de Ingeniería Forestal</t>
    </r>
  </si>
  <si>
    <r>
      <t xml:space="preserve">Proyecto 3960: </t>
    </r>
    <r>
      <rPr>
        <sz val="11"/>
        <color rgb="FF366092"/>
        <rFont val="Humanst521 BT"/>
        <family val="2"/>
      </rPr>
      <t xml:space="preserve"> Autoevaluación con fines de acreditación del programa de Zootecnia</t>
    </r>
  </si>
  <si>
    <r>
      <t xml:space="preserve">Proyecto 3937: </t>
    </r>
    <r>
      <rPr>
        <sz val="11"/>
        <color rgb="FF366092"/>
        <rFont val="Humanst521 BT"/>
        <family val="2"/>
      </rPr>
      <t xml:space="preserve"> Autoevaluación con fines de acreditación del programa de Biología</t>
    </r>
  </si>
  <si>
    <r>
      <t xml:space="preserve">Proyecto 3849: </t>
    </r>
    <r>
      <rPr>
        <sz val="11"/>
        <color rgb="FF366092"/>
        <rFont val="Humanst521 BT"/>
        <family val="2"/>
      </rPr>
      <t xml:space="preserve"> Autoevaluación con fines de acreditación del programa de pregrado en Física </t>
    </r>
  </si>
  <si>
    <r>
      <t xml:space="preserve">Proyecto 3830: </t>
    </r>
    <r>
      <rPr>
        <sz val="11"/>
        <color rgb="FF366092"/>
        <rFont val="Humanst521 BT"/>
        <family val="2"/>
      </rPr>
      <t xml:space="preserve"> Autoevaluación con fines de acreditación del programa de Matemáticas </t>
    </r>
  </si>
  <si>
    <r>
      <t xml:space="preserve">Proyecto 3843: </t>
    </r>
    <r>
      <rPr>
        <sz val="11"/>
        <color rgb="FF366092"/>
        <rFont val="Humanst521 BT"/>
        <family val="2"/>
      </rPr>
      <t>Autoevaluación con fines de acreditación del programa de Maestría en Matemáticas</t>
    </r>
  </si>
  <si>
    <r>
      <t xml:space="preserve">Proyecto 3846: </t>
    </r>
    <r>
      <rPr>
        <sz val="11"/>
        <color rgb="FF366092"/>
        <rFont val="Humanst521 BT"/>
        <family val="2"/>
      </rPr>
      <t>Renovación del registro calificado del programa de Especialización en Estadística.</t>
    </r>
  </si>
  <si>
    <r>
      <t xml:space="preserve">Proyecto 3959: </t>
    </r>
    <r>
      <rPr>
        <sz val="11"/>
        <color rgb="FF366092"/>
        <rFont val="Humanst521 BT"/>
        <family val="2"/>
      </rPr>
      <t xml:space="preserve"> Renovación del registro calificado del programa académico de Especialización en Química Ambiental</t>
    </r>
  </si>
  <si>
    <r>
      <t xml:space="preserve">Proyecto 3802: </t>
    </r>
    <r>
      <rPr>
        <sz val="11"/>
        <color rgb="FF366092"/>
        <rFont val="Humanst521 BT"/>
        <family val="2"/>
      </rPr>
      <t>Monitoreo de indicadores de calidad académica de los programas de la Facultad de Ciencias Humanas</t>
    </r>
  </si>
  <si>
    <r>
      <t xml:space="preserve">Proyecto 3756: </t>
    </r>
    <r>
      <rPr>
        <sz val="11"/>
        <color rgb="FF366092"/>
        <rFont val="Humanst521 BT"/>
        <family val="2"/>
      </rPr>
      <t>Autoevaluación con fines de renovación de la acreditación de la Licenciatura en Música.</t>
    </r>
  </si>
  <si>
    <r>
      <t xml:space="preserve">Proyecto 3838: </t>
    </r>
    <r>
      <rPr>
        <sz val="11"/>
        <color rgb="FF366092"/>
        <rFont val="Humanst521 BT"/>
        <family val="2"/>
      </rPr>
      <t xml:space="preserve"> Renovación de registro calificado del programa de pregrado en Derecho.</t>
    </r>
  </si>
  <si>
    <r>
      <t xml:space="preserve">Proyecto 3922: </t>
    </r>
    <r>
      <rPr>
        <sz val="11"/>
        <color rgb="FF366092"/>
        <rFont val="Humanst521 BT"/>
        <family val="2"/>
      </rPr>
      <t xml:space="preserve"> Autoevaluación con fines de acreditación del programa de Derecho</t>
    </r>
  </si>
  <si>
    <r>
      <t xml:space="preserve">Proyecto 3815: </t>
    </r>
    <r>
      <rPr>
        <sz val="11"/>
        <color rgb="FF366092"/>
        <rFont val="Humanst521 BT"/>
        <family val="2"/>
      </rPr>
      <t xml:space="preserve"> Continuación de la ejecución del plan de mejoramiento como resultado de la acreditación de alta calidad de Economía.</t>
    </r>
  </si>
  <si>
    <r>
      <t xml:space="preserve">Proyecto 3788: </t>
    </r>
    <r>
      <rPr>
        <sz val="11"/>
        <color rgb="FF366092"/>
        <rFont val="Humanst521 BT"/>
        <family val="2"/>
      </rPr>
      <t>Autoevaluación con fines de acreditación de la Maestría en Historia (Fase II).</t>
    </r>
  </si>
  <si>
    <r>
      <t xml:space="preserve">Proyecto 3791: </t>
    </r>
    <r>
      <rPr>
        <sz val="11"/>
        <color rgb="FF366092"/>
        <rFont val="Humanst521 BT"/>
        <family val="2"/>
      </rPr>
      <t xml:space="preserve"> Propuesta de modificación de criterios de admisión del Doctorado en Historia</t>
    </r>
  </si>
  <si>
    <r>
      <t xml:space="preserve">Proyecto 3920: </t>
    </r>
    <r>
      <rPr>
        <sz val="11"/>
        <color rgb="FF366092"/>
        <rFont val="Humanst521 BT"/>
        <family val="2"/>
      </rPr>
      <t>Autoevaluación con fines de renovación de la acreditación de Historia y Archivística</t>
    </r>
  </si>
  <si>
    <r>
      <t xml:space="preserve">Proyecto 3775: </t>
    </r>
    <r>
      <rPr>
        <sz val="11"/>
        <color rgb="FF366092"/>
        <rFont val="Humanst521 BT"/>
        <family val="2"/>
      </rPr>
      <t xml:space="preserve"> Autoevaluación con fines de acreditación de la Maestría en Semiótica. Fase II</t>
    </r>
  </si>
  <si>
    <r>
      <t xml:space="preserve">Proyecto 3776: </t>
    </r>
    <r>
      <rPr>
        <sz val="11"/>
        <color rgb="FF366092"/>
        <rFont val="Humanst521 BT"/>
        <family val="2"/>
      </rPr>
      <t xml:space="preserve"> Propuesta de creación de Licenciatura en Lenguas Extranjeras - Inglés. Fase II</t>
    </r>
  </si>
  <si>
    <r>
      <t xml:space="preserve">Proyecto 3908: </t>
    </r>
    <r>
      <rPr>
        <sz val="11"/>
        <color rgb="FF366092"/>
        <rFont val="Humanst521 BT"/>
        <family val="2"/>
      </rPr>
      <t>Autoevaluación con fines de renovación de la acreditación de la Licenciatura en Español y Literatura. Fase I</t>
    </r>
  </si>
  <si>
    <r>
      <t xml:space="preserve">Proyecto 3782: </t>
    </r>
    <r>
      <rPr>
        <sz val="11"/>
        <color rgb="FF366092"/>
        <rFont val="Humanst521 BT"/>
        <family val="2"/>
      </rPr>
      <t>Autoevaluación con fines de renovación de la acreditación del programa de Trabajo Social</t>
    </r>
  </si>
  <si>
    <r>
      <t xml:space="preserve">Proyecto 4035: </t>
    </r>
    <r>
      <rPr>
        <sz val="11"/>
        <color rgb="FF366092"/>
        <rFont val="Humanst521 BT"/>
        <family val="2"/>
      </rPr>
      <t>Autoevaluación del programa Maestría en Geología</t>
    </r>
  </si>
  <si>
    <r>
      <t xml:space="preserve">Proyecto 3909: </t>
    </r>
    <r>
      <rPr>
        <sz val="11"/>
        <color rgb="FF366092"/>
        <rFont val="Humanst521 BT"/>
        <family val="2"/>
      </rPr>
      <t>Renovación del registro calificado del programa de Doctorado en Ingeniería de Materiales</t>
    </r>
  </si>
  <si>
    <r>
      <t xml:space="preserve">Proyecto 4008: </t>
    </r>
    <r>
      <rPr>
        <sz val="11"/>
        <color rgb="FF366092"/>
        <rFont val="Humanst521 BT"/>
        <family val="2"/>
      </rPr>
      <t xml:space="preserve"> Autoevaluación con fines de acreditación del programa de Maestría en Ingeniería de Hidrocarburos</t>
    </r>
  </si>
  <si>
    <r>
      <t xml:space="preserve">Proyecto 3918: </t>
    </r>
    <r>
      <rPr>
        <sz val="11"/>
        <color rgb="FF366092"/>
        <rFont val="Humanst521 BT"/>
        <family val="2"/>
      </rPr>
      <t xml:space="preserve"> Autoevaluación con fines de acreditación del programa de Ingeniería Química</t>
    </r>
  </si>
  <si>
    <r>
      <t xml:space="preserve">Proyecto 3794: </t>
    </r>
    <r>
      <rPr>
        <sz val="11"/>
        <color rgb="FF366092"/>
        <rFont val="Humanst521 BT"/>
        <family val="2"/>
      </rPr>
      <t xml:space="preserve"> Proceso de acreditación Abet para el programa de Ingeniería Civil fase IV (assessment)</t>
    </r>
  </si>
  <si>
    <r>
      <t xml:space="preserve">Proyecto 3798: </t>
    </r>
    <r>
      <rPr>
        <sz val="11"/>
        <color rgb="FF366092"/>
        <rFont val="Humanst521 BT"/>
        <family val="2"/>
      </rPr>
      <t>Diagnóstico de las asignaturas del área de gestión del programa de Ingeniería Civil</t>
    </r>
  </si>
  <si>
    <r>
      <t xml:space="preserve">Proyecto 3989: </t>
    </r>
    <r>
      <rPr>
        <sz val="11"/>
        <color rgb="FF366092"/>
        <rFont val="Humanst521 BT"/>
        <family val="2"/>
      </rPr>
      <t xml:space="preserve"> Autoevaluación con fines de acreditación de alta calidad del programa de Maestría en Ingeniería Electrónica – Fase II</t>
    </r>
  </si>
  <si>
    <r>
      <t xml:space="preserve">Proyecto 3999: </t>
    </r>
    <r>
      <rPr>
        <sz val="11"/>
        <color rgb="FF366092"/>
        <rFont val="Humanst521 BT"/>
        <family val="2"/>
      </rPr>
      <t xml:space="preserve"> Programa para el desarrollo profesional y pedagógico de los profesores de la E3T a través de la consolidación del costurero pedagógico (fase II)</t>
    </r>
  </si>
  <si>
    <r>
      <t xml:space="preserve">Proyecto 3832: </t>
    </r>
    <r>
      <rPr>
        <sz val="11"/>
        <color rgb="FF366092"/>
        <rFont val="Humanst521 BT"/>
        <family val="2"/>
      </rPr>
      <t>Autoevaluación con fines de acreditación del programa Maestría en Ingeniería de Sistemas e Informática</t>
    </r>
  </si>
  <si>
    <r>
      <t xml:space="preserve">Proyecto 3761: </t>
    </r>
    <r>
      <rPr>
        <sz val="11"/>
        <color rgb="FF366092"/>
        <rFont val="Humanst521 BT"/>
        <family val="2"/>
      </rPr>
      <t xml:space="preserve"> Renovación del registro calificado del programa de Maestría en Fisioterapia-fase II</t>
    </r>
  </si>
  <si>
    <r>
      <t xml:space="preserve">Proyecto 3824: </t>
    </r>
    <r>
      <rPr>
        <sz val="11"/>
        <color rgb="FF366092"/>
        <rFont val="Humanst521 BT"/>
        <family val="2"/>
      </rPr>
      <t xml:space="preserve"> Autoevaluación con fines de la renovación de la acreditación de alta calidad del programa de Ingeniería Metalúrgica y Ciencia de Materiales.</t>
    </r>
  </si>
  <si>
    <r>
      <t xml:space="preserve">Proyecto 3848: </t>
    </r>
    <r>
      <rPr>
        <sz val="11"/>
        <color rgb="FF366092"/>
        <rFont val="Humanst521 BT"/>
        <family val="2"/>
      </rPr>
      <t xml:space="preserve"> Diseño de una propuesta para la participación de los estudiantes del programa de Medicina en proyectos de investigación</t>
    </r>
  </si>
  <si>
    <r>
      <t xml:space="preserve">Proyecto 3835: </t>
    </r>
    <r>
      <rPr>
        <sz val="11"/>
        <color rgb="FF366092"/>
        <rFont val="Humanst521 BT"/>
        <family val="2"/>
      </rPr>
      <t>Propuesta de ampliación de cupos de aspirantes al posgrado en Pediatría</t>
    </r>
  </si>
  <si>
    <r>
      <t xml:space="preserve">Proyecto 3836: </t>
    </r>
    <r>
      <rPr>
        <sz val="11"/>
        <color rgb="FF366092"/>
        <rFont val="Humanst521 BT"/>
        <family val="2"/>
      </rPr>
      <t xml:space="preserve"> Autoevaluación con fines de acreditación de alta calidad de la Especialización de Pediatría de la escuela de Medicina</t>
    </r>
  </si>
  <si>
    <r>
      <t xml:space="preserve">Proyecto 3833: </t>
    </r>
    <r>
      <rPr>
        <sz val="11"/>
        <color rgb="FF366092"/>
        <rFont val="Humanst521 BT"/>
        <family val="2"/>
      </rPr>
      <t xml:space="preserve"> Diseño de un programa para el uso de las tecnologías de informática en la comunicación para el fortalecimiento de los presaberes en asignaturas del Departamento de Pediatría</t>
    </r>
  </si>
  <si>
    <r>
      <t xml:space="preserve">Proyecto 3950: </t>
    </r>
    <r>
      <rPr>
        <sz val="11"/>
        <color rgb="FF366092"/>
        <rFont val="Humanst521 BT"/>
        <family val="2"/>
      </rPr>
      <t>Autoevaluación con fines de acreditación de alta calidad de la Especialización de Anestesiología y Reanimación de la Escuela de Medicina</t>
    </r>
  </si>
  <si>
    <r>
      <t xml:space="preserve">Proyecto 3951: </t>
    </r>
    <r>
      <rPr>
        <sz val="11"/>
        <color rgb="FF366092"/>
        <rFont val="Humanst521 BT"/>
        <family val="2"/>
      </rPr>
      <t xml:space="preserve"> Autoevaluación con fines de acreditación del programa de Especialización médico-quirúrgica de Medicina Interna</t>
    </r>
  </si>
  <si>
    <r>
      <t xml:space="preserve">Proyecto 3842: </t>
    </r>
    <r>
      <rPr>
        <sz val="11"/>
        <color rgb="FF366092"/>
        <rFont val="Humanst521 BT"/>
        <family val="2"/>
      </rPr>
      <t xml:space="preserve"> Autoevaluación con fines de acreditación del programa de Especialización médico quirúrgica en Patología</t>
    </r>
  </si>
  <si>
    <r>
      <t xml:space="preserve">SUBPROGRAMA DEL PROGRAMA: </t>
    </r>
    <r>
      <rPr>
        <sz val="11"/>
        <color theme="1"/>
        <rFont val="Humanst521 BT"/>
        <family val="2"/>
      </rPr>
      <t xml:space="preserve"> 1.2.2 DESARROLLO CURRICULAR</t>
    </r>
  </si>
  <si>
    <r>
      <t xml:space="preserve">Proyecto 3953: </t>
    </r>
    <r>
      <rPr>
        <sz val="11"/>
        <color rgb="FF366092"/>
        <rFont val="Humanst521 BT"/>
        <family val="2"/>
      </rPr>
      <t>Reforma curricular del programa de Tecnología Empresarial fase 1</t>
    </r>
  </si>
  <si>
    <r>
      <t xml:space="preserve">Proyecto 3954: </t>
    </r>
    <r>
      <rPr>
        <sz val="11"/>
        <color rgb="FF366092"/>
        <rFont val="Humanst521 BT"/>
        <family val="2"/>
      </rPr>
      <t>Propuesta de modificación plan de estudios del programa de tecnología en Gestión Judicial y Criminalística.</t>
    </r>
  </si>
  <si>
    <r>
      <t xml:space="preserve">Proyecto 3983: </t>
    </r>
    <r>
      <rPr>
        <sz val="11"/>
        <color rgb="FF366092"/>
        <rFont val="Humanst521 BT"/>
        <family val="2"/>
      </rPr>
      <t xml:space="preserve"> Reforma curricular del programa de Ingeniería Forestal fase II</t>
    </r>
  </si>
  <si>
    <r>
      <t xml:space="preserve">Proyecto 3986: </t>
    </r>
    <r>
      <rPr>
        <sz val="11"/>
        <color rgb="FF366092"/>
        <rFont val="Humanst521 BT"/>
        <family val="2"/>
      </rPr>
      <t>Reforma curricular del programa de Zootecnia</t>
    </r>
  </si>
  <si>
    <r>
      <t xml:space="preserve">Proyecto 3938: </t>
    </r>
    <r>
      <rPr>
        <sz val="11"/>
        <color rgb="FF366092"/>
        <rFont val="Humanst521 BT"/>
        <family val="2"/>
      </rPr>
      <t xml:space="preserve"> Reforma curricular del programa Maestría en Biología</t>
    </r>
  </si>
  <si>
    <r>
      <t xml:space="preserve">Proyecto 3847: </t>
    </r>
    <r>
      <rPr>
        <sz val="11"/>
        <color rgb="FF366092"/>
        <rFont val="Humanst521 BT"/>
        <family val="2"/>
      </rPr>
      <t xml:space="preserve"> Reforma curricular del programa de pregrado en Física </t>
    </r>
  </si>
  <si>
    <r>
      <t xml:space="preserve">Proyecto 3963: </t>
    </r>
    <r>
      <rPr>
        <sz val="11"/>
        <color rgb="FF366092"/>
        <rFont val="Humanst521 BT"/>
        <family val="2"/>
      </rPr>
      <t xml:space="preserve"> Evaluación curricular del programa de Química</t>
    </r>
  </si>
  <si>
    <r>
      <t xml:space="preserve">Proyecto 4055: </t>
    </r>
    <r>
      <rPr>
        <sz val="11"/>
        <color rgb="FF366092"/>
        <rFont val="Humanst521 BT"/>
        <family val="2"/>
      </rPr>
      <t xml:space="preserve"> Propuesta para el incremento del nivel de competencia en inglés en la Universidad Industrial de Santander.</t>
    </r>
  </si>
  <si>
    <r>
      <t xml:space="preserve">Proyecto 3792: </t>
    </r>
    <r>
      <rPr>
        <sz val="11"/>
        <color rgb="FF366092"/>
        <rFont val="Humanst521 BT"/>
        <family val="2"/>
      </rPr>
      <t xml:space="preserve"> Estrategias para el mejoramiento de las competencias de escritura y comprensión de lengua inglesa de los estudiantes de pregrado de Historia y Archivística</t>
    </r>
  </si>
  <si>
    <r>
      <t xml:space="preserve">Proyecto 3777: </t>
    </r>
    <r>
      <rPr>
        <sz val="11"/>
        <color theme="4" tint="-0.249977111117893"/>
        <rFont val="Humanst521 BT"/>
        <family val="2"/>
      </rPr>
      <t>R</t>
    </r>
    <r>
      <rPr>
        <sz val="11"/>
        <color rgb="FF366092"/>
        <rFont val="Humanst521 BT"/>
        <family val="2"/>
      </rPr>
      <t>eforma curricular de la Licenciatura en Español y Literatura. Fase II</t>
    </r>
  </si>
  <si>
    <r>
      <t xml:space="preserve">Proyecto 3783: </t>
    </r>
    <r>
      <rPr>
        <sz val="11"/>
        <color rgb="FF366092"/>
        <rFont val="Humanst521 BT"/>
        <family val="2"/>
      </rPr>
      <t>Evaluación del plan de estudios actual del programa de Trabajo Social.</t>
    </r>
  </si>
  <si>
    <r>
      <t xml:space="preserve">Proyecto 3786: </t>
    </r>
    <r>
      <rPr>
        <sz val="11"/>
        <color rgb="FF366092"/>
        <rFont val="Humanst521 BT"/>
        <family val="2"/>
      </rPr>
      <t>Propuesta de intención de creación del programa profesional en Deportes</t>
    </r>
  </si>
  <si>
    <r>
      <t xml:space="preserve">Proyecto 3911: </t>
    </r>
    <r>
      <rPr>
        <sz val="11"/>
        <color rgb="FF366092"/>
        <rFont val="Humanst521 BT"/>
        <family val="2"/>
      </rPr>
      <t>Propuesta de modificación al plan de estudios del programa de Diseño Industrial</t>
    </r>
  </si>
  <si>
    <r>
      <t xml:space="preserve">Proyecto 3828: </t>
    </r>
    <r>
      <rPr>
        <sz val="11"/>
        <color rgb="FF366092"/>
        <rFont val="Humanst521 BT"/>
        <family val="2"/>
      </rPr>
      <t>Modificación curricular del programa de Ingeniería Industrial - fase II</t>
    </r>
  </si>
  <si>
    <r>
      <t xml:space="preserve">Proyecto 3991: </t>
    </r>
    <r>
      <rPr>
        <sz val="11"/>
        <color rgb="FF366092"/>
        <rFont val="Humanst521 BT"/>
        <family val="2"/>
      </rPr>
      <t>Producción de material de apoyo a la labor docente en la Escuela de Ingeniería Mecánica</t>
    </r>
  </si>
  <si>
    <r>
      <t xml:space="preserve">SUBPROGRAMA DEL PROGRAMA: </t>
    </r>
    <r>
      <rPr>
        <sz val="11"/>
        <color theme="1"/>
        <rFont val="Humanst521 BT"/>
        <family val="2"/>
      </rPr>
      <t xml:space="preserve"> 1.2.3 EXCELENCIA ACADÉMICA</t>
    </r>
  </si>
  <si>
    <r>
      <t xml:space="preserve">Proyecto 3785: </t>
    </r>
    <r>
      <rPr>
        <sz val="11"/>
        <color rgb="FF366092"/>
        <rFont val="Humanst521 BT"/>
        <family val="2"/>
      </rPr>
      <t xml:space="preserve"> Formulación de una propuesta de modificación del reglamento general de posgrados.</t>
    </r>
  </si>
  <si>
    <r>
      <t xml:space="preserve">Proyecto 3915: </t>
    </r>
    <r>
      <rPr>
        <sz val="11"/>
        <color rgb="FF366092"/>
        <rFont val="Humanst521 BT"/>
        <family val="2"/>
      </rPr>
      <t>Diagnóstico de condiciones de los cuatro (4) programas de pregrado de la Facultad de Ciencias con miras a una certificación internacional.</t>
    </r>
  </si>
  <si>
    <r>
      <t xml:space="preserve">Proyecto 3751: </t>
    </r>
    <r>
      <rPr>
        <sz val="11"/>
        <color rgb="FF366092"/>
        <rFont val="Humanst521 BT"/>
        <family val="2"/>
      </rPr>
      <t>Diseño de un modelo propio de la Escuela de Filosofía que permita realizar un seguimiento permanente al desempeño de los estudiantes del pregrado. Fase 1.</t>
    </r>
  </si>
  <si>
    <r>
      <t xml:space="preserve">Proyecto 3752: </t>
    </r>
    <r>
      <rPr>
        <sz val="11"/>
        <color rgb="FF366092"/>
        <rFont val="Humanst521 BT"/>
        <family val="2"/>
      </rPr>
      <t xml:space="preserve"> Seguimiento al desempeño de los estudiantes del pregrado de Filosofía en las pruebas Saber Pro</t>
    </r>
  </si>
  <si>
    <r>
      <t xml:space="preserve">Proyecto 3778: </t>
    </r>
    <r>
      <rPr>
        <sz val="11"/>
        <color rgb="FF366092"/>
        <rFont val="Humanst521 BT"/>
        <family val="2"/>
      </rPr>
      <t>Fortalecimiento de la propuesta del centro de lectura, escritura y argumentación de la Universidad Industrial de Santander</t>
    </r>
  </si>
  <si>
    <r>
      <t xml:space="preserve">Proyecto 3784: </t>
    </r>
    <r>
      <rPr>
        <sz val="11"/>
        <color rgb="FF366092"/>
        <rFont val="Humanst521 BT"/>
        <family val="2"/>
      </rPr>
      <t>Actividades académicas estudiantiles. Realización del XXVI encuentro nacional de estudiantes de Trabajo Social –ENETS- XXVI</t>
    </r>
  </si>
  <si>
    <r>
      <t xml:space="preserve">Proyecto 3829: </t>
    </r>
    <r>
      <rPr>
        <sz val="11"/>
        <color rgb="FF366092"/>
        <rFont val="Humanst521 BT"/>
        <family val="2"/>
      </rPr>
      <t>Diseño de actividades basadas en lúdicas como estrategia de apoyo docente para el programa de Ingeniería Industrial.</t>
    </r>
  </si>
  <si>
    <r>
      <t xml:space="preserve">Proyecto 3834: </t>
    </r>
    <r>
      <rPr>
        <sz val="11"/>
        <color rgb="FF366092"/>
        <rFont val="Humanst521 BT"/>
        <family val="2"/>
      </rPr>
      <t xml:space="preserve"> Estrategias para el mejoramiento del desempeño académico de los estudiantes del programa de Ingeniería de Sistemas</t>
    </r>
  </si>
  <si>
    <r>
      <t xml:space="preserve">Proyecto 3943: </t>
    </r>
    <r>
      <rPr>
        <sz val="11"/>
        <color rgb="FF366092"/>
        <rFont val="Humanst521 BT"/>
        <family val="2"/>
      </rPr>
      <t xml:space="preserve"> Implementación del seminario de profundización científica para los posgrados de la Facultad de Salud</t>
    </r>
  </si>
  <si>
    <r>
      <t xml:space="preserve">Proyecto 3781: </t>
    </r>
    <r>
      <rPr>
        <sz val="11"/>
        <color rgb="FF366092"/>
        <rFont val="Humanst521 BT"/>
        <family val="2"/>
      </rPr>
      <t xml:space="preserve"> Programa Profesor - Tutor</t>
    </r>
  </si>
  <si>
    <r>
      <t xml:space="preserve">Proyecto 3741: </t>
    </r>
    <r>
      <rPr>
        <sz val="11"/>
        <color rgb="FF366092"/>
        <rFont val="Humanst521 BT"/>
        <family val="2"/>
      </rPr>
      <t xml:space="preserve"> Implementación de estrategias para mejorar el rendimiento académico de los estudiantes del Programa de Enfermería.</t>
    </r>
  </si>
  <si>
    <r>
      <t xml:space="preserve">SUBPROGRAMA DEL PROGRAMA: </t>
    </r>
    <r>
      <rPr>
        <sz val="11"/>
        <color theme="1"/>
        <rFont val="Humanst521 BT"/>
        <family val="2"/>
      </rPr>
      <t xml:space="preserve">  1.2.4 TIC COMO APOYO A LA DOCENCIA</t>
    </r>
  </si>
  <si>
    <r>
      <t xml:space="preserve">Proyecto 3845: </t>
    </r>
    <r>
      <rPr>
        <sz val="11"/>
        <color rgb="FF366092"/>
        <rFont val="Humanst521 BT"/>
        <family val="2"/>
      </rPr>
      <t xml:space="preserve"> Rediseño metodológico en las asignaturas de servicio Física I, II y III</t>
    </r>
  </si>
  <si>
    <r>
      <t xml:space="preserve">Proyecto 4006: </t>
    </r>
    <r>
      <rPr>
        <sz val="11"/>
        <color rgb="FF366092"/>
        <rFont val="Humanst521 BT"/>
        <family val="2"/>
      </rPr>
      <t>Uso de TIC'S en el aula</t>
    </r>
  </si>
  <si>
    <r>
      <t xml:space="preserve">Proyecto 3742: </t>
    </r>
    <r>
      <rPr>
        <sz val="11"/>
        <color rgb="FF366092"/>
        <rFont val="Humanst521 BT"/>
        <family val="2"/>
      </rPr>
      <t xml:space="preserve"> Implementación de TIC en asignaturas de cuidado del programa de Enfermería</t>
    </r>
  </si>
  <si>
    <r>
      <t xml:space="preserve">SUBPROGRAMA DEL PROGRAMA: </t>
    </r>
    <r>
      <rPr>
        <sz val="11"/>
        <color theme="1"/>
        <rFont val="Humanst521 BT"/>
        <family val="2"/>
      </rPr>
      <t xml:space="preserve"> 1.2.5 CONSOLIDACIÓN DE REDES ACADÉMICAS</t>
    </r>
  </si>
  <si>
    <r>
      <t xml:space="preserve">Proyecto 3769: </t>
    </r>
    <r>
      <rPr>
        <sz val="11"/>
        <color rgb="FF366092"/>
        <rFont val="Humanst521 BT"/>
        <family val="2"/>
      </rPr>
      <t xml:space="preserve"> Planeación y ejecución del Congreso Nacional: Elt In Action 2017 </t>
    </r>
  </si>
  <si>
    <r>
      <t xml:space="preserve">Proyecto 3858: </t>
    </r>
    <r>
      <rPr>
        <sz val="11"/>
        <color rgb="FF366092"/>
        <rFont val="Humanst521 BT"/>
        <family val="2"/>
      </rPr>
      <t xml:space="preserve"> II Congreso Nacional de Pedagogía 2018. Fase I</t>
    </r>
  </si>
  <si>
    <r>
      <t xml:space="preserve">Proyecto 3800: </t>
    </r>
    <r>
      <rPr>
        <sz val="11"/>
        <color rgb="FF366092"/>
        <rFont val="Humanst521 BT"/>
        <family val="2"/>
      </rPr>
      <t>Plan de divulgación y comunicación de la Escuela de Ingeniería Civil.</t>
    </r>
  </si>
  <si>
    <r>
      <t xml:space="preserve">Proyecto 3801: </t>
    </r>
    <r>
      <rPr>
        <sz val="11"/>
        <color rgb="FF366092"/>
        <rFont val="Humanst521 BT"/>
        <family val="2"/>
      </rPr>
      <t>Organización de la primera jornada de investigación e innovación de la Escuela de Ingeniería Civil.</t>
    </r>
  </si>
  <si>
    <r>
      <t xml:space="preserve">Proyecto 3743: </t>
    </r>
    <r>
      <rPr>
        <sz val="11"/>
        <color rgb="FF366092"/>
        <rFont val="Humanst521 BT"/>
        <family val="2"/>
      </rPr>
      <t xml:space="preserve"> Realización del III Congreso Internacional de Proceso de Enfermería y Lenguaje Estandarizado</t>
    </r>
  </si>
  <si>
    <r>
      <rPr>
        <b/>
        <sz val="11"/>
        <color theme="1"/>
        <rFont val="Humanst521 BT"/>
        <family val="2"/>
      </rPr>
      <t xml:space="preserve">PROGRAMA 1: </t>
    </r>
    <r>
      <rPr>
        <sz val="11"/>
        <color theme="1"/>
        <rFont val="Humanst521 BT"/>
        <family val="2"/>
      </rPr>
      <t>1.3 CONSOLIDACIÓN DE MAESTRÍAS Y DOCTORADOS</t>
    </r>
  </si>
  <si>
    <r>
      <t xml:space="preserve">SUBPROGRAMA DEL PROGRAMA: </t>
    </r>
    <r>
      <rPr>
        <sz val="11"/>
        <color theme="1"/>
        <rFont val="Humanst521 BT"/>
        <family val="2"/>
      </rPr>
      <t xml:space="preserve">  1.3.1 IDENTIFICACIÓN, DEFINICIÓN Y CREACIÓN DE NUEVOS PROGRAMAS DE MAESTRÍA Y DOCTORADO ASOCIADOS A LÍNEAS ESTRATÉGICAS DE INVESTIGACIÓN</t>
    </r>
  </si>
  <si>
    <r>
      <t xml:space="preserve">Proyecto 3956:  </t>
    </r>
    <r>
      <rPr>
        <sz val="11"/>
        <color theme="4" tint="-0.249977111117893"/>
        <rFont val="Humanst521 BT"/>
        <family val="2"/>
      </rPr>
      <t>Propuesta de intención para la creación de la especialización en el área Judicial y Criminalística - Forense.</t>
    </r>
  </si>
  <si>
    <r>
      <t xml:space="preserve">Proyecto 3926: </t>
    </r>
    <r>
      <rPr>
        <sz val="11"/>
        <color rgb="FF366092"/>
        <rFont val="Humanst521 BT"/>
        <family val="2"/>
      </rPr>
      <t xml:space="preserve"> Estudio de pertinencia y demanda para programas de posgrado en el área de Derecho en la región</t>
    </r>
  </si>
  <si>
    <r>
      <t xml:space="preserve">Proyecto 3789: </t>
    </r>
    <r>
      <rPr>
        <sz val="11"/>
        <color rgb="FF366092"/>
        <rFont val="Humanst521 BT"/>
        <family val="2"/>
      </rPr>
      <t>Propuesta de creación de la Maestría en Métodos y Técnicas de Investigación Social</t>
    </r>
  </si>
  <si>
    <r>
      <t>Proyecto 3790:</t>
    </r>
    <r>
      <rPr>
        <sz val="11"/>
        <color rgb="FF366092"/>
        <rFont val="Humanst521 BT"/>
        <family val="2"/>
      </rPr>
      <t xml:space="preserve"> Propuesta de intención de creación de la Especialización en Religión y Sociedad</t>
    </r>
  </si>
  <si>
    <r>
      <t xml:space="preserve">Proyecto 3780: </t>
    </r>
    <r>
      <rPr>
        <sz val="11"/>
        <color rgb="FF366092"/>
        <rFont val="Humanst521 BT"/>
        <family val="2"/>
      </rPr>
      <t>Propuesta de creación de la Especialización en enseñanza del inglés (sede central y sedes regionales), programa con énfasis en la educación básica</t>
    </r>
  </si>
  <si>
    <r>
      <t xml:space="preserve">Proyecto 3990: </t>
    </r>
    <r>
      <rPr>
        <sz val="11"/>
        <color rgb="FF366092"/>
        <rFont val="Humanst521 BT"/>
        <family val="2"/>
      </rPr>
      <t xml:space="preserve"> Reforma del currículo del Doctorado en Ingeniería Química para incluir el énfasis en Ingeniería de Petróleos</t>
    </r>
  </si>
  <si>
    <r>
      <t xml:space="preserve">Proyecto 3861: </t>
    </r>
    <r>
      <rPr>
        <sz val="11"/>
        <color rgb="FF366092"/>
        <rFont val="Humanst521 BT"/>
        <family val="2"/>
      </rPr>
      <t>Extensión del programa de Maestría en Gerencia de Negocios - MBA a la ciudad de Barrancabermeja fase II</t>
    </r>
  </si>
  <si>
    <r>
      <t xml:space="preserve">Proyecto 3826: </t>
    </r>
    <r>
      <rPr>
        <sz val="11"/>
        <color rgb="FF366092"/>
        <rFont val="Humanst521 BT"/>
        <family val="2"/>
      </rPr>
      <t>Propuesta de intención para la creación del programa de Maestría en Nutrición</t>
    </r>
  </si>
  <si>
    <r>
      <t xml:space="preserve">Proyecto 3971: </t>
    </r>
    <r>
      <rPr>
        <sz val="11"/>
        <color rgb="FF366092"/>
        <rFont val="Humanst521 BT"/>
        <family val="2"/>
      </rPr>
      <t xml:space="preserve"> Creación de Maestría Materno Fetal</t>
    </r>
  </si>
  <si>
    <r>
      <t xml:space="preserve">PROGRAMA 2: </t>
    </r>
    <r>
      <rPr>
        <sz val="11"/>
        <color theme="1"/>
        <rFont val="Humanst521 BT"/>
        <family val="2"/>
      </rPr>
      <t>1.4 EXTENSIÓN Y PROYECCIÓN A LA COMUNIDAD</t>
    </r>
  </si>
  <si>
    <r>
      <t>SUBPROGRAMA DEL PROGRAMA:</t>
    </r>
    <r>
      <rPr>
        <sz val="11"/>
        <color theme="1"/>
        <rFont val="Humanst521 BT"/>
        <family val="2"/>
      </rPr>
      <t xml:space="preserve"> 1.4.1 FOMENTO A LA ARTICULACIÓN ENTRE DOCENCIA, INVESTIGACIÓN Y EXTENSIÓN</t>
    </r>
  </si>
  <si>
    <r>
      <t xml:space="preserve">Proyecto 3964: </t>
    </r>
    <r>
      <rPr>
        <sz val="11"/>
        <color rgb="FF366092"/>
        <rFont val="Humanst521 BT"/>
        <family val="2"/>
      </rPr>
      <t xml:space="preserve"> Creación de un semillero de química de la Universidad Industrial de Santander, para estudiantes desde noveno grado de bachillerato – Fase de ejecución</t>
    </r>
  </si>
  <si>
    <r>
      <t xml:space="preserve">Proyecto 3929: </t>
    </r>
    <r>
      <rPr>
        <sz val="11"/>
        <color rgb="FF366092"/>
        <rFont val="Humanst521 BT"/>
        <family val="2"/>
      </rPr>
      <t>Consolidación del consultorio jurídico como herramienta de atención a la comunidad del departamento de Santander.</t>
    </r>
  </si>
  <si>
    <r>
      <t xml:space="preserve">Proyecto 4025: </t>
    </r>
    <r>
      <rPr>
        <sz val="11"/>
        <color rgb="FF366092"/>
        <rFont val="Humanst521 BT"/>
        <family val="2"/>
      </rPr>
      <t xml:space="preserve"> Conferencia internacional "ingeniería para el desarrollo sostenible en la comunidad colombiana del postconflicto"</t>
    </r>
  </si>
  <si>
    <r>
      <t xml:space="preserve">Proyecto 3961: </t>
    </r>
    <r>
      <rPr>
        <sz val="11"/>
        <color rgb="FF366092"/>
        <rFont val="Humanst521 BT"/>
        <family val="2"/>
      </rPr>
      <t xml:space="preserve"> Apoyo para mejorar el impacto y visibilidad de la revista ion, adscrita a la Escuela de Ingeniería Química. </t>
    </r>
  </si>
  <si>
    <r>
      <t xml:space="preserve">Proyecto 4016: </t>
    </r>
    <r>
      <rPr>
        <sz val="11"/>
        <color rgb="FF366092"/>
        <rFont val="Humanst521 BT"/>
        <family val="2"/>
      </rPr>
      <t xml:space="preserve"> Programa de fortalecimiento en modalidades de trabajo de grado</t>
    </r>
  </si>
  <si>
    <r>
      <t xml:space="preserve">Proyecto 4042: </t>
    </r>
    <r>
      <rPr>
        <sz val="11"/>
        <color rgb="FF366092"/>
        <rFont val="Humanst521 BT"/>
        <family val="2"/>
      </rPr>
      <t xml:space="preserve"> Formulación de estrategias para incrementar los indicadores de productividad científica de los profesores de la Escuela de Ingeniería Civil</t>
    </r>
  </si>
  <si>
    <r>
      <t>SUBPROGRAMA DEL PROGRAMA:</t>
    </r>
    <r>
      <rPr>
        <sz val="11"/>
        <color theme="1"/>
        <rFont val="Humanst521 BT"/>
        <family val="2"/>
      </rPr>
      <t xml:space="preserve">  1.4.2 FORTALECIMIENTO DE LA CAPACIDAD DE LA FUNCIÓN DE EXTENSIÓN EN LAS UAA Y LA INSTITUCIÓN</t>
    </r>
  </si>
  <si>
    <r>
      <t xml:space="preserve">Proyecto 3957:  </t>
    </r>
    <r>
      <rPr>
        <sz val="11"/>
        <color theme="4" tint="-0.249977111117893"/>
        <rFont val="Humanst521 BT"/>
        <family val="2"/>
      </rPr>
      <t>Diseño diplomado antropología forense para la identificación humana, en el marco de la justicia, paz y reconciliación.</t>
    </r>
  </si>
  <si>
    <r>
      <t>Proyecto 3949</t>
    </r>
    <r>
      <rPr>
        <sz val="11"/>
        <color rgb="FF000000"/>
        <rFont val="Humanst521 BT"/>
        <family val="2"/>
      </rPr>
      <t xml:space="preserve">: </t>
    </r>
    <r>
      <rPr>
        <sz val="11"/>
        <color rgb="FF366092"/>
        <rFont val="Humanst521 BT"/>
        <family val="2"/>
      </rPr>
      <t>Fortalecimiento de la capacidad de extensión de la UIS</t>
    </r>
  </si>
  <si>
    <r>
      <t>Proyecto 4057</t>
    </r>
    <r>
      <rPr>
        <sz val="11"/>
        <color rgb="FF000000"/>
        <rFont val="Humanst521 BT"/>
        <family val="2"/>
      </rPr>
      <t xml:space="preserve">: </t>
    </r>
    <r>
      <rPr>
        <sz val="11"/>
        <color rgb="FF366092"/>
        <rFont val="Humanst521 BT"/>
        <family val="2"/>
      </rPr>
      <t xml:space="preserve"> Acreditación de pruebas de laboratorio</t>
    </r>
  </si>
  <si>
    <r>
      <t xml:space="preserve">Proyecto 3917: </t>
    </r>
    <r>
      <rPr>
        <sz val="11"/>
        <color rgb="FF366092"/>
        <rFont val="Humanst521 BT"/>
        <family val="2"/>
      </rPr>
      <t xml:space="preserve"> Visibilizar la extensión y formación continua en la facultad de ciencias por medio de actividades de sensibilización y capacitación</t>
    </r>
  </si>
  <si>
    <r>
      <t xml:space="preserve">Proyedcto 3987: </t>
    </r>
    <r>
      <rPr>
        <sz val="11"/>
        <color rgb="FF366092"/>
        <rFont val="Humanst521 BT"/>
        <family val="2"/>
      </rPr>
      <t>Spachovsky: Mejoramiento de los procesos de formación en la educación media vocacional por medio de la implantación de estrategias de enseñanza y aprendizaje apoyadas en tecnologías de la información y la comunicación - fase I</t>
    </r>
  </si>
  <si>
    <r>
      <t>Proyecto 3966</t>
    </r>
    <r>
      <rPr>
        <sz val="11"/>
        <color rgb="FF000000"/>
        <rFont val="Humanst521 BT"/>
        <family val="2"/>
      </rPr>
      <t xml:space="preserve">: </t>
    </r>
    <r>
      <rPr>
        <sz val="11"/>
        <color rgb="FF366092"/>
        <rFont val="Humanst521 BT"/>
        <family val="2"/>
      </rPr>
      <t>Mejoramiento de la relación con la comunidad educativa y los egresados de los diferentes programas ofrecidos por la Escuela de Química</t>
    </r>
  </si>
  <si>
    <r>
      <t xml:space="preserve">Proyecto 4041: </t>
    </r>
    <r>
      <rPr>
        <sz val="11"/>
        <color rgb="FF366092"/>
        <rFont val="Humanst521 BT"/>
        <family val="2"/>
      </rPr>
      <t xml:space="preserve"> Implementación de una estrategia de mercadeo, publicidad y comunicaciones de la Facultad de Ciencias Humanas</t>
    </r>
  </si>
  <si>
    <r>
      <t>Proyecto 3816</t>
    </r>
    <r>
      <rPr>
        <sz val="11"/>
        <color rgb="FF000000"/>
        <rFont val="Humanst521 BT"/>
        <family val="2"/>
      </rPr>
      <t xml:space="preserve">: </t>
    </r>
    <r>
      <rPr>
        <sz val="11"/>
        <color rgb="FF366092"/>
        <rFont val="Humanst521 BT"/>
        <family val="2"/>
      </rPr>
      <t>Visibilización de la Escuela de Economía y Administración</t>
    </r>
  </si>
  <si>
    <r>
      <t>Proyecto 3910</t>
    </r>
    <r>
      <rPr>
        <sz val="11"/>
        <color rgb="FF000000"/>
        <rFont val="Humanst521 BT"/>
        <family val="2"/>
      </rPr>
      <t xml:space="preserve">: </t>
    </r>
    <r>
      <rPr>
        <sz val="11"/>
        <color rgb="FF366092"/>
        <rFont val="Humanst521 BT"/>
        <family val="2"/>
      </rPr>
      <t xml:space="preserve"> Propuesta de creación del diplomado en Fonética y Fonología Inglesas.</t>
    </r>
  </si>
  <si>
    <r>
      <t>Proyecto 3923:</t>
    </r>
    <r>
      <rPr>
        <sz val="11"/>
        <color rgb="FF000000"/>
        <rFont val="Humanst521 BT"/>
        <family val="2"/>
      </rPr>
      <t xml:space="preserve"> </t>
    </r>
    <r>
      <rPr>
        <sz val="11"/>
        <color rgb="FF366092"/>
        <rFont val="Humanst521 BT"/>
        <family val="2"/>
      </rPr>
      <t>Consolidación y actualización de un portafolio de servicios de extensión en la Escuela de Ingeniería Metalúrgica y Ciencia de Materiales</t>
    </r>
  </si>
  <si>
    <r>
      <t>Proyecto 4058</t>
    </r>
    <r>
      <rPr>
        <sz val="11"/>
        <color rgb="FF000000"/>
        <rFont val="Humanst521 BT"/>
        <family val="2"/>
      </rPr>
      <t xml:space="preserve">: </t>
    </r>
    <r>
      <rPr>
        <sz val="11"/>
        <color rgb="FF366092"/>
        <rFont val="Humanst521 BT"/>
        <family val="2"/>
      </rPr>
      <t>Desarrollo de un evento académico de la Facultad de Ingenierías Fisicomecánicas</t>
    </r>
  </si>
  <si>
    <r>
      <t>Proyecto 3916</t>
    </r>
    <r>
      <rPr>
        <sz val="11"/>
        <color rgb="FF000000"/>
        <rFont val="Humanst521 BT"/>
        <family val="2"/>
      </rPr>
      <t xml:space="preserve">: </t>
    </r>
    <r>
      <rPr>
        <sz val="11"/>
        <color rgb="FF366092"/>
        <rFont val="Humanst521 BT"/>
        <family val="2"/>
      </rPr>
      <t xml:space="preserve"> Propuesta de intención para la creación del programa de la Especialización en Ergonomía.</t>
    </r>
  </si>
  <si>
    <r>
      <t xml:space="preserve">Proyecto 3763: </t>
    </r>
    <r>
      <rPr>
        <sz val="11"/>
        <color rgb="FF366092"/>
        <rFont val="Humanst521 BT"/>
        <family val="2"/>
      </rPr>
      <t xml:space="preserve"> Consolidación de la función de extensión y actualización del portafolio de servicios de la escuela</t>
    </r>
  </si>
  <si>
    <r>
      <t>SUBPROGRAMA DEL PROGRAMA:</t>
    </r>
    <r>
      <rPr>
        <sz val="11"/>
        <color theme="1"/>
        <rFont val="Humanst521 BT"/>
        <family val="2"/>
      </rPr>
      <t xml:space="preserve">   1.4.3 FOMENTO AL EMPRENDIMIENTO Y RELACIÓN CON EL SECTOR PRODUCTIVO</t>
    </r>
  </si>
  <si>
    <r>
      <rPr>
        <b/>
        <sz val="11"/>
        <color theme="1"/>
        <rFont val="Humanst521 BT"/>
        <family val="2"/>
      </rPr>
      <t xml:space="preserve">PROYECTO 3947: </t>
    </r>
    <r>
      <rPr>
        <sz val="11"/>
        <color theme="4" tint="-0.249977111117893"/>
        <rFont val="Humanst521 BT"/>
        <family val="2"/>
      </rPr>
      <t xml:space="preserve"> Fomento al Emprendimiento</t>
    </r>
  </si>
  <si>
    <r>
      <rPr>
        <b/>
        <sz val="11"/>
        <color theme="1"/>
        <rFont val="Humanst521 BT"/>
        <family val="2"/>
      </rPr>
      <t xml:space="preserve">DIMENSIÓN: </t>
    </r>
    <r>
      <rPr>
        <sz val="11"/>
        <color theme="1"/>
        <rFont val="Humanst521 BT"/>
        <family val="2"/>
      </rPr>
      <t>2. DIMENSIÓN DEL TALENTO HUMANO</t>
    </r>
  </si>
  <si>
    <r>
      <rPr>
        <b/>
        <sz val="11"/>
        <color theme="1"/>
        <rFont val="Humanst521 BT"/>
        <family val="2"/>
      </rPr>
      <t>PROGRAMA 1:</t>
    </r>
    <r>
      <rPr>
        <sz val="11"/>
        <color theme="1"/>
        <rFont val="Humanst521 BT"/>
        <family val="2"/>
      </rPr>
      <t xml:space="preserve"> 2.1 CUALIFICACIÓN PROFESORAL</t>
    </r>
  </si>
  <si>
    <r>
      <t xml:space="preserve">SUBPROGRAMA DEL PROGRAMA: </t>
    </r>
    <r>
      <rPr>
        <sz val="11"/>
        <color theme="1"/>
        <rFont val="Humanst521 BT"/>
        <family val="2"/>
      </rPr>
      <t xml:space="preserve"> 2.1.2 PERFECCIONAMIENTO DOCENTE</t>
    </r>
  </si>
  <si>
    <r>
      <t xml:space="preserve">Proyecto 3958: </t>
    </r>
    <r>
      <rPr>
        <sz val="11"/>
        <color rgb="FF366092"/>
        <rFont val="Humanst521 BT"/>
        <family val="2"/>
      </rPr>
      <t xml:space="preserve"> Formación de tutores en competencias investigativas.</t>
    </r>
  </si>
  <si>
    <r>
      <t xml:space="preserve">Proyecto 3996: </t>
    </r>
    <r>
      <rPr>
        <sz val="11"/>
        <color rgb="FF366092"/>
        <rFont val="Humanst521 BT"/>
        <family val="2"/>
      </rPr>
      <t xml:space="preserve"> Plan de formación y capacitación para profesores cátedra y tutores de la UIS Sede Socorro</t>
    </r>
  </si>
  <si>
    <r>
      <t>DIMENSIÓN: 3</t>
    </r>
    <r>
      <rPr>
        <sz val="11"/>
        <color theme="1"/>
        <rFont val="Humanst521 BT"/>
        <family val="2"/>
      </rPr>
      <t>. DIMENSIÓN DEL BIENESTAR UNIVERSITARIO</t>
    </r>
  </si>
  <si>
    <r>
      <t xml:space="preserve">PROGRAMA 1: </t>
    </r>
    <r>
      <rPr>
        <sz val="11"/>
        <color theme="1"/>
        <rFont val="Humanst521 BT"/>
        <family val="2"/>
      </rPr>
      <t xml:space="preserve"> 3.1 BIENESTAR ESTUDIANTIL</t>
    </r>
  </si>
  <si>
    <r>
      <t xml:space="preserve">SUBPROGRAMA DEL PROGRAMA: </t>
    </r>
    <r>
      <rPr>
        <sz val="11"/>
        <color theme="1"/>
        <rFont val="Humanst521 BT"/>
        <family val="2"/>
      </rPr>
      <t xml:space="preserve">  3.1.1 CONSOLIDACIÓN DE LOS PROGRAMAS DE BIENESTAR ESTUDIANTIL</t>
    </r>
  </si>
  <si>
    <r>
      <t xml:space="preserve">Proyecto 3965: </t>
    </r>
    <r>
      <rPr>
        <sz val="11"/>
        <color rgb="FF366092"/>
        <rFont val="Humanst521 BT"/>
        <family val="2"/>
      </rPr>
      <t>Propuesta de una política de Bienestar Universitario</t>
    </r>
  </si>
  <si>
    <r>
      <t xml:space="preserve">Proyecto 3968: </t>
    </r>
    <r>
      <rPr>
        <sz val="11"/>
        <color rgb="FF366092"/>
        <rFont val="Humanst521 BT"/>
        <family val="2"/>
      </rPr>
      <t>Documentación e implementación del plan de saneamiento básico del servicio de comedor estudiantil</t>
    </r>
  </si>
  <si>
    <r>
      <t xml:space="preserve">Proyecto 3863: </t>
    </r>
    <r>
      <rPr>
        <sz val="11"/>
        <color rgb="FF366092"/>
        <rFont val="Humanst521 BT"/>
        <family val="2"/>
      </rPr>
      <t xml:space="preserve"> Programa de fortalecimiento de habilidades y competencias personales y profesionales - fase II.</t>
    </r>
  </si>
  <si>
    <r>
      <t xml:space="preserve">DIMENSIÓN: 4. </t>
    </r>
    <r>
      <rPr>
        <sz val="11"/>
        <color theme="1"/>
        <rFont val="Humanst521 BT"/>
        <family val="2"/>
      </rPr>
      <t xml:space="preserve">DIMENSIÓN LA UNIVERSIDAD FRENTE A LA COMUNIDAD REGIONAL, NACIONAL E INTERNACIONAL </t>
    </r>
  </si>
  <si>
    <r>
      <t xml:space="preserve">PROGRAMA: </t>
    </r>
    <r>
      <rPr>
        <sz val="11"/>
        <color theme="1"/>
        <rFont val="Humanst521 BT"/>
        <family val="2"/>
      </rPr>
      <t xml:space="preserve"> 4.1 PROYECCIÓN REGIONAL</t>
    </r>
  </si>
  <si>
    <r>
      <t>SUBPROGRAMA DEL PROGRAMA :</t>
    </r>
    <r>
      <rPr>
        <sz val="11"/>
        <color rgb="FF000000"/>
        <rFont val="Humanst521 BT"/>
        <family val="2"/>
      </rPr>
      <t>  4.1.1 PROYECCIÓN REGIONAL</t>
    </r>
  </si>
  <si>
    <r>
      <t xml:space="preserve">Proyecto 3962: </t>
    </r>
    <r>
      <rPr>
        <sz val="11"/>
        <color rgb="FF366092"/>
        <rFont val="Humanst521 BT"/>
        <family val="2"/>
      </rPr>
      <t xml:space="preserve"> Propuesta de intención para la creación del programa profesional en investigación judicial y forense modalidad virtual.</t>
    </r>
  </si>
  <si>
    <r>
      <t xml:space="preserve">Proyecto 4009: </t>
    </r>
    <r>
      <rPr>
        <sz val="11"/>
        <color rgb="FF366092"/>
        <rFont val="Humanst521 BT"/>
        <family val="2"/>
      </rPr>
      <t xml:space="preserve">Fomento a la innovación científica y tecnológica en la cadena productiva de las "abejas y la apicultura" en la provincia comunera a través de alianzas universidad-empresa-estado </t>
    </r>
  </si>
  <si>
    <r>
      <t xml:space="preserve">Proyecto 3806: </t>
    </r>
    <r>
      <rPr>
        <sz val="11"/>
        <color rgb="FF366092"/>
        <rFont val="Humanst521 BT"/>
        <family val="2"/>
      </rPr>
      <t>Propuesta de creación de programas en las sedes regionales de la Universidad Industrial de Santander. Fase II</t>
    </r>
  </si>
  <si>
    <r>
      <t xml:space="preserve">Proyecto 3919: </t>
    </r>
    <r>
      <rPr>
        <sz val="11"/>
        <color rgb="FF366092"/>
        <rFont val="Humanst521 BT"/>
        <family val="2"/>
      </rPr>
      <t>Estudio de proyección regional y nacional de la Escuela de Diseño Industrial</t>
    </r>
  </si>
  <si>
    <r>
      <t xml:space="preserve">PROGRAMA: </t>
    </r>
    <r>
      <rPr>
        <sz val="11"/>
        <color theme="1"/>
        <rFont val="Humanst521 BT"/>
        <family val="2"/>
      </rPr>
      <t>4.2 INTERNACIONALIZACIÓN</t>
    </r>
  </si>
  <si>
    <r>
      <t>SUBPROGRAMA DEL PROGRAMA :</t>
    </r>
    <r>
      <rPr>
        <sz val="11"/>
        <color rgb="FF000000"/>
        <rFont val="Humanst521 BT"/>
        <family val="2"/>
      </rPr>
      <t> 4.2.1 FOMENTO DE RELACIONES INTERNACIONALES</t>
    </r>
  </si>
  <si>
    <r>
      <t xml:space="preserve">Proyecto 4047: </t>
    </r>
    <r>
      <rPr>
        <sz val="11"/>
        <color rgb="FF366092"/>
        <rFont val="Humanst521 BT"/>
        <family val="2"/>
      </rPr>
      <t>Programa de visitantes destacados</t>
    </r>
  </si>
  <si>
    <r>
      <t xml:space="preserve">Proyecto 3844: </t>
    </r>
    <r>
      <rPr>
        <sz val="11"/>
        <color rgb="FF366092"/>
        <rFont val="Humanst521 BT"/>
        <family val="2"/>
      </rPr>
      <t xml:space="preserve"> Internacionalización de los programas académicos de la Escuela de Física. </t>
    </r>
  </si>
  <si>
    <r>
      <t xml:space="preserve">Proyecto 3759: </t>
    </r>
    <r>
      <rPr>
        <sz val="11"/>
        <color rgb="FF366092"/>
        <rFont val="Humanst521 BT"/>
        <family val="2"/>
      </rPr>
      <t xml:space="preserve"> Implementación de convenios de cooperación institucional a nivel superior con programas pares</t>
    </r>
  </si>
  <si>
    <r>
      <t xml:space="preserve">Proyecto 3779: </t>
    </r>
    <r>
      <rPr>
        <sz val="11"/>
        <color rgb="FF366092"/>
        <rFont val="Humanst521 BT"/>
        <family val="2"/>
      </rPr>
      <t xml:space="preserve"> V encuentro de semiótica de la Universidad Industrial de Santander</t>
    </r>
  </si>
  <si>
    <r>
      <rPr>
        <b/>
        <sz val="11"/>
        <color theme="1"/>
        <rFont val="Humanst521 BT"/>
        <family val="2"/>
      </rPr>
      <t>SUBPROGRAMA DEL PROGRAMA:</t>
    </r>
    <r>
      <rPr>
        <sz val="11"/>
        <color theme="1"/>
        <rFont val="Humanst521 BT"/>
        <family val="2"/>
      </rPr>
      <t xml:space="preserve"> 4.2.2 MOVILIDAD E INTERCAMBIO DE PROFESORES, ESTUDIANTES Y PERSONAL ADMINISTRATIVO</t>
    </r>
  </si>
  <si>
    <r>
      <t xml:space="preserve">Proyecto 3764:  </t>
    </r>
    <r>
      <rPr>
        <sz val="11"/>
        <color theme="4" tint="-0.249977111117893"/>
        <rFont val="Humanst521 BT"/>
        <family val="2"/>
      </rPr>
      <t>Implementación de nuevas redes de trabajo a nivel regional, nacional e internacional</t>
    </r>
  </si>
  <si>
    <r>
      <t xml:space="preserve">PROGRAMA: </t>
    </r>
    <r>
      <rPr>
        <sz val="11"/>
        <color theme="1"/>
        <rFont val="Humanst521 BT"/>
        <family val="2"/>
      </rPr>
      <t>4.3 PROGRAMA CULTURAL</t>
    </r>
  </si>
  <si>
    <r>
      <rPr>
        <b/>
        <sz val="11"/>
        <color theme="1"/>
        <rFont val="Humanst521 BT"/>
        <family val="2"/>
      </rPr>
      <t>SUBPROGRAMA DEL PROGRAMA:</t>
    </r>
    <r>
      <rPr>
        <sz val="11"/>
        <color theme="1"/>
        <rFont val="Humanst521 BT"/>
        <family val="2"/>
      </rPr>
      <t xml:space="preserve">  4.3.1 FORTALECIMIENTO DE LA GESTIÓN CULTURAL</t>
    </r>
  </si>
  <si>
    <r>
      <t xml:space="preserve">Proyecto 4036:  </t>
    </r>
    <r>
      <rPr>
        <sz val="11"/>
        <color theme="4" tint="-0.249977111117893"/>
        <rFont val="Humanst521 BT"/>
        <family val="2"/>
      </rPr>
      <t>Producción del libro “70 años de la Universidad Industrial de Santander (1948-2018)” - (recuperación de la memoria histórica de la UIS - fase 2).</t>
    </r>
  </si>
  <si>
    <r>
      <rPr>
        <b/>
        <sz val="11"/>
        <color theme="1"/>
        <rFont val="Humanst521 BT"/>
        <family val="2"/>
      </rPr>
      <t>SUBPROGRAMA DEL PROGRAMA:</t>
    </r>
    <r>
      <rPr>
        <sz val="11"/>
        <color theme="1"/>
        <rFont val="Humanst521 BT"/>
        <family val="2"/>
      </rPr>
      <t xml:space="preserve">  4.3.2 CREACIÓN ARTISTICA E INTERCAMBIO CULTURAL</t>
    </r>
  </si>
  <si>
    <r>
      <t xml:space="preserve">Proyecto 3812: </t>
    </r>
    <r>
      <rPr>
        <sz val="11"/>
        <color rgb="FF366092"/>
        <rFont val="Humanst521 BT"/>
        <family val="2"/>
      </rPr>
      <t>Temporadas (desarrollo de una agenda cultural y artística para la UIS)</t>
    </r>
  </si>
  <si>
    <r>
      <t xml:space="preserve">Proyecto 3819: </t>
    </r>
    <r>
      <rPr>
        <sz val="11"/>
        <color rgb="FF366092"/>
        <rFont val="Humanst521 BT"/>
        <family val="2"/>
      </rPr>
      <t>Concursos de literatura UIS</t>
    </r>
  </si>
  <si>
    <r>
      <t xml:space="preserve">Proyecto 3820: </t>
    </r>
    <r>
      <rPr>
        <sz val="11"/>
        <color rgb="FF366092"/>
        <rFont val="Humanst521 BT"/>
        <family val="2"/>
      </rPr>
      <t xml:space="preserve"> Desarrollo del programa Vecinos y Amigos UIS</t>
    </r>
  </si>
  <si>
    <r>
      <t xml:space="preserve">Proyecto 3821: </t>
    </r>
    <r>
      <rPr>
        <sz val="11"/>
        <color rgb="FF366092"/>
        <rFont val="Humanst521 BT"/>
        <family val="2"/>
      </rPr>
      <t xml:space="preserve"> Programa de apoyo a las expresiones artísticas organizadas por los grupos de la UIS</t>
    </r>
  </si>
  <si>
    <r>
      <t xml:space="preserve">Proyecto 3822: </t>
    </r>
    <r>
      <rPr>
        <sz val="11"/>
        <color rgb="FF366092"/>
        <rFont val="Humanst521 BT"/>
        <family val="2"/>
      </rPr>
      <t xml:space="preserve"> Programa de apoyo al emprendimiento cultural UIS "talento UIS"</t>
    </r>
  </si>
  <si>
    <r>
      <t>PROGRAMA:</t>
    </r>
    <r>
      <rPr>
        <sz val="11"/>
        <color theme="1"/>
        <rFont val="Humanst521 BT"/>
        <family val="2"/>
      </rPr>
      <t xml:space="preserve"> 4.4 INTERACCIÓN CON EGRESADOS</t>
    </r>
  </si>
  <si>
    <r>
      <rPr>
        <b/>
        <sz val="11"/>
        <color theme="1"/>
        <rFont val="Humanst521 BT"/>
        <family val="2"/>
      </rPr>
      <t>SUBPROGRAMA DEL PROGRAMA:</t>
    </r>
    <r>
      <rPr>
        <sz val="11"/>
        <color theme="1"/>
        <rFont val="Humanst521 BT"/>
        <family val="2"/>
      </rPr>
      <t xml:space="preserve">  4.4.1 SEGUIMIENTO A EGRESADOS</t>
    </r>
  </si>
  <si>
    <r>
      <t xml:space="preserve">Proyecto 3807: </t>
    </r>
    <r>
      <rPr>
        <sz val="11"/>
        <color rgb="FF366092"/>
        <rFont val="Humanst521 BT"/>
        <family val="2"/>
      </rPr>
      <t xml:space="preserve"> Fomento del contacto con graduados de la Facultad de Ciencias Humanas</t>
    </r>
  </si>
  <si>
    <r>
      <t xml:space="preserve">Proyecto 3753: </t>
    </r>
    <r>
      <rPr>
        <sz val="11"/>
        <color rgb="FF366092"/>
        <rFont val="Humanst521 BT"/>
        <family val="2"/>
      </rPr>
      <t xml:space="preserve"> Diseño de un modelo propio de la Escuela de Filosofía de contacto permanente con los egresados del pregrado en Filosofía</t>
    </r>
  </si>
  <si>
    <r>
      <t xml:space="preserve">Proyecto 3859: </t>
    </r>
    <r>
      <rPr>
        <sz val="11"/>
        <color rgb="FF366092"/>
        <rFont val="Humanst521 BT"/>
        <family val="2"/>
      </rPr>
      <t>Seguimiento a graduados de la Maestría en Pedagogía</t>
    </r>
  </si>
  <si>
    <r>
      <t xml:space="preserve">Proyecto 3793: </t>
    </r>
    <r>
      <rPr>
        <sz val="11"/>
        <color rgb="FF366092"/>
        <rFont val="Humanst521 BT"/>
        <family val="2"/>
      </rPr>
      <t>Realización de un evento para egresados de la Escuela de Historia</t>
    </r>
  </si>
  <si>
    <r>
      <t xml:space="preserve">Proyecto 4002: </t>
    </r>
    <r>
      <rPr>
        <sz val="11"/>
        <color rgb="FF366092"/>
        <rFont val="Humanst521 BT"/>
        <family val="2"/>
      </rPr>
      <t xml:space="preserve"> Implementación de estrategias para mantener la relación con los egresados de la escuela</t>
    </r>
  </si>
  <si>
    <r>
      <t xml:space="preserve">Proyecto 3746: </t>
    </r>
    <r>
      <rPr>
        <sz val="11"/>
        <color rgb="FF366092"/>
        <rFont val="Humanst521 BT"/>
        <family val="2"/>
      </rPr>
      <t>Estudio de seguimiento de los egresados de la Escuela de Enfermería</t>
    </r>
  </si>
  <si>
    <r>
      <t xml:space="preserve">Proyecto 3766: </t>
    </r>
    <r>
      <rPr>
        <sz val="11"/>
        <color rgb="FF366092"/>
        <rFont val="Humanst521 BT"/>
        <family val="2"/>
      </rPr>
      <t xml:space="preserve"> Consolidación de la articulación del programa de Fisioterapia con sus egresados</t>
    </r>
  </si>
  <si>
    <r>
      <rPr>
        <b/>
        <sz val="11"/>
        <color theme="1"/>
        <rFont val="Humanst521 BT"/>
        <family val="2"/>
      </rPr>
      <t>SUBPROGRAMA DEL PROGRAMA:</t>
    </r>
    <r>
      <rPr>
        <sz val="11"/>
        <color theme="1"/>
        <rFont val="Humanst521 BT"/>
        <family val="2"/>
      </rPr>
      <t xml:space="preserve"> 4.4.2 FOMENTO AL VÍNCULO CON EGRESADOS (COOPERACIÓN CON EGRESADOS)</t>
    </r>
  </si>
  <si>
    <r>
      <t xml:space="preserve">Proyecto 3927: </t>
    </r>
    <r>
      <rPr>
        <sz val="11"/>
        <color rgb="FF366092"/>
        <rFont val="Humanst521 BT"/>
        <family val="2"/>
      </rPr>
      <t xml:space="preserve"> Encuentro con egresados</t>
    </r>
  </si>
  <si>
    <r>
      <t xml:space="preserve">Proyecto 3747: </t>
    </r>
    <r>
      <rPr>
        <sz val="11"/>
        <color rgb="FF366092"/>
        <rFont val="Humanst521 BT"/>
        <family val="2"/>
      </rPr>
      <t xml:space="preserve"> Realización de eventos con participación de egresados del programa de Enfermería</t>
    </r>
  </si>
  <si>
    <r>
      <t xml:space="preserve">Proyecto 3827: </t>
    </r>
    <r>
      <rPr>
        <sz val="11"/>
        <color rgb="FF366092"/>
        <rFont val="Humanst521 BT"/>
        <family val="2"/>
      </rPr>
      <t xml:space="preserve"> Encuentro con egresados</t>
    </r>
  </si>
  <si>
    <r>
      <t>DIMENSIÓN: 5.</t>
    </r>
    <r>
      <rPr>
        <sz val="11"/>
        <color theme="1"/>
        <rFont val="Humanst521 BT"/>
        <family val="2"/>
      </rPr>
      <t xml:space="preserve"> DIMENSIÓN ADMINISTRATIVA Y FINANCIERA</t>
    </r>
  </si>
  <si>
    <r>
      <t xml:space="preserve">PROGRAMA: </t>
    </r>
    <r>
      <rPr>
        <sz val="11"/>
        <color theme="1"/>
        <rFont val="Humanst521 BT"/>
        <family val="2"/>
      </rPr>
      <t>5.1 GESTIÓN UNIVERSITARIA EFICAZ Y EFICIENTE</t>
    </r>
  </si>
  <si>
    <r>
      <t>SUBPROGRAMA DEL PROGRAMA :</t>
    </r>
    <r>
      <rPr>
        <sz val="11"/>
        <color rgb="FF000000"/>
        <rFont val="Humanst521 BT"/>
        <family val="2"/>
      </rPr>
      <t> 5.1.1 CONSOLIDACIÓN DE LOS SISTEMAS DE INFORMACIÓN</t>
    </r>
  </si>
  <si>
    <r>
      <t xml:space="preserve">Proyecto 3984: </t>
    </r>
    <r>
      <rPr>
        <sz val="11"/>
        <color rgb="FF366092"/>
        <rFont val="Humanst521 BT"/>
        <family val="2"/>
      </rPr>
      <t xml:space="preserve"> Aplicación de software para la administración de información de los programas de posgrado de la escuela de Ing. Química </t>
    </r>
  </si>
  <si>
    <r>
      <t xml:space="preserve">Proyecto 4039: </t>
    </r>
    <r>
      <rPr>
        <sz val="11"/>
        <color rgb="FF366092"/>
        <rFont val="Humanst521 BT"/>
        <family val="2"/>
      </rPr>
      <t xml:space="preserve"> Elaboración y puesta en marcha de un plan de comunicaciones de la Facultad de Ingenierías Fisicomecánicas</t>
    </r>
  </si>
  <si>
    <r>
      <rPr>
        <b/>
        <sz val="11"/>
        <color theme="1"/>
        <rFont val="Humanst521 BT"/>
        <family val="2"/>
      </rPr>
      <t>SUBPROGRAMA DEL PROGRAMA</t>
    </r>
    <r>
      <rPr>
        <sz val="11"/>
        <color theme="1"/>
        <rFont val="Humanst521 BT"/>
        <family val="2"/>
      </rPr>
      <t>: 5.1.2 FOMENTO DE LA CAPACIDAD DE GESTIÓN UNIVERSITARIA</t>
    </r>
  </si>
  <si>
    <r>
      <t xml:space="preserve">Proyecto 3839: </t>
    </r>
    <r>
      <rPr>
        <sz val="11"/>
        <color rgb="FF366092"/>
        <rFont val="Humanst521 BT"/>
        <family val="2"/>
      </rPr>
      <t>Elaboración y publicación en la página web, del registro de activos de información de la universidad fase II</t>
    </r>
  </si>
  <si>
    <r>
      <t xml:space="preserve">Proyecto 3840: </t>
    </r>
    <r>
      <rPr>
        <sz val="11"/>
        <color rgb="FF366092"/>
        <rFont val="Humanst521 BT"/>
        <family val="2"/>
      </rPr>
      <t xml:space="preserve"> Elaboración del Programa de Gestión Documental (PGD) fase II</t>
    </r>
  </si>
  <si>
    <r>
      <t xml:space="preserve">Proyecto 3841: </t>
    </r>
    <r>
      <rPr>
        <sz val="11"/>
        <color rgb="FF366092"/>
        <rFont val="Humanst521 BT"/>
        <family val="2"/>
      </rPr>
      <t>Actualización de la reprografía de documentos recibidos de las UAA en la unidad de certificación y gestión documental fase II</t>
    </r>
  </si>
  <si>
    <r>
      <t xml:space="preserve">Proyecto 3852: </t>
    </r>
    <r>
      <rPr>
        <sz val="11"/>
        <color rgb="FF366092"/>
        <rFont val="Humanst521 BT"/>
        <family val="2"/>
      </rPr>
      <t>Propuesta de organigrama de reorganización de las áreas archivística y museográfica de la UIS</t>
    </r>
  </si>
  <si>
    <r>
      <t xml:space="preserve">Proyecto 3851: </t>
    </r>
    <r>
      <rPr>
        <sz val="11"/>
        <color rgb="FF366092"/>
        <rFont val="Humanst521 BT"/>
        <family val="2"/>
      </rPr>
      <t>Ajuste de las tablas de retención documental de las unidades académicas y administrativas de la Universidad Industrial de Santander (fase 1)</t>
    </r>
  </si>
  <si>
    <r>
      <t xml:space="preserve">Proyecto 3932: </t>
    </r>
    <r>
      <rPr>
        <sz val="11"/>
        <color rgb="FF366092"/>
        <rFont val="Humanst521 BT"/>
        <family val="2"/>
      </rPr>
      <t>Análisis de la situación actual del sistema de información académico que soporta el procedimiento de admisión de pregrado presencial normal de la Universidad Industrial de Santander</t>
    </r>
  </si>
  <si>
    <r>
      <t xml:space="preserve">Proyecto 3997: </t>
    </r>
    <r>
      <rPr>
        <sz val="11"/>
        <color rgb="FF366092"/>
        <rFont val="Humanst521 BT"/>
        <family val="2"/>
      </rPr>
      <t xml:space="preserve"> Posicionamiento de la imagen institucional de la Universidad Industrial de Santander en la región del magdalena medio.</t>
    </r>
  </si>
  <si>
    <r>
      <t xml:space="preserve">Proyecto 4049: </t>
    </r>
    <r>
      <rPr>
        <sz val="11"/>
        <color rgb="FF366092"/>
        <rFont val="Humanst521 BT"/>
        <family val="2"/>
      </rPr>
      <t xml:space="preserve"> Gestión y aprovechamiento de activos fijos dados de baja para el beneficio de la comunidad universitaria</t>
    </r>
  </si>
  <si>
    <r>
      <t xml:space="preserve">Proyecto 3985: </t>
    </r>
    <r>
      <rPr>
        <sz val="11"/>
        <color rgb="FF366092"/>
        <rFont val="Humanst521 BT"/>
        <family val="2"/>
      </rPr>
      <t>Estudio de prefactibilidad para la implementación de distritos termicos en la Universidad Industrial de Santander</t>
    </r>
  </si>
  <si>
    <r>
      <t xml:space="preserve">Proyecto 3856: </t>
    </r>
    <r>
      <rPr>
        <sz val="11"/>
        <color rgb="FF366092"/>
        <rFont val="Humanst521 BT"/>
        <family val="2"/>
      </rPr>
      <t>Elaboración de la propuesta de reestructuración organizacional de la división de servicios de información</t>
    </r>
  </si>
  <si>
    <r>
      <t xml:space="preserve">Proyecto 3818: </t>
    </r>
    <r>
      <rPr>
        <sz val="11"/>
        <color rgb="FF366092"/>
        <rFont val="Humanst521 BT"/>
        <family val="2"/>
      </rPr>
      <t>Gestión financiera de la Escuela de Economía y Administración</t>
    </r>
  </si>
  <si>
    <r>
      <t xml:space="preserve">Proyecto 3817: </t>
    </r>
    <r>
      <rPr>
        <sz val="11"/>
        <color rgb="FF366092"/>
        <rFont val="Humanst521 BT"/>
        <family val="2"/>
      </rPr>
      <t>Estudio para la estandarización de los procesos de la oficina de convenios de la Facultad de Salud</t>
    </r>
  </si>
  <si>
    <r>
      <t xml:space="preserve">PROGRAMA: </t>
    </r>
    <r>
      <rPr>
        <sz val="11"/>
        <color theme="1"/>
        <rFont val="Humanst521 BT"/>
        <family val="2"/>
      </rPr>
      <t xml:space="preserve"> 5.2 MEJORAMIENTO DE LA INFRAESTRUCTURA DE APOYO AL DESARROLLO ACADÉMICO</t>
    </r>
  </si>
  <si>
    <r>
      <t>SUBPROGRAMA DEL PROGRAMA :</t>
    </r>
    <r>
      <rPr>
        <sz val="11"/>
        <color rgb="FF000000"/>
        <rFont val="Humanst521 BT"/>
        <family val="2"/>
      </rPr>
      <t>  5.2.1 MEJORAMIENTO DE LA INFRAESTRUCTURA FÍSICA</t>
    </r>
  </si>
  <si>
    <r>
      <t xml:space="preserve">Proyecto 3808: </t>
    </r>
    <r>
      <rPr>
        <sz val="11"/>
        <color rgb="FF366092"/>
        <rFont val="Humanst521 BT"/>
        <family val="2"/>
      </rPr>
      <t xml:space="preserve"> Gestión de proyectos de infraestructura para la Facultad de Ciencias Humanas. Fase II</t>
    </r>
  </si>
  <si>
    <r>
      <t xml:space="preserve">Proyecto 4056: </t>
    </r>
    <r>
      <rPr>
        <sz val="11"/>
        <color rgb="FF366092"/>
        <rFont val="Humanst521 BT"/>
        <family val="2"/>
      </rPr>
      <t>Diagnóstico de necesidades para el proyecto de construcción de la sede extramural del Instituto de Lenguas UIS</t>
    </r>
  </si>
  <si>
    <r>
      <t xml:space="preserve">Proyecto 3760: </t>
    </r>
    <r>
      <rPr>
        <sz val="11"/>
        <color rgb="FF366092"/>
        <rFont val="Humanst521 BT"/>
        <family val="2"/>
      </rPr>
      <t xml:space="preserve"> Identificación de necesidades urgentes de la infraestructura del Edificio Daniel Casas</t>
    </r>
  </si>
  <si>
    <r>
      <t xml:space="preserve">Proyecto 3796: </t>
    </r>
    <r>
      <rPr>
        <sz val="11"/>
        <color rgb="FF366092"/>
        <rFont val="Humanst521 BT"/>
        <family val="2"/>
      </rPr>
      <t>Radicación en el banco de proyectos de un proyecto para la adecuación de un espacio para el laboratorio de docencia para el área de archivística de la Escuela de Historia</t>
    </r>
  </si>
  <si>
    <r>
      <t xml:space="preserve">Proyecto 3787: </t>
    </r>
    <r>
      <rPr>
        <sz val="11"/>
        <color rgb="FF366092"/>
        <rFont val="Humanst521 BT"/>
        <family val="2"/>
      </rPr>
      <t>Formulación de proyecto de inversión para adecuación de parte externa del gimnasio (espacio para entrenamiento trx).</t>
    </r>
  </si>
  <si>
    <r>
      <t>SUBPROGRAMA DEL PROGRAMA :</t>
    </r>
    <r>
      <rPr>
        <sz val="11"/>
        <color rgb="FF000000"/>
        <rFont val="Humanst521 BT"/>
        <family val="2"/>
      </rPr>
      <t>  5.2.2 MEJORAMIENTO DE LA INFRAESTRUCTURA TECNOLÓGICA</t>
    </r>
  </si>
  <si>
    <r>
      <t xml:space="preserve">Proyecto 3994: </t>
    </r>
    <r>
      <rPr>
        <sz val="11"/>
        <color rgb="FF366092"/>
        <rFont val="Humanst521 BT"/>
        <family val="2"/>
      </rPr>
      <t xml:space="preserve"> Propuesta para la adquisición de equipos para los laboratorios de la Escuela de Ingeniería Mecánica.</t>
    </r>
  </si>
  <si>
    <t>En la siguiente tabla se presentan los proyectos del Programa de Gestión Institucional vigencia 2017, teniendo en cuenta los niveles de cumplimiento alcanzados (Insuficiente, Muy Bajo, Bajo, Medio, Alto y Finalizado), identificados para cada una de las dimensione
Los proyectos se relacionan de acuerdo con el número consecutivo asignado en el ANEXO 4. PROGRAMA DE GESTIÓN DE UNIDAD 2017</t>
  </si>
  <si>
    <t>ANEXO 5. CLASIFICACIÓN DE PROYECTOS POR NIVEL DE CUMPLIMIENTO Y DIMENSIÓN DEL PGU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</si>
</sst>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_(&quot;$&quot;* \(#,##0.00\);_(&quot;$&quot;* &quot;-&quot;??_);_(@_)"/>
    <numFmt numFmtId="165" formatCode="0.0%"/>
    <numFmt numFmtId="166" formatCode=";;;"/>
    <numFmt numFmtId="167" formatCode="_(&quot;$&quot;* #,##0_);_(&quot;$&quot;* \(#,##0\);_(&quot;$&quot;* &quot;-&quot;??_);_(@_)"/>
    <numFmt numFmtId="168" formatCode="#,##0.00_);\-#,##0.00"/>
  </numFmts>
  <fonts count="52">
    <font>
      <sz val="11"/>
      <color theme="1"/>
      <name val="Calibri"/>
      <family val="2"/>
      <scheme val="minor"/>
    </font>
    <font>
      <sz val="11"/>
      <color theme="1"/>
      <name val="Calibri"/>
      <family val="2"/>
      <scheme val="minor"/>
    </font>
    <font>
      <b/>
      <sz val="11"/>
      <color theme="1"/>
      <name val="Calibri"/>
      <family val="2"/>
      <scheme val="minor"/>
    </font>
    <font>
      <sz val="10"/>
      <color rgb="FF000000"/>
      <name val="Humanst521 BT"/>
      <family val="2"/>
    </font>
    <font>
      <sz val="12"/>
      <color theme="1"/>
      <name val="Humanst521 BT"/>
      <family val="2"/>
    </font>
    <font>
      <sz val="10"/>
      <name val="Times New Roman"/>
      <family val="1"/>
      <charset val="204"/>
    </font>
    <font>
      <sz val="12"/>
      <color rgb="FFFF0000"/>
      <name val="Humanst521 BT"/>
      <family val="2"/>
    </font>
    <font>
      <sz val="10"/>
      <color rgb="FFFF0000"/>
      <name val="Humanst521 BT"/>
      <family val="2"/>
    </font>
    <font>
      <sz val="11"/>
      <name val="Humanst521 BT"/>
      <family val="2"/>
    </font>
    <font>
      <sz val="10"/>
      <color theme="1"/>
      <name val="Humanst521 BT"/>
      <family val="2"/>
    </font>
    <font>
      <sz val="10"/>
      <name val="Tahoma"/>
      <family val="2"/>
    </font>
    <font>
      <i/>
      <sz val="11"/>
      <name val="Humanst521 BT"/>
      <family val="2"/>
    </font>
    <font>
      <sz val="11"/>
      <color rgb="FFFF0000"/>
      <name val="Humanst521 BT"/>
      <family val="2"/>
    </font>
    <font>
      <sz val="9"/>
      <color theme="1"/>
      <name val="Humanst521 BT"/>
      <family val="2"/>
    </font>
    <font>
      <b/>
      <sz val="9"/>
      <color theme="1"/>
      <name val="Humanst521 BT"/>
      <family val="2"/>
    </font>
    <font>
      <b/>
      <sz val="12"/>
      <color theme="1"/>
      <name val="Humanst521 BT"/>
      <family val="2"/>
    </font>
    <font>
      <b/>
      <sz val="11"/>
      <name val="Humanst521 BT"/>
      <family val="2"/>
    </font>
    <font>
      <b/>
      <sz val="10"/>
      <color theme="1"/>
      <name val="Humanst521 BT"/>
      <family val="2"/>
    </font>
    <font>
      <sz val="9"/>
      <name val="Humanst521 BT"/>
      <family val="2"/>
    </font>
    <font>
      <sz val="9"/>
      <color rgb="FFFF0000"/>
      <name val="Humanst521 BT"/>
      <family val="2"/>
    </font>
    <font>
      <sz val="14"/>
      <color theme="1"/>
      <name val="Humanst521 BT"/>
      <family val="2"/>
    </font>
    <font>
      <sz val="14"/>
      <color theme="1"/>
      <name val="Calibri"/>
      <family val="2"/>
      <scheme val="minor"/>
    </font>
    <font>
      <b/>
      <sz val="11"/>
      <color theme="1"/>
      <name val="Humanst521 BT"/>
      <family val="2"/>
    </font>
    <font>
      <sz val="11"/>
      <color theme="1"/>
      <name val="Humanst521 BT"/>
      <family val="2"/>
    </font>
    <font>
      <b/>
      <sz val="14"/>
      <color theme="1"/>
      <name val="Humanst521 BT"/>
      <family val="2"/>
    </font>
    <font>
      <sz val="10"/>
      <name val="Humnst777 Blk BT"/>
      <family val="2"/>
    </font>
    <font>
      <i/>
      <sz val="10"/>
      <name val="Humnst777 Blk BT"/>
      <family val="2"/>
    </font>
    <font>
      <sz val="10"/>
      <color rgb="FFFF0000"/>
      <name val="Humnst777 Blk BT"/>
      <family val="2"/>
    </font>
    <font>
      <i/>
      <sz val="11"/>
      <color rgb="FFFF0000"/>
      <name val="Humanst521 BT"/>
      <family val="2"/>
    </font>
    <font>
      <i/>
      <sz val="9"/>
      <name val="Humanst521 BT"/>
      <family val="2"/>
    </font>
    <font>
      <i/>
      <sz val="10"/>
      <name val="Humanst521 BT"/>
      <family val="2"/>
    </font>
    <font>
      <i/>
      <sz val="9"/>
      <color rgb="FFFF0000"/>
      <name val="Humanst521 BT"/>
      <family val="2"/>
    </font>
    <font>
      <sz val="10"/>
      <name val="Humanst521 BT"/>
      <family val="2"/>
    </font>
    <font>
      <b/>
      <i/>
      <sz val="11"/>
      <name val="Humanst521 BT"/>
      <family val="2"/>
    </font>
    <font>
      <sz val="14"/>
      <name val="Humanst521 BT"/>
      <family val="2"/>
    </font>
    <font>
      <sz val="12"/>
      <color theme="4" tint="-0.249977111117893"/>
      <name val="Humanst521 BT"/>
      <family val="2"/>
    </font>
    <font>
      <b/>
      <sz val="12"/>
      <color rgb="FF000000"/>
      <name val="Humanst521 BT"/>
      <family val="2"/>
    </font>
    <font>
      <sz val="12"/>
      <color rgb="FF000000"/>
      <name val="Humanst521 BT"/>
      <family val="2"/>
    </font>
    <font>
      <b/>
      <sz val="12"/>
      <name val="Humanst521 BT"/>
      <family val="2"/>
    </font>
    <font>
      <sz val="4"/>
      <color theme="1"/>
      <name val="Humanst521 BT"/>
      <family val="2"/>
    </font>
    <font>
      <sz val="4"/>
      <name val="Humanst521 BT"/>
      <family val="2"/>
    </font>
    <font>
      <b/>
      <sz val="12"/>
      <color theme="0"/>
      <name val="Humanst521 BT"/>
      <family val="2"/>
    </font>
    <font>
      <sz val="12"/>
      <color theme="0"/>
      <name val="Humanst521 BT"/>
      <family val="2"/>
    </font>
    <font>
      <sz val="9.4"/>
      <name val="Humanst521 BT"/>
      <family val="2"/>
    </font>
    <font>
      <sz val="12"/>
      <color rgb="FF366092"/>
      <name val="Humanst521 BT"/>
      <family val="2"/>
    </font>
    <font>
      <sz val="11"/>
      <color theme="0"/>
      <name val="Calibri"/>
      <family val="2"/>
      <scheme val="minor"/>
    </font>
    <font>
      <sz val="4"/>
      <color theme="0"/>
      <name val="Humanst521 BT"/>
      <family val="2"/>
    </font>
    <font>
      <b/>
      <sz val="11"/>
      <color theme="0"/>
      <name val="Humanst521 BT"/>
      <family val="2"/>
    </font>
    <font>
      <b/>
      <sz val="11"/>
      <color rgb="FF000000"/>
      <name val="Humanst521 BT"/>
      <family val="2"/>
    </font>
    <font>
      <sz val="11"/>
      <color rgb="FF366092"/>
      <name val="Humanst521 BT"/>
      <family val="2"/>
    </font>
    <font>
      <sz val="11"/>
      <color theme="4" tint="-0.249977111117893"/>
      <name val="Humanst521 BT"/>
      <family val="2"/>
    </font>
    <font>
      <sz val="11"/>
      <color rgb="FF000000"/>
      <name val="Humanst521 BT"/>
      <family val="2"/>
    </font>
  </fonts>
  <fills count="19">
    <fill>
      <patternFill patternType="none"/>
    </fill>
    <fill>
      <patternFill patternType="gray125"/>
    </fill>
    <fill>
      <patternFill patternType="solid">
        <fgColor theme="6" tint="0.59999389629810485"/>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4.9989318521683403E-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indexed="64"/>
      </top>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auto="1"/>
      </right>
      <top style="thin">
        <color indexed="64"/>
      </top>
      <bottom/>
      <diagonal/>
    </border>
    <border>
      <left style="thin">
        <color rgb="FF000000"/>
      </left>
      <right style="thin">
        <color auto="1"/>
      </right>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s>
  <cellStyleXfs count="38">
    <xf numFmtId="0" fontId="0" fillId="0" borderId="0"/>
    <xf numFmtId="9" fontId="1" fillId="0" borderId="0" applyFont="0" applyFill="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5" fillId="0" borderId="0" applyNumberFormat="0" applyFill="0" applyBorder="0" applyProtection="0">
      <alignment vertical="top" wrapText="1"/>
    </xf>
    <xf numFmtId="0" fontId="1" fillId="3" borderId="11" applyNumberFormat="0" applyFont="0" applyAlignment="0" applyProtection="0"/>
    <xf numFmtId="0" fontId="1" fillId="3" borderId="11" applyNumberFormat="0" applyFont="0" applyAlignment="0" applyProtection="0"/>
    <xf numFmtId="9" fontId="1" fillId="0" borderId="0" applyFont="0" applyFill="0" applyBorder="0" applyAlignment="0" applyProtection="0"/>
    <xf numFmtId="9" fontId="5" fillId="0" borderId="0" applyFont="0" applyFill="0" applyBorder="0" applyAlignment="0" applyProtection="0"/>
    <xf numFmtId="0" fontId="10"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452">
    <xf numFmtId="0" fontId="0" fillId="0" borderId="0" xfId="0"/>
    <xf numFmtId="0" fontId="0" fillId="0" borderId="0" xfId="0" applyFill="1" applyBorder="1" applyAlignment="1">
      <alignment horizontal="left" vertical="center" wrapText="1"/>
    </xf>
    <xf numFmtId="0" fontId="0" fillId="0" borderId="0" xfId="0" applyFill="1" applyBorder="1" applyAlignment="1">
      <alignment vertical="center"/>
    </xf>
    <xf numFmtId="0" fontId="0" fillId="0" borderId="0" xfId="0" applyFill="1" applyBorder="1"/>
    <xf numFmtId="0" fontId="0" fillId="0" borderId="0" xfId="0" applyFill="1" applyBorder="1" applyAlignment="1">
      <alignment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0" fontId="0" fillId="0" borderId="0" xfId="1" applyNumberFormat="1" applyFont="1" applyFill="1" applyBorder="1" applyAlignment="1">
      <alignment vertical="center" wrapText="1"/>
    </xf>
    <xf numFmtId="0" fontId="7" fillId="0" borderId="0" xfId="0" applyFont="1" applyFill="1"/>
    <xf numFmtId="0" fontId="7"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wrapText="1"/>
    </xf>
    <xf numFmtId="0" fontId="6" fillId="0" borderId="0" xfId="0" applyFont="1" applyFill="1" applyAlignment="1">
      <alignment vertical="top" wrapText="1"/>
    </xf>
    <xf numFmtId="0" fontId="8" fillId="0" borderId="0" xfId="0" applyFont="1" applyFill="1" applyAlignment="1">
      <alignment horizontal="center" vertical="center"/>
    </xf>
    <xf numFmtId="0" fontId="12" fillId="0" borderId="0" xfId="0" applyFont="1" applyFill="1" applyAlignment="1">
      <alignment horizontal="center" vertical="center"/>
    </xf>
    <xf numFmtId="0" fontId="11" fillId="0" borderId="0" xfId="0" applyFont="1" applyFill="1" applyAlignment="1">
      <alignment horizontal="center" vertical="center"/>
    </xf>
    <xf numFmtId="2" fontId="8" fillId="0" borderId="0" xfId="0" applyNumberFormat="1" applyFont="1" applyFill="1" applyAlignment="1">
      <alignment horizontal="center" vertical="center"/>
    </xf>
    <xf numFmtId="10" fontId="13" fillId="0" borderId="0" xfId="1" applyNumberFormat="1" applyFont="1" applyFill="1" applyBorder="1" applyAlignment="1">
      <alignment vertical="center" wrapText="1"/>
    </xf>
    <xf numFmtId="10" fontId="14" fillId="0" borderId="0" xfId="1" applyNumberFormat="1" applyFont="1" applyFill="1" applyBorder="1" applyAlignment="1">
      <alignment horizontal="center" vertical="center" wrapText="1"/>
    </xf>
    <xf numFmtId="0" fontId="0" fillId="0" borderId="0" xfId="0" applyFill="1" applyBorder="1" applyAlignment="1">
      <alignment horizontal="right"/>
    </xf>
    <xf numFmtId="0" fontId="19" fillId="0" borderId="0" xfId="0" applyFont="1" applyFill="1" applyAlignment="1">
      <alignment vertical="top" wrapText="1"/>
    </xf>
    <xf numFmtId="0" fontId="19" fillId="0" borderId="0" xfId="0" applyFont="1" applyFill="1" applyAlignment="1">
      <alignment wrapText="1"/>
    </xf>
    <xf numFmtId="0" fontId="19" fillId="0" borderId="0" xfId="0" applyFont="1" applyFill="1" applyAlignment="1">
      <alignment horizontal="center" vertical="center" wrapText="1"/>
    </xf>
    <xf numFmtId="0" fontId="19" fillId="0" borderId="0" xfId="0" applyFont="1" applyFill="1"/>
    <xf numFmtId="0" fontId="18" fillId="0" borderId="0" xfId="0" applyFont="1" applyFill="1"/>
    <xf numFmtId="0" fontId="18" fillId="0" borderId="0" xfId="0" applyFont="1" applyFill="1" applyBorder="1"/>
    <xf numFmtId="0" fontId="19" fillId="0" borderId="0" xfId="0" applyFont="1" applyFill="1" applyBorder="1"/>
    <xf numFmtId="0" fontId="18" fillId="0" borderId="0" xfId="0" applyFont="1" applyFill="1" applyBorder="1" applyAlignment="1">
      <alignment vertical="center" wrapText="1"/>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horizontal="center"/>
    </xf>
    <xf numFmtId="0" fontId="4" fillId="0" borderId="0" xfId="0" applyFont="1" applyFill="1" applyBorder="1" applyAlignment="1">
      <alignment horizontal="left" vertical="top" wrapText="1"/>
    </xf>
    <xf numFmtId="0" fontId="19" fillId="0" borderId="0" xfId="0" applyFont="1" applyFill="1" applyAlignment="1">
      <alignment vertical="center" wrapText="1"/>
    </xf>
    <xf numFmtId="0" fontId="12" fillId="0" borderId="0" xfId="0" applyFont="1" applyFill="1" applyBorder="1" applyAlignment="1">
      <alignment horizontal="center" vertical="center"/>
    </xf>
    <xf numFmtId="0" fontId="12" fillId="0" borderId="0" xfId="0" applyFont="1" applyFill="1" applyAlignment="1">
      <alignment horizontal="center"/>
    </xf>
    <xf numFmtId="0" fontId="26" fillId="0" borderId="0" xfId="0" applyFont="1" applyFill="1" applyBorder="1" applyAlignment="1">
      <alignment horizontal="center" vertical="center" wrapText="1"/>
    </xf>
    <xf numFmtId="0" fontId="25" fillId="0" borderId="0" xfId="0" applyFont="1" applyFill="1" applyAlignment="1">
      <alignment horizontal="center" vertical="center" wrapText="1"/>
    </xf>
    <xf numFmtId="0" fontId="25" fillId="0" borderId="0" xfId="0" applyFont="1" applyFill="1" applyAlignment="1">
      <alignment horizontal="center" vertical="center"/>
    </xf>
    <xf numFmtId="0" fontId="27" fillId="0" borderId="0" xfId="0" applyFont="1" applyFill="1" applyAlignment="1">
      <alignment horizontal="center" vertical="center"/>
    </xf>
    <xf numFmtId="0" fontId="27" fillId="0" borderId="0" xfId="0" applyFont="1" applyFill="1" applyAlignment="1">
      <alignment horizontal="center" vertical="center" wrapText="1"/>
    </xf>
    <xf numFmtId="0" fontId="28" fillId="0" borderId="0" xfId="0" applyFont="1" applyFill="1" applyAlignment="1">
      <alignment horizontal="center" vertical="center"/>
    </xf>
    <xf numFmtId="0" fontId="0" fillId="0" borderId="0" xfId="1" applyNumberFormat="1" applyFont="1" applyFill="1" applyBorder="1" applyAlignment="1">
      <alignment vertical="center" wrapText="1"/>
    </xf>
    <xf numFmtId="0" fontId="25" fillId="0" borderId="0" xfId="0" applyFont="1" applyFill="1" applyBorder="1" applyAlignment="1">
      <alignment horizontal="center" vertical="center" wrapText="1"/>
    </xf>
    <xf numFmtId="0" fontId="13" fillId="0" borderId="0" xfId="1" applyNumberFormat="1" applyFont="1" applyFill="1" applyBorder="1" applyAlignment="1">
      <alignment vertical="center" wrapText="1"/>
    </xf>
    <xf numFmtId="2" fontId="12" fillId="0" borderId="0" xfId="0" applyNumberFormat="1" applyFont="1" applyFill="1" applyAlignment="1">
      <alignment horizontal="center"/>
    </xf>
    <xf numFmtId="0" fontId="28" fillId="0" borderId="0" xfId="0" applyFont="1" applyFill="1" applyAlignment="1">
      <alignment horizontal="center"/>
    </xf>
    <xf numFmtId="0" fontId="26" fillId="0" borderId="0"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9" xfId="0" applyFont="1" applyFill="1" applyBorder="1" applyAlignment="1">
      <alignment horizontal="center" vertical="center"/>
    </xf>
    <xf numFmtId="0" fontId="29" fillId="0" borderId="0" xfId="0" applyFont="1" applyFill="1" applyAlignment="1">
      <alignment horizontal="center" vertical="center"/>
    </xf>
    <xf numFmtId="0" fontId="31" fillId="0" borderId="0" xfId="0" applyFont="1" applyFill="1" applyAlignment="1">
      <alignment horizontal="center"/>
    </xf>
    <xf numFmtId="10" fontId="13" fillId="0" borderId="0" xfId="1" applyNumberFormat="1" applyFont="1" applyFill="1" applyBorder="1" applyAlignment="1">
      <alignment vertical="center"/>
    </xf>
    <xf numFmtId="0" fontId="0" fillId="0" borderId="0" xfId="0" applyFill="1" applyBorder="1" applyAlignment="1"/>
    <xf numFmtId="0" fontId="27" fillId="0" borderId="0" xfId="0" applyFont="1" applyFill="1" applyAlignment="1">
      <alignment vertical="top" wrapText="1"/>
    </xf>
    <xf numFmtId="0" fontId="25" fillId="0" borderId="0" xfId="0" applyFont="1" applyFill="1"/>
    <xf numFmtId="0" fontId="27" fillId="0" borderId="0" xfId="0" applyFont="1" applyFill="1"/>
    <xf numFmtId="0" fontId="25" fillId="0" borderId="0" xfId="0" applyFont="1" applyFill="1" applyBorder="1"/>
    <xf numFmtId="0" fontId="32" fillId="0" borderId="0" xfId="0" applyFont="1" applyFill="1" applyAlignment="1">
      <alignment horizontal="center" vertical="center"/>
    </xf>
    <xf numFmtId="0" fontId="30" fillId="0" borderId="0" xfId="0" applyFont="1" applyFill="1" applyAlignment="1">
      <alignment horizontal="center" vertical="center"/>
    </xf>
    <xf numFmtId="15" fontId="32" fillId="0" borderId="9" xfId="0" applyNumberFormat="1" applyFont="1" applyFill="1" applyBorder="1" applyAlignment="1">
      <alignment horizontal="center" vertical="center" wrapText="1"/>
    </xf>
    <xf numFmtId="0" fontId="32" fillId="0" borderId="19" xfId="0" applyFont="1" applyFill="1" applyBorder="1" applyAlignment="1">
      <alignment horizontal="center" vertical="center" wrapText="1"/>
    </xf>
    <xf numFmtId="10" fontId="0" fillId="0" borderId="0" xfId="0" applyNumberFormat="1" applyFill="1" applyBorder="1"/>
    <xf numFmtId="0" fontId="8" fillId="0" borderId="0"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2" fillId="0" borderId="0" xfId="0" applyFont="1" applyFill="1"/>
    <xf numFmtId="167" fontId="25" fillId="0" borderId="0" xfId="33" applyNumberFormat="1" applyFont="1" applyFill="1" applyBorder="1" applyAlignment="1">
      <alignment horizontal="center" vertical="center" wrapText="1"/>
    </xf>
    <xf numFmtId="167" fontId="25" fillId="0" borderId="0" xfId="33" applyNumberFormat="1" applyFont="1" applyFill="1" applyAlignment="1">
      <alignment horizontal="center" vertical="center" wrapText="1"/>
    </xf>
    <xf numFmtId="167" fontId="25" fillId="0" borderId="0" xfId="33" applyNumberFormat="1" applyFont="1" applyFill="1" applyAlignment="1">
      <alignment horizontal="center" vertical="center"/>
    </xf>
    <xf numFmtId="167" fontId="27" fillId="0" borderId="0" xfId="33" applyNumberFormat="1" applyFont="1" applyFill="1" applyAlignment="1">
      <alignment horizontal="center" vertical="center"/>
    </xf>
    <xf numFmtId="167" fontId="12" fillId="0" borderId="0" xfId="33" applyNumberFormat="1" applyFont="1" applyFill="1" applyAlignment="1">
      <alignment horizontal="center" vertical="center"/>
    </xf>
    <xf numFmtId="167" fontId="32" fillId="0" borderId="9" xfId="33" applyNumberFormat="1" applyFont="1" applyFill="1" applyBorder="1" applyAlignment="1">
      <alignment horizontal="center" vertical="center" wrapText="1"/>
    </xf>
    <xf numFmtId="167" fontId="12" fillId="0" borderId="0" xfId="33" applyNumberFormat="1" applyFont="1" applyFill="1" applyAlignment="1">
      <alignment horizontal="center"/>
    </xf>
    <xf numFmtId="167" fontId="19" fillId="0" borderId="0" xfId="33" applyNumberFormat="1" applyFont="1" applyFill="1" applyAlignment="1">
      <alignment horizontal="center" vertical="center"/>
    </xf>
    <xf numFmtId="167" fontId="19" fillId="0" borderId="0" xfId="33" applyNumberFormat="1" applyFont="1" applyFill="1" applyAlignment="1">
      <alignment horizontal="center"/>
    </xf>
    <xf numFmtId="0" fontId="32" fillId="0" borderId="13"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30" fillId="0" borderId="9" xfId="0" applyFont="1" applyFill="1" applyBorder="1" applyAlignment="1">
      <alignment horizontal="center" vertical="center" wrapText="1"/>
    </xf>
    <xf numFmtId="1" fontId="3" fillId="0" borderId="9" xfId="0" applyNumberFormat="1" applyFont="1" applyFill="1" applyBorder="1" applyAlignment="1">
      <alignment horizontal="center" vertical="center" wrapText="1"/>
    </xf>
    <xf numFmtId="167" fontId="3" fillId="0" borderId="9" xfId="33"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32" fillId="0" borderId="0" xfId="0" applyFont="1" applyFill="1" applyAlignment="1">
      <alignment horizontal="center" vertical="center" wrapText="1"/>
    </xf>
    <xf numFmtId="3" fontId="32" fillId="0" borderId="9"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7" fillId="18" borderId="0" xfId="0" applyFont="1" applyFill="1"/>
    <xf numFmtId="0" fontId="14" fillId="0" borderId="0" xfId="1" applyNumberFormat="1" applyFont="1" applyFill="1" applyBorder="1" applyAlignment="1">
      <alignment horizontal="center" vertical="center" wrapText="1"/>
    </xf>
    <xf numFmtId="0" fontId="18" fillId="0" borderId="0" xfId="0" applyNumberFormat="1" applyFont="1" applyFill="1" applyAlignment="1">
      <alignment horizontal="center" vertical="center"/>
    </xf>
    <xf numFmtId="0" fontId="13" fillId="0" borderId="0" xfId="1" applyNumberFormat="1" applyFont="1" applyFill="1" applyBorder="1" applyAlignment="1">
      <alignment vertical="top" wrapText="1"/>
    </xf>
    <xf numFmtId="0" fontId="0" fillId="0" borderId="0" xfId="0" applyNumberFormat="1" applyFill="1" applyBorder="1"/>
    <xf numFmtId="0" fontId="15" fillId="0" borderId="0" xfId="1" applyNumberFormat="1" applyFont="1" applyFill="1" applyBorder="1" applyAlignment="1">
      <alignment horizontal="center" vertical="center" wrapText="1"/>
    </xf>
    <xf numFmtId="0" fontId="23" fillId="0" borderId="0" xfId="0" applyNumberFormat="1" applyFont="1" applyFill="1" applyBorder="1" applyAlignment="1">
      <alignment vertical="center" wrapText="1"/>
    </xf>
    <xf numFmtId="0" fontId="0" fillId="0" borderId="0" xfId="0" applyNumberFormat="1" applyFill="1" applyBorder="1" applyAlignment="1"/>
    <xf numFmtId="0" fontId="19" fillId="0" borderId="0" xfId="0" applyNumberFormat="1" applyFont="1" applyFill="1"/>
    <xf numFmtId="0" fontId="21" fillId="0" borderId="0" xfId="1" applyNumberFormat="1" applyFont="1" applyFill="1" applyBorder="1" applyAlignment="1">
      <alignment vertical="center" wrapText="1"/>
    </xf>
    <xf numFmtId="0" fontId="24" fillId="0" borderId="0" xfId="1" applyNumberFormat="1" applyFont="1" applyFill="1" applyBorder="1" applyAlignment="1">
      <alignment horizontal="center" vertical="center" wrapText="1"/>
    </xf>
    <xf numFmtId="0" fontId="20" fillId="0" borderId="0" xfId="1" applyNumberFormat="1" applyFont="1" applyFill="1" applyBorder="1" applyAlignment="1">
      <alignment vertical="center" wrapText="1"/>
    </xf>
    <xf numFmtId="0" fontId="20" fillId="0" borderId="0" xfId="0" applyNumberFormat="1" applyFont="1" applyFill="1" applyBorder="1" applyAlignment="1">
      <alignment vertical="center" wrapText="1"/>
    </xf>
    <xf numFmtId="0" fontId="20" fillId="0" borderId="0" xfId="1" applyNumberFormat="1" applyFont="1" applyFill="1" applyBorder="1" applyAlignment="1">
      <alignment vertical="center"/>
    </xf>
    <xf numFmtId="0" fontId="21" fillId="0" borderId="0" xfId="0" applyNumberFormat="1" applyFont="1" applyFill="1" applyBorder="1" applyAlignment="1">
      <alignment horizontal="right"/>
    </xf>
    <xf numFmtId="0" fontId="34" fillId="0" borderId="0" xfId="0" applyNumberFormat="1" applyFont="1" applyFill="1" applyAlignment="1">
      <alignment horizontal="center" vertical="center"/>
    </xf>
    <xf numFmtId="0" fontId="20" fillId="0" borderId="0" xfId="1" applyNumberFormat="1" applyFont="1" applyFill="1" applyBorder="1" applyAlignment="1">
      <alignment vertical="top" wrapText="1"/>
    </xf>
    <xf numFmtId="0" fontId="21" fillId="0" borderId="0" xfId="0" applyNumberFormat="1" applyFont="1" applyFill="1" applyBorder="1"/>
    <xf numFmtId="0" fontId="20" fillId="0" borderId="0" xfId="1"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9" fontId="18" fillId="0" borderId="0" xfId="1" applyFont="1" applyFill="1" applyAlignment="1">
      <alignment horizontal="center" vertical="center"/>
    </xf>
    <xf numFmtId="9" fontId="32" fillId="0" borderId="0" xfId="1" applyFont="1" applyFill="1" applyAlignment="1">
      <alignment horizontal="center" vertical="center"/>
    </xf>
    <xf numFmtId="9" fontId="32" fillId="0" borderId="9" xfId="1" applyFont="1" applyFill="1" applyBorder="1" applyAlignment="1">
      <alignment horizontal="center" vertical="center" wrapText="1"/>
    </xf>
    <xf numFmtId="9" fontId="19" fillId="0" borderId="0" xfId="1" applyFont="1" applyFill="1" applyAlignment="1">
      <alignment horizontal="center"/>
    </xf>
    <xf numFmtId="9" fontId="25" fillId="0" borderId="0" xfId="1" applyFont="1" applyFill="1" applyBorder="1" applyAlignment="1">
      <alignment horizontal="center" vertical="center" wrapText="1"/>
    </xf>
    <xf numFmtId="9" fontId="25" fillId="0" borderId="0" xfId="1" applyFont="1" applyFill="1" applyAlignment="1">
      <alignment horizontal="center" vertical="center" wrapText="1"/>
    </xf>
    <xf numFmtId="9" fontId="25" fillId="0" borderId="0" xfId="1" applyFont="1" applyFill="1" applyAlignment="1">
      <alignment horizontal="center" vertical="center"/>
    </xf>
    <xf numFmtId="9" fontId="8" fillId="0" borderId="0" xfId="1" applyFont="1" applyFill="1" applyAlignment="1">
      <alignment horizontal="center" vertical="center"/>
    </xf>
    <xf numFmtId="9" fontId="12" fillId="0" borderId="0" xfId="1" applyFont="1" applyFill="1" applyAlignment="1">
      <alignment horizontal="center" vertical="center"/>
    </xf>
    <xf numFmtId="9" fontId="12" fillId="0" borderId="0" xfId="1" applyFont="1" applyFill="1" applyAlignment="1">
      <alignment horizontal="center"/>
    </xf>
    <xf numFmtId="9" fontId="16" fillId="0" borderId="0" xfId="1" applyFont="1" applyFill="1" applyBorder="1" applyAlignment="1">
      <alignment horizontal="center" vertical="center"/>
    </xf>
    <xf numFmtId="9" fontId="8" fillId="0" borderId="0" xfId="1" applyFont="1" applyFill="1" applyBorder="1" applyAlignment="1">
      <alignment horizontal="center" vertical="center"/>
    </xf>
    <xf numFmtId="0" fontId="32" fillId="0" borderId="9" xfId="0" applyFont="1" applyFill="1" applyBorder="1" applyAlignment="1">
      <alignment horizontal="center" vertical="center" wrapText="1"/>
    </xf>
    <xf numFmtId="0" fontId="32" fillId="0" borderId="9" xfId="0" applyFont="1" applyFill="1" applyBorder="1" applyAlignment="1">
      <alignment horizontal="center" vertical="center" wrapText="1"/>
    </xf>
    <xf numFmtId="9" fontId="32" fillId="0" borderId="9" xfId="1" applyFont="1" applyFill="1" applyBorder="1" applyAlignment="1">
      <alignment horizontal="center" vertical="center" wrapText="1"/>
    </xf>
    <xf numFmtId="1" fontId="3" fillId="0" borderId="9" xfId="0" applyNumberFormat="1" applyFont="1" applyFill="1" applyBorder="1" applyAlignment="1">
      <alignment horizontal="center" vertical="center" wrapText="1"/>
    </xf>
    <xf numFmtId="0" fontId="32" fillId="0" borderId="12" xfId="0" applyFont="1" applyFill="1" applyBorder="1" applyAlignment="1">
      <alignment horizontal="center" vertical="center" wrapText="1"/>
    </xf>
    <xf numFmtId="167" fontId="3" fillId="0" borderId="9" xfId="33" applyNumberFormat="1" applyFont="1" applyFill="1" applyBorder="1" applyAlignment="1">
      <alignment horizontal="center" vertical="center" wrapText="1"/>
    </xf>
    <xf numFmtId="0" fontId="30" fillId="0" borderId="9"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19" xfId="0" applyFont="1" applyFill="1" applyBorder="1" applyAlignment="1">
      <alignment vertical="center" wrapText="1"/>
    </xf>
    <xf numFmtId="167" fontId="32" fillId="0" borderId="19" xfId="33" applyNumberFormat="1" applyFont="1" applyFill="1" applyBorder="1" applyAlignment="1">
      <alignment vertical="center" wrapText="1"/>
    </xf>
    <xf numFmtId="9" fontId="32" fillId="0" borderId="19" xfId="1" applyFont="1" applyFill="1" applyBorder="1" applyAlignment="1">
      <alignment vertical="center" wrapText="1"/>
    </xf>
    <xf numFmtId="0" fontId="32" fillId="0" borderId="29"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32" fillId="0" borderId="9" xfId="0" applyFont="1" applyFill="1" applyBorder="1" applyAlignment="1">
      <alignment horizontal="center" vertical="center" wrapText="1"/>
    </xf>
    <xf numFmtId="165" fontId="0" fillId="0" borderId="0" xfId="1" applyNumberFormat="1" applyFont="1" applyFill="1" applyBorder="1" applyAlignment="1">
      <alignment vertical="center" wrapText="1"/>
    </xf>
    <xf numFmtId="165" fontId="4" fillId="0" borderId="0" xfId="0" applyNumberFormat="1" applyFont="1" applyFill="1" applyBorder="1" applyAlignment="1">
      <alignment horizontal="left" vertical="top" wrapText="1"/>
    </xf>
    <xf numFmtId="165" fontId="0" fillId="0" borderId="0" xfId="0" applyNumberFormat="1" applyFill="1" applyBorder="1"/>
    <xf numFmtId="165" fontId="15" fillId="0" borderId="26" xfId="1" applyNumberFormat="1" applyFont="1" applyFill="1" applyBorder="1" applyAlignment="1">
      <alignment horizontal="center" vertical="center" wrapText="1"/>
    </xf>
    <xf numFmtId="165" fontId="15" fillId="0" borderId="4" xfId="1" applyNumberFormat="1" applyFont="1" applyFill="1" applyBorder="1" applyAlignment="1">
      <alignment vertical="center" wrapText="1"/>
    </xf>
    <xf numFmtId="165" fontId="15" fillId="0" borderId="0" xfId="1" applyNumberFormat="1" applyFont="1" applyFill="1" applyBorder="1" applyAlignment="1">
      <alignment vertical="center" wrapText="1"/>
    </xf>
    <xf numFmtId="165" fontId="4" fillId="0" borderId="5" xfId="1" applyNumberFormat="1" applyFont="1" applyFill="1" applyBorder="1" applyAlignment="1">
      <alignment vertical="center" wrapText="1"/>
    </xf>
    <xf numFmtId="165" fontId="4" fillId="0" borderId="0" xfId="1" applyNumberFormat="1" applyFont="1" applyFill="1" applyBorder="1" applyAlignment="1">
      <alignment vertical="center" wrapText="1"/>
    </xf>
    <xf numFmtId="165" fontId="15" fillId="0" borderId="5" xfId="1" applyNumberFormat="1" applyFont="1" applyFill="1" applyBorder="1" applyAlignment="1">
      <alignment vertical="center" wrapText="1"/>
    </xf>
    <xf numFmtId="0" fontId="15" fillId="0" borderId="0" xfId="0" applyFont="1" applyFill="1" applyBorder="1" applyAlignment="1">
      <alignment horizontal="left" vertical="center" wrapText="1"/>
    </xf>
    <xf numFmtId="165" fontId="4" fillId="0" borderId="4" xfId="1" applyNumberFormat="1" applyFont="1" applyFill="1" applyBorder="1" applyAlignment="1">
      <alignment vertical="center" wrapText="1"/>
    </xf>
    <xf numFmtId="0" fontId="4" fillId="0" borderId="7" xfId="0" applyFont="1" applyFill="1" applyBorder="1" applyAlignment="1">
      <alignment vertical="center" wrapText="1"/>
    </xf>
    <xf numFmtId="165" fontId="4" fillId="0" borderId="6" xfId="1" applyNumberFormat="1" applyFont="1" applyFill="1" applyBorder="1" applyAlignment="1">
      <alignment vertical="center" wrapText="1"/>
    </xf>
    <xf numFmtId="165" fontId="4" fillId="0" borderId="7" xfId="1" applyNumberFormat="1" applyFont="1" applyFill="1" applyBorder="1" applyAlignment="1">
      <alignment vertical="center" wrapText="1"/>
    </xf>
    <xf numFmtId="165" fontId="4" fillId="0" borderId="8" xfId="1" applyNumberFormat="1" applyFont="1" applyFill="1" applyBorder="1" applyAlignment="1">
      <alignment vertical="center" wrapText="1"/>
    </xf>
    <xf numFmtId="0" fontId="15" fillId="0" borderId="7" xfId="0" applyFont="1" applyFill="1" applyBorder="1" applyAlignment="1">
      <alignment horizontal="left" vertical="center" wrapText="1"/>
    </xf>
    <xf numFmtId="165" fontId="15" fillId="0" borderId="6" xfId="1" applyNumberFormat="1" applyFont="1" applyFill="1" applyBorder="1" applyAlignment="1">
      <alignment vertical="center" wrapText="1"/>
    </xf>
    <xf numFmtId="165" fontId="15" fillId="0" borderId="7" xfId="1" applyNumberFormat="1" applyFont="1" applyFill="1" applyBorder="1" applyAlignment="1">
      <alignment vertical="center" wrapText="1"/>
    </xf>
    <xf numFmtId="0" fontId="15" fillId="0" borderId="8" xfId="0" applyFont="1" applyFill="1" applyBorder="1" applyAlignment="1">
      <alignment horizontal="left" vertical="center" wrapText="1"/>
    </xf>
    <xf numFmtId="165" fontId="36" fillId="0" borderId="4" xfId="1" applyNumberFormat="1" applyFont="1" applyFill="1" applyBorder="1" applyAlignment="1">
      <alignment vertical="center" wrapText="1"/>
    </xf>
    <xf numFmtId="165" fontId="36" fillId="0" borderId="0" xfId="1" applyNumberFormat="1" applyFont="1" applyFill="1" applyBorder="1" applyAlignment="1">
      <alignment vertical="center" wrapText="1"/>
    </xf>
    <xf numFmtId="0" fontId="4" fillId="0" borderId="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 fillId="0" borderId="0" xfId="34" applyFill="1" applyBorder="1"/>
    <xf numFmtId="0" fontId="2" fillId="0" borderId="0" xfId="34" applyFont="1" applyFill="1" applyBorder="1" applyAlignment="1">
      <alignment horizontal="center" vertical="center" wrapText="1"/>
    </xf>
    <xf numFmtId="0" fontId="1" fillId="0" borderId="0" xfId="34" applyFill="1" applyBorder="1" applyAlignment="1">
      <alignment vertical="center"/>
    </xf>
    <xf numFmtId="0" fontId="1" fillId="0" borderId="0" xfId="34" applyFont="1" applyFill="1" applyBorder="1" applyAlignment="1">
      <alignment vertical="center"/>
    </xf>
    <xf numFmtId="0" fontId="1" fillId="0" borderId="0" xfId="34" applyFont="1" applyFill="1" applyBorder="1"/>
    <xf numFmtId="0" fontId="19" fillId="0" borderId="0" xfId="34" applyFont="1" applyFill="1"/>
    <xf numFmtId="166" fontId="1" fillId="0" borderId="0" xfId="34" applyNumberFormat="1" applyFill="1" applyBorder="1"/>
    <xf numFmtId="0" fontId="39" fillId="0" borderId="0" xfId="34" applyFont="1" applyFill="1" applyBorder="1" applyAlignment="1">
      <alignment vertical="center"/>
    </xf>
    <xf numFmtId="0" fontId="1" fillId="0" borderId="0" xfId="34" applyFill="1" applyBorder="1" applyAlignment="1">
      <alignment horizontal="left" vertical="center" wrapText="1"/>
    </xf>
    <xf numFmtId="10" fontId="40" fillId="0" borderId="0" xfId="35" applyNumberFormat="1" applyFont="1" applyFill="1" applyBorder="1" applyAlignment="1">
      <alignment vertical="center" wrapText="1"/>
    </xf>
    <xf numFmtId="10" fontId="0" fillId="0" borderId="0" xfId="35" applyNumberFormat="1" applyFont="1" applyFill="1" applyBorder="1" applyAlignment="1">
      <alignment vertical="center" wrapText="1"/>
    </xf>
    <xf numFmtId="0" fontId="1" fillId="0" borderId="0" xfId="36"/>
    <xf numFmtId="0" fontId="1" fillId="0" borderId="0" xfId="36" applyBorder="1"/>
    <xf numFmtId="0" fontId="17" fillId="0" borderId="0" xfId="0" applyFont="1" applyBorder="1" applyAlignment="1">
      <alignment horizontal="left" vertical="center" wrapText="1"/>
    </xf>
    <xf numFmtId="0" fontId="41" fillId="0" borderId="1" xfId="0" applyFont="1" applyFill="1" applyBorder="1"/>
    <xf numFmtId="0" fontId="42" fillId="0" borderId="4" xfId="0" applyFont="1" applyFill="1" applyBorder="1"/>
    <xf numFmtId="0" fontId="42" fillId="0" borderId="1" xfId="0" applyFont="1" applyFill="1" applyBorder="1"/>
    <xf numFmtId="0" fontId="9" fillId="0" borderId="0" xfId="36" applyFont="1" applyFill="1" applyBorder="1" applyAlignment="1">
      <alignment horizontal="center" vertical="center"/>
    </xf>
    <xf numFmtId="0" fontId="32" fillId="0" borderId="9" xfId="0" applyFont="1" applyFill="1" applyBorder="1" applyAlignment="1">
      <alignment horizontal="center" vertical="center" wrapText="1"/>
    </xf>
    <xf numFmtId="9" fontId="0" fillId="0" borderId="0" xfId="0" applyNumberFormat="1"/>
    <xf numFmtId="0" fontId="35" fillId="0" borderId="0" xfId="0" applyFont="1" applyFill="1" applyBorder="1" applyAlignment="1">
      <alignment horizontal="left" vertical="center" wrapText="1"/>
    </xf>
    <xf numFmtId="0" fontId="35" fillId="0" borderId="7" xfId="0" applyFont="1" applyFill="1" applyBorder="1" applyAlignment="1">
      <alignment vertical="center" wrapText="1"/>
    </xf>
    <xf numFmtId="9" fontId="0" fillId="0" borderId="0" xfId="35" applyNumberFormat="1" applyFont="1" applyFill="1" applyBorder="1" applyAlignment="1">
      <alignment horizontal="center" vertical="center" wrapText="1"/>
    </xf>
    <xf numFmtId="165" fontId="15" fillId="0" borderId="26" xfId="1" applyNumberFormat="1" applyFont="1" applyFill="1" applyBorder="1" applyAlignment="1">
      <alignment horizontal="center" vertical="center" wrapText="1"/>
    </xf>
    <xf numFmtId="0" fontId="46" fillId="0" borderId="0" xfId="34" applyFont="1" applyFill="1" applyBorder="1" applyAlignment="1">
      <alignment vertical="center"/>
    </xf>
    <xf numFmtId="10" fontId="46" fillId="0" borderId="0" xfId="35" applyNumberFormat="1" applyFont="1" applyFill="1" applyBorder="1" applyAlignment="1">
      <alignment vertical="center" wrapText="1"/>
    </xf>
    <xf numFmtId="0" fontId="45" fillId="0" borderId="0" xfId="0" applyFont="1" applyFill="1" applyBorder="1" applyAlignment="1">
      <alignment vertical="center"/>
    </xf>
    <xf numFmtId="0" fontId="42" fillId="0" borderId="0" xfId="0" applyFont="1" applyFill="1" applyBorder="1" applyAlignment="1">
      <alignment horizontal="left" vertical="top" wrapText="1"/>
    </xf>
    <xf numFmtId="0" fontId="41" fillId="0" borderId="0" xfId="0" applyFont="1" applyFill="1" applyBorder="1" applyAlignment="1">
      <alignment horizontal="center" vertical="center"/>
    </xf>
    <xf numFmtId="0" fontId="41" fillId="0" borderId="0" xfId="0" applyFont="1" applyFill="1" applyBorder="1" applyAlignment="1">
      <alignment horizontal="center" vertical="center" wrapText="1"/>
    </xf>
    <xf numFmtId="0" fontId="41" fillId="0" borderId="7" xfId="0" applyFont="1" applyFill="1" applyBorder="1" applyAlignment="1">
      <alignment horizontal="center" vertical="center"/>
    </xf>
    <xf numFmtId="0" fontId="41" fillId="0" borderId="7" xfId="0" applyFont="1" applyFill="1" applyBorder="1" applyAlignment="1">
      <alignment horizontal="center" vertical="center" wrapText="1"/>
    </xf>
    <xf numFmtId="0" fontId="42" fillId="0" borderId="0" xfId="0" applyFont="1" applyFill="1" applyBorder="1" applyAlignment="1">
      <alignment vertical="center" wrapText="1"/>
    </xf>
    <xf numFmtId="10" fontId="45" fillId="0" borderId="0" xfId="1" applyNumberFormat="1" applyFont="1" applyFill="1" applyBorder="1" applyAlignment="1">
      <alignment vertical="center" wrapText="1"/>
    </xf>
    <xf numFmtId="0" fontId="15" fillId="0" borderId="5"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23" fillId="0" borderId="9" xfId="36" applyFont="1" applyFill="1" applyBorder="1" applyAlignment="1">
      <alignment horizontal="center" vertical="center" wrapText="1"/>
    </xf>
    <xf numFmtId="0" fontId="23" fillId="0" borderId="9" xfId="36" applyFont="1" applyBorder="1" applyAlignment="1">
      <alignment horizontal="center" vertical="center" wrapText="1"/>
    </xf>
    <xf numFmtId="9" fontId="23" fillId="0" borderId="9" xfId="1" applyFont="1" applyBorder="1" applyAlignment="1">
      <alignment horizontal="center" vertical="center"/>
    </xf>
    <xf numFmtId="0" fontId="23" fillId="18" borderId="9" xfId="0" applyFont="1" applyFill="1" applyBorder="1" applyAlignment="1">
      <alignment horizontal="center" vertical="center"/>
    </xf>
    <xf numFmtId="0" fontId="23" fillId="0" borderId="9" xfId="0" applyFont="1" applyBorder="1" applyAlignment="1">
      <alignment horizontal="center" vertical="center"/>
    </xf>
    <xf numFmtId="0" fontId="23" fillId="0" borderId="9" xfId="0" applyFont="1" applyBorder="1" applyAlignment="1">
      <alignment horizontal="center" vertical="center" wrapText="1"/>
    </xf>
    <xf numFmtId="0" fontId="23" fillId="18" borderId="9" xfId="0" applyFont="1" applyFill="1" applyBorder="1" applyAlignment="1">
      <alignment horizontal="center" vertical="center" wrapText="1"/>
    </xf>
    <xf numFmtId="0" fontId="22" fillId="16" borderId="9" xfId="0" applyFont="1" applyFill="1" applyBorder="1" applyAlignment="1">
      <alignment horizontal="center" vertical="center"/>
    </xf>
    <xf numFmtId="0" fontId="47" fillId="0" borderId="0" xfId="34" applyFont="1" applyFill="1" applyBorder="1" applyAlignment="1">
      <alignment horizontal="center" vertical="center"/>
    </xf>
    <xf numFmtId="0" fontId="23" fillId="0" borderId="0" xfId="34" applyFont="1" applyFill="1" applyBorder="1" applyAlignment="1">
      <alignment horizontal="center"/>
    </xf>
    <xf numFmtId="0" fontId="22" fillId="0" borderId="0" xfId="34" applyFont="1" applyFill="1" applyBorder="1" applyAlignment="1">
      <alignment horizontal="left" vertical="center" wrapText="1"/>
    </xf>
    <xf numFmtId="0" fontId="48" fillId="0" borderId="0" xfId="0" applyFont="1" applyFill="1" applyBorder="1" applyAlignment="1">
      <alignment vertical="center" wrapText="1"/>
    </xf>
    <xf numFmtId="9" fontId="22" fillId="0" borderId="9" xfId="35" applyNumberFormat="1" applyFont="1" applyFill="1" applyBorder="1" applyAlignment="1">
      <alignment horizontal="center" vertical="center" wrapText="1"/>
    </xf>
    <xf numFmtId="0" fontId="23" fillId="0" borderId="44" xfId="34" applyFont="1" applyFill="1" applyBorder="1" applyAlignment="1">
      <alignment vertical="center"/>
    </xf>
    <xf numFmtId="0" fontId="23" fillId="0" borderId="44" xfId="34" applyFont="1" applyFill="1" applyBorder="1"/>
    <xf numFmtId="0" fontId="23" fillId="0" borderId="44" xfId="34" applyFont="1" applyFill="1" applyBorder="1" applyAlignment="1">
      <alignment horizontal="center"/>
    </xf>
    <xf numFmtId="0" fontId="23" fillId="0" borderId="45" xfId="34" applyFont="1" applyFill="1" applyBorder="1" applyAlignment="1">
      <alignment horizontal="center"/>
    </xf>
    <xf numFmtId="9" fontId="23" fillId="0" borderId="45" xfId="35" applyNumberFormat="1" applyFont="1" applyFill="1" applyBorder="1" applyAlignment="1">
      <alignment horizontal="center" vertical="center" wrapText="1"/>
    </xf>
    <xf numFmtId="0" fontId="22" fillId="0" borderId="44" xfId="34" applyFont="1" applyFill="1" applyBorder="1" applyAlignment="1">
      <alignment horizontal="center" vertical="center"/>
    </xf>
    <xf numFmtId="0" fontId="48" fillId="0" borderId="45" xfId="0" applyFont="1" applyFill="1" applyBorder="1" applyAlignment="1">
      <alignment vertical="center" wrapText="1"/>
    </xf>
    <xf numFmtId="0" fontId="23" fillId="0" borderId="15" xfId="34" applyFont="1" applyFill="1" applyBorder="1" applyAlignment="1">
      <alignment vertical="center"/>
    </xf>
    <xf numFmtId="0" fontId="47" fillId="0" borderId="17" xfId="34" applyFont="1" applyFill="1" applyBorder="1" applyAlignment="1">
      <alignment horizontal="center" vertical="center"/>
    </xf>
    <xf numFmtId="0" fontId="48" fillId="0" borderId="10" xfId="0" applyFont="1" applyFill="1" applyBorder="1" applyAlignment="1">
      <alignment vertical="center" wrapText="1"/>
    </xf>
    <xf numFmtId="9" fontId="23" fillId="0" borderId="14" xfId="35" applyNumberFormat="1" applyFont="1" applyFill="1" applyBorder="1" applyAlignment="1">
      <alignment horizontal="center" vertical="center" wrapText="1"/>
    </xf>
    <xf numFmtId="9" fontId="23" fillId="0" borderId="12" xfId="35" applyNumberFormat="1" applyFont="1" applyFill="1" applyBorder="1" applyAlignment="1">
      <alignment horizontal="center" vertical="center" wrapText="1"/>
    </xf>
    <xf numFmtId="9" fontId="22" fillId="0" borderId="14" xfId="35" applyNumberFormat="1" applyFont="1" applyFill="1" applyBorder="1" applyAlignment="1">
      <alignment horizontal="center" vertical="center" wrapText="1"/>
    </xf>
    <xf numFmtId="0" fontId="23" fillId="0" borderId="16" xfId="34" applyFont="1" applyFill="1" applyBorder="1"/>
    <xf numFmtId="0" fontId="23" fillId="0" borderId="15" xfId="34" applyFont="1" applyFill="1" applyBorder="1"/>
    <xf numFmtId="0" fontId="48" fillId="0" borderId="17" xfId="0" applyFont="1" applyFill="1" applyBorder="1" applyAlignment="1">
      <alignment vertical="center" wrapText="1"/>
    </xf>
    <xf numFmtId="0" fontId="47" fillId="0" borderId="25" xfId="34" applyFont="1" applyFill="1" applyBorder="1" applyAlignment="1">
      <alignment horizontal="center" vertical="center"/>
    </xf>
    <xf numFmtId="0" fontId="48" fillId="0" borderId="21" xfId="0" applyFont="1" applyFill="1" applyBorder="1" applyAlignment="1">
      <alignment vertical="center" wrapText="1"/>
    </xf>
    <xf numFmtId="9" fontId="22" fillId="0" borderId="21" xfId="35" applyNumberFormat="1" applyFont="1" applyFill="1" applyBorder="1" applyAlignment="1">
      <alignment horizontal="center" vertical="center" wrapText="1"/>
    </xf>
    <xf numFmtId="9" fontId="22" fillId="0" borderId="10" xfId="35" applyNumberFormat="1" applyFont="1" applyFill="1" applyBorder="1" applyAlignment="1">
      <alignment horizontal="center" vertical="center" wrapText="1"/>
    </xf>
    <xf numFmtId="9" fontId="23" fillId="0" borderId="13" xfId="35" applyNumberFormat="1" applyFont="1" applyFill="1" applyBorder="1" applyAlignment="1">
      <alignment horizontal="center" vertical="center" wrapText="1"/>
    </xf>
    <xf numFmtId="9" fontId="23" fillId="0" borderId="10" xfId="35" applyNumberFormat="1" applyFont="1" applyFill="1" applyBorder="1" applyAlignment="1">
      <alignment horizontal="center" vertical="center" wrapText="1"/>
    </xf>
    <xf numFmtId="9" fontId="22" fillId="0" borderId="18" xfId="35" applyNumberFormat="1" applyFont="1" applyFill="1" applyBorder="1" applyAlignment="1">
      <alignment horizontal="center" vertical="center" wrapText="1"/>
    </xf>
    <xf numFmtId="0" fontId="22" fillId="0" borderId="45" xfId="34" applyFont="1" applyFill="1" applyBorder="1" applyAlignment="1">
      <alignment vertical="top" wrapText="1"/>
    </xf>
    <xf numFmtId="0" fontId="22" fillId="0" borderId="45" xfId="0" applyFont="1" applyFill="1" applyBorder="1" applyAlignment="1">
      <alignment vertical="center" wrapText="1"/>
    </xf>
    <xf numFmtId="0" fontId="23" fillId="0" borderId="10" xfId="34" applyFont="1" applyFill="1" applyBorder="1" applyAlignment="1">
      <alignment vertical="center" wrapText="1"/>
    </xf>
    <xf numFmtId="0" fontId="22" fillId="0" borderId="15" xfId="34" applyFont="1" applyFill="1" applyBorder="1" applyAlignment="1">
      <alignment horizontal="center" vertical="center"/>
    </xf>
    <xf numFmtId="9" fontId="23" fillId="0" borderId="14" xfId="31" applyNumberFormat="1" applyFont="1" applyFill="1" applyBorder="1" applyAlignment="1">
      <alignment horizontal="center" vertical="center" wrapText="1"/>
    </xf>
    <xf numFmtId="10" fontId="23" fillId="0" borderId="12" xfId="34" applyNumberFormat="1" applyFont="1" applyFill="1" applyBorder="1" applyAlignment="1">
      <alignment horizontal="center" vertical="center"/>
    </xf>
    <xf numFmtId="0" fontId="48" fillId="0" borderId="17" xfId="0" applyFont="1" applyFill="1" applyBorder="1" applyAlignment="1">
      <alignment vertical="center"/>
    </xf>
    <xf numFmtId="165" fontId="15" fillId="0" borderId="23" xfId="1" applyNumberFormat="1" applyFont="1" applyFill="1" applyBorder="1" applyAlignment="1">
      <alignment vertical="center" wrapText="1"/>
    </xf>
    <xf numFmtId="165" fontId="15" fillId="0" borderId="22" xfId="1" applyNumberFormat="1" applyFont="1" applyFill="1" applyBorder="1" applyAlignment="1">
      <alignment vertical="center" wrapText="1"/>
    </xf>
    <xf numFmtId="165" fontId="15" fillId="0" borderId="24" xfId="1" applyNumberFormat="1" applyFont="1" applyFill="1" applyBorder="1" applyAlignment="1">
      <alignment vertical="center" wrapText="1"/>
    </xf>
    <xf numFmtId="165" fontId="15" fillId="0" borderId="1" xfId="1" applyNumberFormat="1" applyFont="1" applyFill="1" applyBorder="1" applyAlignment="1">
      <alignment vertical="center" wrapText="1"/>
    </xf>
    <xf numFmtId="165" fontId="15" fillId="0" borderId="2" xfId="1" applyNumberFormat="1" applyFont="1" applyFill="1" applyBorder="1" applyAlignment="1">
      <alignment vertical="center" wrapText="1"/>
    </xf>
    <xf numFmtId="165" fontId="15" fillId="0" borderId="3" xfId="1" applyNumberFormat="1" applyFont="1" applyFill="1" applyBorder="1" applyAlignment="1">
      <alignment vertical="center" wrapText="1"/>
    </xf>
    <xf numFmtId="0" fontId="36" fillId="0" borderId="5" xfId="0" applyFont="1" applyFill="1" applyBorder="1" applyAlignment="1">
      <alignment vertical="center" wrapText="1"/>
    </xf>
    <xf numFmtId="0" fontId="36" fillId="0" borderId="0" xfId="0" applyFont="1" applyFill="1" applyAlignment="1">
      <alignment vertical="center" wrapText="1"/>
    </xf>
    <xf numFmtId="0" fontId="41" fillId="0" borderId="1" xfId="0" applyFont="1" applyFill="1" applyBorder="1" applyAlignment="1">
      <alignment vertical="center"/>
    </xf>
    <xf numFmtId="165" fontId="36" fillId="0" borderId="1" xfId="1" applyNumberFormat="1" applyFont="1" applyFill="1" applyBorder="1" applyAlignment="1">
      <alignment vertical="center" wrapText="1"/>
    </xf>
    <xf numFmtId="165" fontId="36" fillId="0" borderId="2" xfId="1" applyNumberFormat="1" applyFont="1" applyFill="1" applyBorder="1" applyAlignment="1">
      <alignment vertical="center" wrapText="1"/>
    </xf>
    <xf numFmtId="0" fontId="41" fillId="0" borderId="4" xfId="0" applyFont="1" applyFill="1" applyBorder="1"/>
    <xf numFmtId="0" fontId="42" fillId="0" borderId="4" xfId="0" applyFont="1" applyFill="1" applyBorder="1" applyAlignment="1">
      <alignment vertical="center"/>
    </xf>
    <xf numFmtId="0" fontId="42" fillId="0" borderId="4" xfId="0" applyFont="1" applyFill="1" applyBorder="1" applyAlignment="1">
      <alignment vertical="center" wrapText="1"/>
    </xf>
    <xf numFmtId="0" fontId="42" fillId="0" borderId="6" xfId="0" applyFont="1" applyFill="1" applyBorder="1" applyAlignment="1">
      <alignment vertical="center" wrapText="1"/>
    </xf>
    <xf numFmtId="0" fontId="42" fillId="0" borderId="6" xfId="0" applyFont="1" applyFill="1" applyBorder="1"/>
    <xf numFmtId="0" fontId="42" fillId="0" borderId="0" xfId="0" applyFont="1" applyFill="1" applyBorder="1"/>
    <xf numFmtId="0" fontId="42" fillId="0" borderId="6" xfId="0" applyFont="1" applyFill="1" applyBorder="1" applyAlignment="1">
      <alignment vertical="top"/>
    </xf>
    <xf numFmtId="0" fontId="22" fillId="2" borderId="9" xfId="36" applyFont="1" applyFill="1" applyBorder="1" applyAlignment="1">
      <alignment horizontal="center" vertical="center" wrapText="1"/>
    </xf>
    <xf numFmtId="0" fontId="32" fillId="0" borderId="9"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2" xfId="0" applyFont="1" applyFill="1" applyBorder="1" applyAlignment="1">
      <alignment horizontal="center" vertical="center" wrapText="1"/>
    </xf>
    <xf numFmtId="9" fontId="32" fillId="0" borderId="13" xfId="1" applyFont="1" applyFill="1" applyBorder="1" applyAlignment="1">
      <alignment horizontal="center" vertical="center" wrapText="1"/>
    </xf>
    <xf numFmtId="9" fontId="32" fillId="0" borderId="14" xfId="1" applyFont="1" applyFill="1" applyBorder="1" applyAlignment="1">
      <alignment horizontal="center" vertical="center" wrapText="1"/>
    </xf>
    <xf numFmtId="9" fontId="32" fillId="0" borderId="12" xfId="1" applyFont="1" applyFill="1" applyBorder="1" applyAlignment="1">
      <alignment horizontal="center" vertical="center" wrapText="1"/>
    </xf>
    <xf numFmtId="167" fontId="32" fillId="0" borderId="9" xfId="33" applyNumberFormat="1" applyFont="1" applyFill="1" applyBorder="1" applyAlignment="1">
      <alignment horizontal="center" vertical="center" wrapText="1"/>
    </xf>
    <xf numFmtId="1" fontId="32" fillId="0" borderId="9" xfId="0" applyNumberFormat="1"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2" xfId="0" applyFont="1" applyFill="1" applyBorder="1" applyAlignment="1">
      <alignment horizontal="center" vertical="center" wrapText="1"/>
    </xf>
    <xf numFmtId="1" fontId="32" fillId="0" borderId="13" xfId="0" applyNumberFormat="1" applyFont="1" applyFill="1" applyBorder="1" applyAlignment="1">
      <alignment horizontal="center" vertical="center" wrapText="1"/>
    </xf>
    <xf numFmtId="1" fontId="32" fillId="0" borderId="12" xfId="0" applyNumberFormat="1" applyFont="1" applyFill="1" applyBorder="1" applyAlignment="1">
      <alignment horizontal="center" vertical="center" wrapText="1"/>
    </xf>
    <xf numFmtId="0" fontId="32" fillId="17" borderId="9" xfId="32" applyFont="1" applyFill="1" applyBorder="1" applyAlignment="1">
      <alignment horizontal="center" vertical="center"/>
    </xf>
    <xf numFmtId="0" fontId="32" fillId="17" borderId="9" xfId="0" applyFont="1" applyFill="1" applyBorder="1" applyAlignment="1">
      <alignment horizontal="center" vertical="center"/>
    </xf>
    <xf numFmtId="9" fontId="32" fillId="0" borderId="9" xfId="1" applyFont="1" applyFill="1" applyBorder="1" applyAlignment="1">
      <alignment horizontal="center" vertical="center" wrapText="1"/>
    </xf>
    <xf numFmtId="0" fontId="32" fillId="17" borderId="20" xfId="0" applyFont="1" applyFill="1" applyBorder="1" applyAlignment="1">
      <alignment horizontal="left" vertical="center"/>
    </xf>
    <xf numFmtId="0" fontId="32" fillId="17" borderId="19" xfId="0" applyFont="1" applyFill="1" applyBorder="1" applyAlignment="1">
      <alignment horizontal="left" vertical="center"/>
    </xf>
    <xf numFmtId="0" fontId="32" fillId="17" borderId="18" xfId="0" applyFont="1" applyFill="1" applyBorder="1" applyAlignment="1">
      <alignment horizontal="left" vertical="center"/>
    </xf>
    <xf numFmtId="167" fontId="3" fillId="0" borderId="33" xfId="33" applyNumberFormat="1" applyFont="1" applyFill="1" applyBorder="1" applyAlignment="1">
      <alignment horizontal="center" vertical="center" wrapText="1"/>
    </xf>
    <xf numFmtId="167" fontId="3" fillId="0" borderId="30" xfId="33" applyNumberFormat="1" applyFont="1" applyFill="1" applyBorder="1" applyAlignment="1">
      <alignment horizontal="center" vertical="center" wrapText="1"/>
    </xf>
    <xf numFmtId="0" fontId="32" fillId="0" borderId="27" xfId="0" applyFont="1" applyFill="1" applyBorder="1" applyAlignment="1">
      <alignment horizontal="center" vertical="center" wrapText="1"/>
    </xf>
    <xf numFmtId="0" fontId="32" fillId="0" borderId="34" xfId="0" applyFont="1" applyFill="1" applyBorder="1" applyAlignment="1">
      <alignment horizontal="center" vertical="center" wrapText="1"/>
    </xf>
    <xf numFmtId="167" fontId="3" fillId="0" borderId="27" xfId="33" applyNumberFormat="1" applyFont="1" applyFill="1" applyBorder="1" applyAlignment="1">
      <alignment horizontal="center" vertical="center" wrapText="1"/>
    </xf>
    <xf numFmtId="167" fontId="3" fillId="0" borderId="34" xfId="33" applyNumberFormat="1"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2" fillId="0" borderId="33" xfId="0" applyFont="1" applyFill="1" applyBorder="1" applyAlignment="1">
      <alignment horizontal="center" vertical="center" wrapText="1"/>
    </xf>
    <xf numFmtId="0" fontId="32" fillId="0" borderId="30" xfId="0" applyFont="1" applyFill="1" applyBorder="1" applyAlignment="1">
      <alignment horizontal="center" vertical="center" wrapText="1"/>
    </xf>
    <xf numFmtId="1" fontId="3" fillId="0" borderId="13" xfId="0" applyNumberFormat="1" applyFont="1" applyFill="1" applyBorder="1" applyAlignment="1">
      <alignment horizontal="center" vertical="center" wrapText="1"/>
    </xf>
    <xf numFmtId="1" fontId="3" fillId="0" borderId="14" xfId="0" applyNumberFormat="1" applyFont="1" applyFill="1" applyBorder="1" applyAlignment="1">
      <alignment horizontal="center" vertical="center" wrapText="1"/>
    </xf>
    <xf numFmtId="1" fontId="3" fillId="0" borderId="12" xfId="0" applyNumberFormat="1" applyFont="1" applyFill="1" applyBorder="1" applyAlignment="1">
      <alignment horizontal="center" vertical="center" wrapText="1"/>
    </xf>
    <xf numFmtId="0" fontId="32" fillId="0" borderId="14" xfId="0" applyFont="1" applyFill="1" applyBorder="1" applyAlignment="1">
      <alignment horizontal="center" vertical="center" wrapText="1"/>
    </xf>
    <xf numFmtId="1" fontId="3" fillId="0" borderId="9" xfId="0" applyNumberFormat="1" applyFont="1" applyFill="1" applyBorder="1" applyAlignment="1">
      <alignment horizontal="center" vertical="center" wrapText="1"/>
    </xf>
    <xf numFmtId="0" fontId="32" fillId="2" borderId="20" xfId="0" applyFont="1" applyFill="1" applyBorder="1" applyAlignment="1">
      <alignment horizontal="left" vertical="center" wrapText="1"/>
    </xf>
    <xf numFmtId="0" fontId="32" fillId="2" borderId="19" xfId="0" applyFont="1" applyFill="1" applyBorder="1" applyAlignment="1">
      <alignment horizontal="left" vertical="center" wrapText="1"/>
    </xf>
    <xf numFmtId="0" fontId="32" fillId="2" borderId="18" xfId="0" applyFont="1" applyFill="1" applyBorder="1" applyAlignment="1">
      <alignment horizontal="left" vertical="center" wrapText="1"/>
    </xf>
    <xf numFmtId="0" fontId="30" fillId="0" borderId="13"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12" xfId="0" applyFont="1" applyFill="1" applyBorder="1" applyAlignment="1">
      <alignment horizontal="center" vertical="center" wrapText="1"/>
    </xf>
    <xf numFmtId="167" fontId="3" fillId="0" borderId="13" xfId="33" applyNumberFormat="1" applyFont="1" applyFill="1" applyBorder="1" applyAlignment="1">
      <alignment horizontal="center" vertical="center" wrapText="1"/>
    </xf>
    <xf numFmtId="167" fontId="3" fillId="0" borderId="14" xfId="33" applyNumberFormat="1" applyFont="1" applyFill="1" applyBorder="1" applyAlignment="1">
      <alignment horizontal="center" vertical="center" wrapText="1"/>
    </xf>
    <xf numFmtId="167" fontId="3" fillId="0" borderId="12" xfId="33" applyNumberFormat="1" applyFont="1" applyFill="1" applyBorder="1" applyAlignment="1">
      <alignment horizontal="center" vertical="center" wrapText="1"/>
    </xf>
    <xf numFmtId="0" fontId="32" fillId="16" borderId="20" xfId="0" applyFont="1" applyFill="1" applyBorder="1" applyAlignment="1">
      <alignment horizontal="left" vertical="center" wrapText="1"/>
    </xf>
    <xf numFmtId="0" fontId="32" fillId="16" borderId="19" xfId="0" applyFont="1" applyFill="1" applyBorder="1" applyAlignment="1">
      <alignment horizontal="left" vertical="center" wrapText="1"/>
    </xf>
    <xf numFmtId="0" fontId="32" fillId="16" borderId="18" xfId="0" applyFont="1" applyFill="1" applyBorder="1" applyAlignment="1">
      <alignment horizontal="left" vertical="center" wrapText="1"/>
    </xf>
    <xf numFmtId="167" fontId="3" fillId="0" borderId="9" xfId="33" applyNumberFormat="1"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32" fillId="16" borderId="9" xfId="0" applyFont="1" applyFill="1" applyBorder="1" applyAlignment="1">
      <alignment horizontal="left" vertical="center" wrapText="1"/>
    </xf>
    <xf numFmtId="0" fontId="9" fillId="0" borderId="9"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3" fontId="3" fillId="0" borderId="9" xfId="0" applyNumberFormat="1" applyFont="1" applyFill="1" applyBorder="1" applyAlignment="1">
      <alignment horizontal="center" vertical="center" wrapText="1"/>
    </xf>
    <xf numFmtId="168" fontId="30" fillId="0" borderId="16" xfId="0" applyNumberFormat="1" applyFont="1" applyFill="1" applyBorder="1" applyAlignment="1">
      <alignment horizontal="center" vertical="center" wrapText="1"/>
    </xf>
    <xf numFmtId="168" fontId="30" fillId="0" borderId="21" xfId="0" applyNumberFormat="1" applyFont="1" applyFill="1" applyBorder="1" applyAlignment="1">
      <alignment horizontal="center" vertical="center" wrapText="1"/>
    </xf>
    <xf numFmtId="168" fontId="30" fillId="0" borderId="15" xfId="0" applyNumberFormat="1" applyFont="1" applyFill="1" applyBorder="1" applyAlignment="1">
      <alignment horizontal="center" vertical="center" wrapText="1"/>
    </xf>
    <xf numFmtId="168" fontId="30" fillId="0" borderId="10" xfId="0" applyNumberFormat="1" applyFont="1" applyFill="1" applyBorder="1" applyAlignment="1">
      <alignment horizontal="center" vertical="center" wrapText="1"/>
    </xf>
    <xf numFmtId="0" fontId="32" fillId="17" borderId="20" xfId="0" applyFont="1" applyFill="1" applyBorder="1" applyAlignment="1">
      <alignment horizontal="center" vertical="center"/>
    </xf>
    <xf numFmtId="0" fontId="32" fillId="17" borderId="19" xfId="0" applyFont="1" applyFill="1" applyBorder="1" applyAlignment="1">
      <alignment horizontal="center" vertical="center"/>
    </xf>
    <xf numFmtId="0" fontId="32" fillId="17" borderId="18" xfId="0" applyFont="1" applyFill="1" applyBorder="1" applyAlignment="1">
      <alignment horizontal="center" vertical="center"/>
    </xf>
    <xf numFmtId="0" fontId="32" fillId="0" borderId="16"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2" borderId="20" xfId="0" applyFont="1" applyFill="1" applyBorder="1" applyAlignment="1">
      <alignment horizontal="left" vertical="center"/>
    </xf>
    <xf numFmtId="0" fontId="32" fillId="2" borderId="19" xfId="0" applyFont="1" applyFill="1" applyBorder="1" applyAlignment="1">
      <alignment horizontal="left" vertical="center"/>
    </xf>
    <xf numFmtId="0" fontId="32" fillId="2" borderId="18" xfId="0" applyFont="1" applyFill="1" applyBorder="1" applyAlignment="1">
      <alignment horizontal="left" vertical="center"/>
    </xf>
    <xf numFmtId="0" fontId="32" fillId="16" borderId="20" xfId="0" applyFont="1" applyFill="1" applyBorder="1" applyAlignment="1">
      <alignment horizontal="left" vertical="center"/>
    </xf>
    <xf numFmtId="0" fontId="32" fillId="16" borderId="19" xfId="0" applyFont="1" applyFill="1" applyBorder="1" applyAlignment="1">
      <alignment horizontal="left" vertical="center"/>
    </xf>
    <xf numFmtId="0" fontId="32" fillId="16" borderId="18" xfId="0" applyFont="1" applyFill="1" applyBorder="1" applyAlignment="1">
      <alignment horizontal="left" vertical="center"/>
    </xf>
    <xf numFmtId="0" fontId="7" fillId="17" borderId="9" xfId="0" applyFont="1" applyFill="1" applyBorder="1" applyAlignment="1">
      <alignment horizontal="center" vertical="center"/>
    </xf>
    <xf numFmtId="0" fontId="32" fillId="2" borderId="9" xfId="0" applyFont="1" applyFill="1" applyBorder="1" applyAlignment="1">
      <alignment horizontal="left" vertical="center"/>
    </xf>
    <xf numFmtId="0" fontId="32" fillId="16" borderId="9" xfId="0" applyFont="1" applyFill="1" applyBorder="1" applyAlignment="1">
      <alignment horizontal="left" vertical="center"/>
    </xf>
    <xf numFmtId="2" fontId="43" fillId="0" borderId="9"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37" xfId="0" applyFont="1" applyFill="1" applyBorder="1" applyAlignment="1">
      <alignment horizontal="center" vertical="center" wrapText="1"/>
    </xf>
    <xf numFmtId="9" fontId="32" fillId="0" borderId="16" xfId="1" applyFont="1" applyFill="1" applyBorder="1" applyAlignment="1">
      <alignment horizontal="center" vertical="center" wrapText="1"/>
    </xf>
    <xf numFmtId="9" fontId="32" fillId="0" borderId="15" xfId="1"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4" xfId="0" applyFont="1" applyFill="1" applyBorder="1" applyAlignment="1">
      <alignment horizontal="left" vertical="center" wrapText="1"/>
    </xf>
    <xf numFmtId="165" fontId="15" fillId="0" borderId="23" xfId="1" applyNumberFormat="1" applyFont="1" applyFill="1" applyBorder="1" applyAlignment="1">
      <alignment horizontal="center" vertical="center" wrapText="1"/>
    </xf>
    <xf numFmtId="165" fontId="15" fillId="0" borderId="22" xfId="1" applyNumberFormat="1" applyFont="1" applyFill="1" applyBorder="1" applyAlignment="1">
      <alignment horizontal="center" vertical="center" wrapText="1"/>
    </xf>
    <xf numFmtId="0" fontId="36" fillId="0" borderId="3"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4"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165" fontId="15" fillId="0" borderId="26" xfId="1" applyNumberFormat="1" applyFont="1" applyFill="1" applyBorder="1" applyAlignment="1">
      <alignment horizontal="center" vertical="center" wrapText="1"/>
    </xf>
    <xf numFmtId="0" fontId="4" fillId="0" borderId="23" xfId="0" applyFont="1" applyFill="1" applyBorder="1" applyAlignment="1">
      <alignment horizontal="left" vertical="center"/>
    </xf>
    <xf numFmtId="0" fontId="4" fillId="0" borderId="22" xfId="0" applyFont="1" applyFill="1" applyBorder="1" applyAlignment="1">
      <alignment horizontal="left" vertical="center"/>
    </xf>
    <xf numFmtId="0" fontId="4" fillId="0" borderId="24" xfId="0" applyFont="1" applyFill="1" applyBorder="1" applyAlignment="1">
      <alignment horizontal="left" vertical="center"/>
    </xf>
    <xf numFmtId="0" fontId="15" fillId="0" borderId="2" xfId="0" applyFont="1" applyFill="1" applyBorder="1" applyAlignment="1">
      <alignment horizontal="left" vertical="center"/>
    </xf>
    <xf numFmtId="0" fontId="15" fillId="0" borderId="0" xfId="0" applyFont="1" applyFill="1" applyBorder="1" applyAlignment="1">
      <alignment horizontal="left" vertical="center" wrapText="1"/>
    </xf>
    <xf numFmtId="0" fontId="22" fillId="2" borderId="9" xfId="0" applyFont="1" applyFill="1" applyBorder="1" applyAlignment="1">
      <alignment horizontal="center" vertical="center" wrapText="1"/>
    </xf>
    <xf numFmtId="0" fontId="22" fillId="0" borderId="9" xfId="0" applyFont="1" applyBorder="1" applyAlignment="1">
      <alignment horizontal="center" vertical="center"/>
    </xf>
    <xf numFmtId="9" fontId="22" fillId="0" borderId="9" xfId="1" applyFont="1" applyBorder="1" applyAlignment="1">
      <alignment horizontal="center" vertical="center"/>
    </xf>
    <xf numFmtId="0" fontId="22" fillId="16" borderId="9" xfId="0" applyFont="1" applyFill="1" applyBorder="1" applyAlignment="1">
      <alignment horizontal="center" vertical="center" wrapText="1"/>
    </xf>
    <xf numFmtId="0" fontId="22" fillId="18" borderId="9" xfId="0" applyFont="1" applyFill="1" applyBorder="1" applyAlignment="1">
      <alignment horizontal="center" vertical="center" wrapText="1"/>
    </xf>
    <xf numFmtId="0" fontId="23" fillId="0" borderId="9" xfId="0" applyFont="1" applyBorder="1" applyAlignment="1">
      <alignment horizontal="center" vertical="center" wrapText="1"/>
    </xf>
    <xf numFmtId="0" fontId="22" fillId="2" borderId="16" xfId="34" applyFont="1" applyFill="1" applyBorder="1" applyAlignment="1">
      <alignment horizontal="center" vertical="center"/>
    </xf>
    <xf numFmtId="0" fontId="22" fillId="2" borderId="25" xfId="34" applyFont="1" applyFill="1" applyBorder="1" applyAlignment="1">
      <alignment horizontal="center" vertical="center"/>
    </xf>
    <xf numFmtId="0" fontId="22" fillId="2" borderId="21" xfId="34" applyFont="1" applyFill="1" applyBorder="1" applyAlignment="1">
      <alignment horizontal="center" vertical="center"/>
    </xf>
    <xf numFmtId="0" fontId="22" fillId="0" borderId="9" xfId="34" applyFont="1" applyFill="1" applyBorder="1" applyAlignment="1">
      <alignment horizontal="center" vertical="center" wrapText="1"/>
    </xf>
    <xf numFmtId="0" fontId="23" fillId="0" borderId="44" xfId="34" applyFont="1" applyFill="1" applyBorder="1" applyAlignment="1">
      <alignment horizontal="center"/>
    </xf>
    <xf numFmtId="0" fontId="23" fillId="0" borderId="0" xfId="34" applyFont="1" applyFill="1" applyBorder="1" applyAlignment="1">
      <alignment horizontal="center"/>
    </xf>
    <xf numFmtId="0" fontId="23" fillId="0" borderId="45" xfId="34" applyFont="1" applyFill="1" applyBorder="1" applyAlignment="1">
      <alignment horizontal="center"/>
    </xf>
    <xf numFmtId="0" fontId="22" fillId="0" borderId="16" xfId="34" applyFont="1" applyFill="1" applyBorder="1" applyAlignment="1">
      <alignment horizontal="center" vertical="center" wrapText="1"/>
    </xf>
    <xf numFmtId="0" fontId="22" fillId="0" borderId="25" xfId="34" applyFont="1" applyFill="1" applyBorder="1" applyAlignment="1">
      <alignment horizontal="center" vertical="center" wrapText="1"/>
    </xf>
    <xf numFmtId="0" fontId="22" fillId="0" borderId="15" xfId="34" applyFont="1" applyFill="1" applyBorder="1" applyAlignment="1">
      <alignment horizontal="center" vertical="center" wrapText="1"/>
    </xf>
    <xf numFmtId="0" fontId="22" fillId="0" borderId="17" xfId="34" applyFont="1" applyFill="1" applyBorder="1" applyAlignment="1">
      <alignment horizontal="center" vertical="center" wrapText="1"/>
    </xf>
    <xf numFmtId="0" fontId="22" fillId="0" borderId="9" xfId="34" applyFont="1" applyFill="1" applyBorder="1" applyAlignment="1">
      <alignment horizontal="left" vertical="center" wrapText="1"/>
    </xf>
    <xf numFmtId="0" fontId="22" fillId="0" borderId="20" xfId="34" applyFont="1" applyFill="1" applyBorder="1" applyAlignment="1">
      <alignment horizontal="left" vertical="center" wrapText="1"/>
    </xf>
    <xf numFmtId="0" fontId="22" fillId="0" borderId="19" xfId="34" applyFont="1" applyFill="1" applyBorder="1" applyAlignment="1">
      <alignment horizontal="left" vertical="center" wrapText="1"/>
    </xf>
    <xf numFmtId="0" fontId="22" fillId="0" borderId="18" xfId="34" applyFont="1" applyFill="1" applyBorder="1" applyAlignment="1">
      <alignment horizontal="left" vertical="center" wrapText="1"/>
    </xf>
    <xf numFmtId="0" fontId="22" fillId="0" borderId="21" xfId="34" applyFont="1" applyFill="1" applyBorder="1" applyAlignment="1">
      <alignment horizontal="center" vertical="center" wrapText="1"/>
    </xf>
    <xf numFmtId="0" fontId="22" fillId="0" borderId="44" xfId="34" applyFont="1" applyFill="1" applyBorder="1" applyAlignment="1">
      <alignment horizontal="center" vertical="center" wrapText="1"/>
    </xf>
    <xf numFmtId="0" fontId="22" fillId="0" borderId="0" xfId="34" applyFont="1" applyFill="1" applyBorder="1" applyAlignment="1">
      <alignment horizontal="center" vertical="center" wrapText="1"/>
    </xf>
    <xf numFmtId="0" fontId="22" fillId="0" borderId="45" xfId="34" applyFont="1" applyFill="1" applyBorder="1" applyAlignment="1">
      <alignment horizontal="center" vertical="center" wrapText="1"/>
    </xf>
    <xf numFmtId="0" fontId="23" fillId="0" borderId="20" xfId="34" applyFont="1" applyFill="1" applyBorder="1" applyAlignment="1">
      <alignment horizontal="left" vertical="center" wrapText="1"/>
    </xf>
    <xf numFmtId="0" fontId="23" fillId="0" borderId="19" xfId="34" applyFont="1" applyFill="1" applyBorder="1" applyAlignment="1">
      <alignment horizontal="left" vertical="center" wrapText="1"/>
    </xf>
    <xf numFmtId="0" fontId="23" fillId="0" borderId="18" xfId="34" applyFont="1" applyFill="1" applyBorder="1" applyAlignment="1">
      <alignment horizontal="left" vertical="center" wrapText="1"/>
    </xf>
    <xf numFmtId="0" fontId="22" fillId="0" borderId="20" xfId="34" applyFont="1" applyFill="1" applyBorder="1" applyAlignment="1">
      <alignment horizontal="left" vertical="center"/>
    </xf>
    <xf numFmtId="0" fontId="22" fillId="0" borderId="19" xfId="34" applyFont="1" applyFill="1" applyBorder="1" applyAlignment="1">
      <alignment horizontal="left" vertical="center"/>
    </xf>
    <xf numFmtId="0" fontId="22" fillId="0" borderId="18" xfId="34" applyFont="1" applyFill="1" applyBorder="1" applyAlignment="1">
      <alignment horizontal="left" vertical="center"/>
    </xf>
    <xf numFmtId="0" fontId="22" fillId="0" borderId="10" xfId="34" applyFont="1" applyFill="1" applyBorder="1" applyAlignment="1">
      <alignment horizontal="center" vertical="center" wrapText="1"/>
    </xf>
    <xf numFmtId="0" fontId="22" fillId="0" borderId="0" xfId="34" applyFont="1" applyFill="1" applyBorder="1" applyAlignment="1">
      <alignment horizontal="center" vertical="center"/>
    </xf>
    <xf numFmtId="0" fontId="23" fillId="0" borderId="15" xfId="34" applyFont="1" applyFill="1" applyBorder="1" applyAlignment="1">
      <alignment horizontal="center" vertical="center"/>
    </xf>
    <xf numFmtId="0" fontId="23" fillId="0" borderId="17" xfId="34" applyFont="1" applyFill="1" applyBorder="1" applyAlignment="1">
      <alignment horizontal="center" vertical="center"/>
    </xf>
    <xf numFmtId="0" fontId="48" fillId="0" borderId="9" xfId="34" applyFont="1" applyFill="1" applyBorder="1" applyAlignment="1">
      <alignment horizontal="left" vertical="center" wrapText="1"/>
    </xf>
    <xf numFmtId="0" fontId="48" fillId="0" borderId="20" xfId="34" applyFont="1" applyFill="1" applyBorder="1" applyAlignment="1">
      <alignment horizontal="left" vertical="center" wrapText="1"/>
    </xf>
    <xf numFmtId="0" fontId="48" fillId="0" borderId="19" xfId="34" applyFont="1" applyFill="1" applyBorder="1" applyAlignment="1">
      <alignment horizontal="left" vertical="center" wrapText="1"/>
    </xf>
    <xf numFmtId="0" fontId="48" fillId="0" borderId="18" xfId="34" applyFont="1" applyFill="1" applyBorder="1" applyAlignment="1">
      <alignment horizontal="left" vertical="center" wrapText="1"/>
    </xf>
    <xf numFmtId="0" fontId="23" fillId="0" borderId="16" xfId="34" applyFont="1" applyFill="1" applyBorder="1" applyAlignment="1">
      <alignment horizontal="left" vertical="center" wrapText="1"/>
    </xf>
    <xf numFmtId="0" fontId="23" fillId="0" borderId="25" xfId="34" applyFont="1" applyFill="1" applyBorder="1" applyAlignment="1">
      <alignment horizontal="left" vertical="center" wrapText="1"/>
    </xf>
    <xf numFmtId="0" fontId="23" fillId="0" borderId="21" xfId="34" applyFont="1" applyFill="1" applyBorder="1" applyAlignment="1">
      <alignment horizontal="left" vertical="center" wrapText="1"/>
    </xf>
    <xf numFmtId="0" fontId="23" fillId="0" borderId="9" xfId="34" applyFont="1" applyFill="1" applyBorder="1" applyAlignment="1">
      <alignment horizontal="center" vertical="center" wrapText="1"/>
    </xf>
    <xf numFmtId="0" fontId="48" fillId="0" borderId="16" xfId="34" applyFont="1" applyFill="1" applyBorder="1" applyAlignment="1">
      <alignment horizontal="left" vertical="center" wrapText="1"/>
    </xf>
    <xf numFmtId="0" fontId="48" fillId="0" borderId="25" xfId="34" applyFont="1" applyFill="1" applyBorder="1" applyAlignment="1">
      <alignment horizontal="left" vertical="center" wrapText="1"/>
    </xf>
    <xf numFmtId="0" fontId="48" fillId="0" borderId="21" xfId="34" applyFont="1" applyFill="1" applyBorder="1" applyAlignment="1">
      <alignment horizontal="left" vertical="center" wrapText="1"/>
    </xf>
    <xf numFmtId="0" fontId="22" fillId="0" borderId="20" xfId="34" applyFont="1" applyFill="1" applyBorder="1" applyAlignment="1">
      <alignment horizontal="center" vertical="center" wrapText="1"/>
    </xf>
    <xf numFmtId="0" fontId="22" fillId="0" borderId="19" xfId="34" applyFont="1" applyFill="1" applyBorder="1" applyAlignment="1">
      <alignment horizontal="center" vertical="center" wrapText="1"/>
    </xf>
    <xf numFmtId="0" fontId="22" fillId="0" borderId="18" xfId="34" applyFont="1" applyFill="1" applyBorder="1" applyAlignment="1">
      <alignment horizontal="center" vertical="center" wrapText="1"/>
    </xf>
    <xf numFmtId="0" fontId="22" fillId="0" borderId="16" xfId="34" applyFont="1" applyFill="1" applyBorder="1" applyAlignment="1">
      <alignment horizontal="left" vertical="center"/>
    </xf>
    <xf numFmtId="0" fontId="22" fillId="0" borderId="25" xfId="34" applyFont="1" applyFill="1" applyBorder="1" applyAlignment="1">
      <alignment horizontal="left" vertical="center"/>
    </xf>
    <xf numFmtId="0" fontId="22" fillId="0" borderId="21" xfId="34" applyFont="1" applyFill="1" applyBorder="1" applyAlignment="1">
      <alignment horizontal="left" vertical="center"/>
    </xf>
    <xf numFmtId="0" fontId="23" fillId="0" borderId="20" xfId="34" applyFont="1" applyFill="1" applyBorder="1" applyAlignment="1">
      <alignment horizontal="left" vertical="center"/>
    </xf>
    <xf numFmtId="0" fontId="23" fillId="0" borderId="19" xfId="34" applyFont="1" applyFill="1" applyBorder="1" applyAlignment="1">
      <alignment horizontal="left" vertical="center"/>
    </xf>
    <xf numFmtId="0" fontId="23" fillId="0" borderId="18" xfId="34" applyFont="1" applyFill="1" applyBorder="1" applyAlignment="1">
      <alignment horizontal="left" vertical="center"/>
    </xf>
    <xf numFmtId="0" fontId="23" fillId="0" borderId="0" xfId="34" applyFont="1" applyFill="1" applyBorder="1" applyAlignment="1">
      <alignment horizontal="center" vertical="center" wrapText="1"/>
    </xf>
    <xf numFmtId="0" fontId="23" fillId="0" borderId="19" xfId="34" applyFont="1" applyFill="1" applyBorder="1" applyAlignment="1">
      <alignment horizontal="center"/>
    </xf>
    <xf numFmtId="9" fontId="23" fillId="0" borderId="9" xfId="36" applyNumberFormat="1" applyFont="1" applyBorder="1" applyAlignment="1">
      <alignment horizontal="center" vertical="center"/>
    </xf>
    <xf numFmtId="0" fontId="23" fillId="0" borderId="9" xfId="36" applyFont="1" applyBorder="1" applyAlignment="1">
      <alignment horizontal="center" vertical="center"/>
    </xf>
    <xf numFmtId="0" fontId="23" fillId="0" borderId="9" xfId="36" applyFont="1" applyBorder="1" applyAlignment="1">
      <alignment horizontal="center" vertical="center" wrapText="1"/>
    </xf>
    <xf numFmtId="10" fontId="23" fillId="0" borderId="9" xfId="36" applyNumberFormat="1" applyFont="1" applyBorder="1" applyAlignment="1">
      <alignment horizontal="center" vertical="center" wrapText="1"/>
    </xf>
    <xf numFmtId="0" fontId="22" fillId="2" borderId="9" xfId="36" applyFont="1" applyFill="1" applyBorder="1" applyAlignment="1">
      <alignment horizontal="center" vertical="center" wrapText="1"/>
    </xf>
    <xf numFmtId="0" fontId="17" fillId="2" borderId="9" xfId="36" applyFont="1" applyFill="1" applyBorder="1" applyAlignment="1">
      <alignment horizontal="center" vertical="center" wrapText="1"/>
    </xf>
    <xf numFmtId="0" fontId="9" fillId="0" borderId="20" xfId="36" applyFont="1" applyBorder="1" applyAlignment="1">
      <alignment horizontal="center" vertical="center" wrapText="1"/>
    </xf>
    <xf numFmtId="0" fontId="9" fillId="0" borderId="19" xfId="36" applyFont="1" applyBorder="1" applyAlignment="1">
      <alignment horizontal="center" vertical="center" wrapText="1"/>
    </xf>
    <xf numFmtId="0" fontId="9" fillId="0" borderId="18" xfId="36" applyFont="1" applyBorder="1" applyAlignment="1">
      <alignment horizontal="center" vertical="center" wrapText="1"/>
    </xf>
    <xf numFmtId="0" fontId="9" fillId="0" borderId="0" xfId="36" applyFont="1" applyFill="1" applyBorder="1" applyAlignment="1">
      <alignment horizontal="center" vertical="center"/>
    </xf>
  </cellXfs>
  <cellStyles count="38">
    <cellStyle name="20% - Énfasis1 2" xfId="2"/>
    <cellStyle name="20% - Énfasis1 3" xfId="3"/>
    <cellStyle name="20% - Énfasis2 2" xfId="4"/>
    <cellStyle name="20% - Énfasis2 3" xfId="5"/>
    <cellStyle name="20% - Énfasis3 2" xfId="6"/>
    <cellStyle name="20% - Énfasis3 3" xfId="7"/>
    <cellStyle name="20% - Énfasis4 2" xfId="8"/>
    <cellStyle name="20% - Énfasis4 3" xfId="9"/>
    <cellStyle name="20% - Énfasis5 2" xfId="10"/>
    <cellStyle name="20% - Énfasis5 3" xfId="11"/>
    <cellStyle name="20% - Énfasis6 2" xfId="12"/>
    <cellStyle name="20% - Énfasis6 3" xfId="13"/>
    <cellStyle name="40% - Énfasis1 2" xfId="14"/>
    <cellStyle name="40% - Énfasis1 3" xfId="15"/>
    <cellStyle name="40% - Énfasis2 2" xfId="16"/>
    <cellStyle name="40% - Énfasis2 3" xfId="17"/>
    <cellStyle name="40% - Énfasis3 2" xfId="18"/>
    <cellStyle name="40% - Énfasis3 3" xfId="19"/>
    <cellStyle name="40% - Énfasis4 2" xfId="20"/>
    <cellStyle name="40% - Énfasis4 3" xfId="21"/>
    <cellStyle name="40% - Énfasis5 2" xfId="22"/>
    <cellStyle name="40% - Énfasis5 3" xfId="23"/>
    <cellStyle name="40% - Énfasis6 2" xfId="24"/>
    <cellStyle name="40% - Énfasis6 3" xfId="25"/>
    <cellStyle name="Moneda" xfId="33" builtinId="4"/>
    <cellStyle name="Normal" xfId="0" builtinId="0"/>
    <cellStyle name="Normal 2" xfId="26"/>
    <cellStyle name="Normal 3" xfId="27"/>
    <cellStyle name="Normal 3 2" xfId="36"/>
    <cellStyle name="Normal 5" xfId="34"/>
    <cellStyle name="Normal_Copia de area 1 consolidado" xfId="32"/>
    <cellStyle name="Notas 2" xfId="28"/>
    <cellStyle name="Notas 3" xfId="29"/>
    <cellStyle name="Porcentaje" xfId="1" builtinId="5"/>
    <cellStyle name="Porcentaje 2" xfId="30"/>
    <cellStyle name="Porcentaje 3" xfId="31"/>
    <cellStyle name="Porcentaje 3 2" xfId="37"/>
    <cellStyle name="Porcentaje 5" xfId="35"/>
  </cellStyles>
  <dxfs count="0"/>
  <tableStyles count="0" defaultTableStyle="TableStyleMedium2" defaultPivotStyle="PivotStyleLight16"/>
  <colors>
    <mruColors>
      <color rgb="FFFF9999"/>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M4568"/>
  <sheetViews>
    <sheetView topLeftCell="A4" zoomScale="80" zoomScaleNormal="80" zoomScaleSheetLayoutView="80" zoomScalePageLayoutView="50" workbookViewId="0">
      <selection activeCell="A7" sqref="A7:K7"/>
    </sheetView>
  </sheetViews>
  <sheetFormatPr baseColWidth="10" defaultRowHeight="12.75"/>
  <cols>
    <col min="1" max="1" width="5" style="38" customWidth="1"/>
    <col min="2" max="2" width="25.42578125" style="38" customWidth="1"/>
    <col min="3" max="3" width="37.140625" style="38" customWidth="1"/>
    <col min="4" max="4" width="22" style="38" customWidth="1"/>
    <col min="5" max="5" width="13.85546875" style="68" customWidth="1"/>
    <col min="6" max="6" width="11.28515625" style="38" customWidth="1"/>
    <col min="7" max="7" width="36.5703125" style="38" customWidth="1"/>
    <col min="8" max="8" width="17" style="39" customWidth="1"/>
    <col min="9" max="9" width="17.140625" style="36" customWidth="1"/>
    <col min="10" max="10" width="10.85546875" style="116" customWidth="1"/>
    <col min="11" max="11" width="87.85546875" style="48" customWidth="1"/>
    <col min="12" max="12" width="4" style="23" customWidth="1"/>
    <col min="13" max="16384" width="11.42578125" style="23"/>
  </cols>
  <sheetData>
    <row r="1" spans="1:13" s="20" customFormat="1" ht="30" customHeight="1">
      <c r="A1" s="270" t="s">
        <v>252</v>
      </c>
      <c r="B1" s="270"/>
      <c r="C1" s="270"/>
      <c r="D1" s="270"/>
      <c r="E1" s="270"/>
      <c r="F1" s="270"/>
      <c r="G1" s="270"/>
      <c r="H1" s="270"/>
      <c r="I1" s="270"/>
      <c r="J1" s="270"/>
      <c r="K1" s="270"/>
    </row>
    <row r="2" spans="1:13" s="20" customFormat="1" ht="30" customHeight="1">
      <c r="A2" s="271" t="s">
        <v>42</v>
      </c>
      <c r="B2" s="271"/>
      <c r="C2" s="271"/>
      <c r="D2" s="271"/>
      <c r="E2" s="271"/>
      <c r="F2" s="271"/>
      <c r="G2" s="271"/>
      <c r="H2" s="271"/>
      <c r="I2" s="271"/>
      <c r="J2" s="271"/>
      <c r="K2" s="271"/>
    </row>
    <row r="3" spans="1:13" s="20" customFormat="1" ht="30.75" customHeight="1">
      <c r="A3" s="257" t="s">
        <v>41</v>
      </c>
      <c r="B3" s="257"/>
      <c r="C3" s="257"/>
      <c r="D3" s="257"/>
      <c r="E3" s="257"/>
      <c r="F3" s="257"/>
      <c r="G3" s="257"/>
      <c r="H3" s="257"/>
      <c r="I3" s="257"/>
      <c r="J3" s="257"/>
      <c r="K3" s="257"/>
    </row>
    <row r="4" spans="1:13" s="20" customFormat="1" ht="32.25" customHeight="1">
      <c r="A4" s="257"/>
      <c r="B4" s="257"/>
      <c r="C4" s="257"/>
      <c r="D4" s="257"/>
      <c r="E4" s="257"/>
      <c r="F4" s="257"/>
      <c r="G4" s="257"/>
      <c r="H4" s="257"/>
      <c r="I4" s="257"/>
      <c r="J4" s="257"/>
      <c r="K4" s="257"/>
    </row>
    <row r="5" spans="1:13" s="27" customFormat="1" ht="15.75" customHeight="1">
      <c r="A5" s="129"/>
      <c r="B5" s="130"/>
      <c r="C5" s="130"/>
      <c r="D5" s="60"/>
      <c r="E5" s="131"/>
      <c r="F5" s="130"/>
      <c r="G5" s="60"/>
      <c r="H5" s="60"/>
      <c r="I5" s="60"/>
      <c r="J5" s="132"/>
      <c r="K5" s="130"/>
    </row>
    <row r="6" spans="1:13" s="20" customFormat="1" ht="30.75" customHeight="1">
      <c r="A6" s="273" t="s">
        <v>59</v>
      </c>
      <c r="B6" s="274"/>
      <c r="C6" s="274"/>
      <c r="D6" s="274"/>
      <c r="E6" s="274"/>
      <c r="F6" s="274"/>
      <c r="G6" s="274"/>
      <c r="H6" s="274"/>
      <c r="I6" s="274"/>
      <c r="J6" s="274"/>
      <c r="K6" s="275"/>
      <c r="L6" s="53"/>
      <c r="M6" s="53"/>
    </row>
    <row r="7" spans="1:13" ht="28.5" customHeight="1">
      <c r="A7" s="307" t="s">
        <v>38</v>
      </c>
      <c r="B7" s="307"/>
      <c r="C7" s="307"/>
      <c r="D7" s="307"/>
      <c r="E7" s="307"/>
      <c r="F7" s="307"/>
      <c r="G7" s="307"/>
      <c r="H7" s="307"/>
      <c r="I7" s="307"/>
      <c r="J7" s="307"/>
      <c r="K7" s="307"/>
      <c r="L7" s="54"/>
      <c r="M7" s="55"/>
    </row>
    <row r="8" spans="1:13" s="22" customFormat="1" ht="50.25" customHeight="1">
      <c r="A8" s="257" t="s">
        <v>28</v>
      </c>
      <c r="B8" s="257"/>
      <c r="C8" s="257"/>
      <c r="D8" s="257" t="s">
        <v>27</v>
      </c>
      <c r="E8" s="257" t="s">
        <v>26</v>
      </c>
      <c r="F8" s="257"/>
      <c r="G8" s="257" t="s">
        <v>25</v>
      </c>
      <c r="H8" s="257" t="s">
        <v>39</v>
      </c>
      <c r="I8" s="123" t="s">
        <v>62</v>
      </c>
      <c r="J8" s="272" t="s">
        <v>67</v>
      </c>
      <c r="K8" s="257" t="s">
        <v>24</v>
      </c>
    </row>
    <row r="9" spans="1:13" s="22" customFormat="1" ht="37.5" customHeight="1">
      <c r="A9" s="123" t="s">
        <v>23</v>
      </c>
      <c r="B9" s="123" t="s">
        <v>22</v>
      </c>
      <c r="C9" s="123" t="s">
        <v>21</v>
      </c>
      <c r="D9" s="257"/>
      <c r="E9" s="70" t="s">
        <v>20</v>
      </c>
      <c r="F9" s="123" t="s">
        <v>19</v>
      </c>
      <c r="G9" s="257"/>
      <c r="H9" s="257"/>
      <c r="I9" s="59" t="s">
        <v>248</v>
      </c>
      <c r="J9" s="272"/>
      <c r="K9" s="257"/>
    </row>
    <row r="10" spans="1:13" s="22" customFormat="1" ht="32.25" customHeight="1">
      <c r="A10" s="257">
        <v>1</v>
      </c>
      <c r="B10" s="257" t="s">
        <v>246</v>
      </c>
      <c r="C10" s="257" t="s">
        <v>217</v>
      </c>
      <c r="D10" s="257" t="s">
        <v>218</v>
      </c>
      <c r="E10" s="264">
        <v>2600</v>
      </c>
      <c r="F10" s="257" t="s">
        <v>219</v>
      </c>
      <c r="G10" s="257" t="s">
        <v>220</v>
      </c>
      <c r="H10" s="257" t="s">
        <v>34</v>
      </c>
      <c r="I10" s="265">
        <v>1</v>
      </c>
      <c r="J10" s="261">
        <v>0.9</v>
      </c>
      <c r="K10" s="258" t="s">
        <v>232</v>
      </c>
    </row>
    <row r="11" spans="1:13" s="22" customFormat="1" ht="42.75" customHeight="1">
      <c r="A11" s="257"/>
      <c r="B11" s="257"/>
      <c r="C11" s="257"/>
      <c r="D11" s="257"/>
      <c r="E11" s="264"/>
      <c r="F11" s="257"/>
      <c r="G11" s="257"/>
      <c r="H11" s="257"/>
      <c r="I11" s="265"/>
      <c r="J11" s="262"/>
      <c r="K11" s="259"/>
    </row>
    <row r="12" spans="1:13" s="22" customFormat="1" ht="33" customHeight="1">
      <c r="A12" s="257"/>
      <c r="B12" s="257"/>
      <c r="C12" s="257"/>
      <c r="D12" s="257"/>
      <c r="E12" s="264"/>
      <c r="F12" s="257"/>
      <c r="G12" s="266" t="s">
        <v>221</v>
      </c>
      <c r="H12" s="266" t="s">
        <v>34</v>
      </c>
      <c r="I12" s="268">
        <v>1</v>
      </c>
      <c r="J12" s="262"/>
      <c r="K12" s="259"/>
    </row>
    <row r="13" spans="1:13" s="22" customFormat="1" ht="33" customHeight="1">
      <c r="A13" s="257"/>
      <c r="B13" s="257"/>
      <c r="C13" s="257"/>
      <c r="D13" s="257"/>
      <c r="E13" s="264"/>
      <c r="F13" s="257"/>
      <c r="G13" s="267"/>
      <c r="H13" s="267"/>
      <c r="I13" s="269"/>
      <c r="J13" s="263"/>
      <c r="K13" s="260"/>
    </row>
    <row r="14" spans="1:13" ht="71.25" customHeight="1">
      <c r="A14" s="285">
        <v>2</v>
      </c>
      <c r="B14" s="285" t="s">
        <v>70</v>
      </c>
      <c r="C14" s="285" t="s">
        <v>71</v>
      </c>
      <c r="D14" s="285" t="s">
        <v>36</v>
      </c>
      <c r="E14" s="276">
        <v>657475</v>
      </c>
      <c r="F14" s="305" t="s">
        <v>219</v>
      </c>
      <c r="G14" s="123" t="s">
        <v>72</v>
      </c>
      <c r="H14" s="123" t="s">
        <v>74</v>
      </c>
      <c r="I14" s="123">
        <v>18</v>
      </c>
      <c r="J14" s="261">
        <v>1</v>
      </c>
      <c r="K14" s="258" t="s">
        <v>229</v>
      </c>
      <c r="L14" s="54"/>
      <c r="M14" s="55"/>
    </row>
    <row r="15" spans="1:13" ht="92.25" customHeight="1">
      <c r="A15" s="286"/>
      <c r="B15" s="286"/>
      <c r="C15" s="286"/>
      <c r="D15" s="286"/>
      <c r="E15" s="277"/>
      <c r="F15" s="306"/>
      <c r="G15" s="123" t="s">
        <v>73</v>
      </c>
      <c r="H15" s="123" t="s">
        <v>74</v>
      </c>
      <c r="I15" s="123">
        <v>18</v>
      </c>
      <c r="J15" s="263"/>
      <c r="K15" s="260"/>
      <c r="L15" s="54"/>
      <c r="M15" s="55"/>
    </row>
    <row r="16" spans="1:13" ht="72" customHeight="1">
      <c r="A16" s="278">
        <v>3</v>
      </c>
      <c r="B16" s="278" t="s">
        <v>75</v>
      </c>
      <c r="C16" s="278" t="s">
        <v>76</v>
      </c>
      <c r="D16" s="133" t="s">
        <v>77</v>
      </c>
      <c r="E16" s="280">
        <v>131045</v>
      </c>
      <c r="F16" s="282" t="s">
        <v>88</v>
      </c>
      <c r="G16" s="123" t="s">
        <v>81</v>
      </c>
      <c r="H16" s="123" t="s">
        <v>44</v>
      </c>
      <c r="I16" s="123">
        <v>2</v>
      </c>
      <c r="J16" s="261">
        <v>1</v>
      </c>
      <c r="K16" s="258" t="s">
        <v>237</v>
      </c>
      <c r="L16" s="54"/>
      <c r="M16" s="55"/>
    </row>
    <row r="17" spans="1:13" ht="71.25" customHeight="1">
      <c r="A17" s="279"/>
      <c r="B17" s="279"/>
      <c r="C17" s="279"/>
      <c r="D17" s="134" t="s">
        <v>78</v>
      </c>
      <c r="E17" s="281"/>
      <c r="F17" s="283"/>
      <c r="G17" s="123" t="s">
        <v>82</v>
      </c>
      <c r="H17" s="123" t="s">
        <v>34</v>
      </c>
      <c r="I17" s="123">
        <v>1</v>
      </c>
      <c r="J17" s="262"/>
      <c r="K17" s="259"/>
      <c r="L17" s="54"/>
      <c r="M17" s="55"/>
    </row>
    <row r="18" spans="1:13" ht="66" customHeight="1">
      <c r="A18" s="279"/>
      <c r="B18" s="279"/>
      <c r="C18" s="279"/>
      <c r="D18" s="134" t="s">
        <v>79</v>
      </c>
      <c r="E18" s="281"/>
      <c r="F18" s="283"/>
      <c r="G18" s="257" t="s">
        <v>83</v>
      </c>
      <c r="H18" s="257" t="s">
        <v>34</v>
      </c>
      <c r="I18" s="257">
        <v>1</v>
      </c>
      <c r="J18" s="262"/>
      <c r="K18" s="259"/>
      <c r="L18" s="54"/>
      <c r="M18" s="55"/>
    </row>
    <row r="19" spans="1:13" ht="65.25" customHeight="1">
      <c r="A19" s="279"/>
      <c r="B19" s="279"/>
      <c r="C19" s="279"/>
      <c r="D19" s="134" t="s">
        <v>80</v>
      </c>
      <c r="E19" s="281"/>
      <c r="F19" s="283"/>
      <c r="G19" s="257"/>
      <c r="H19" s="257"/>
      <c r="I19" s="257"/>
      <c r="J19" s="262"/>
      <c r="K19" s="259"/>
      <c r="L19" s="54"/>
      <c r="M19" s="55"/>
    </row>
    <row r="20" spans="1:13" ht="32.25" customHeight="1">
      <c r="A20" s="292" t="s">
        <v>84</v>
      </c>
      <c r="B20" s="293"/>
      <c r="C20" s="293"/>
      <c r="D20" s="293"/>
      <c r="E20" s="293"/>
      <c r="F20" s="293"/>
      <c r="G20" s="293"/>
      <c r="H20" s="293"/>
      <c r="I20" s="293"/>
      <c r="J20" s="293"/>
      <c r="K20" s="294"/>
      <c r="L20" s="54"/>
    </row>
    <row r="21" spans="1:13" ht="126" customHeight="1">
      <c r="A21" s="287">
        <v>4</v>
      </c>
      <c r="B21" s="266" t="s">
        <v>85</v>
      </c>
      <c r="C21" s="266" t="s">
        <v>86</v>
      </c>
      <c r="D21" s="266" t="s">
        <v>36</v>
      </c>
      <c r="E21" s="298">
        <v>1126522</v>
      </c>
      <c r="F21" s="309" t="s">
        <v>87</v>
      </c>
      <c r="G21" s="123" t="s">
        <v>89</v>
      </c>
      <c r="H21" s="123" t="s">
        <v>199</v>
      </c>
      <c r="I21" s="123">
        <v>95</v>
      </c>
      <c r="J21" s="261">
        <v>1</v>
      </c>
      <c r="K21" s="295" t="s">
        <v>230</v>
      </c>
      <c r="L21" s="56"/>
    </row>
    <row r="22" spans="1:13" ht="105" customHeight="1">
      <c r="A22" s="288"/>
      <c r="B22" s="290"/>
      <c r="C22" s="290"/>
      <c r="D22" s="290"/>
      <c r="E22" s="299"/>
      <c r="F22" s="310"/>
      <c r="G22" s="123" t="s">
        <v>90</v>
      </c>
      <c r="H22" s="123" t="s">
        <v>200</v>
      </c>
      <c r="I22" s="123">
        <v>30</v>
      </c>
      <c r="J22" s="262"/>
      <c r="K22" s="296"/>
      <c r="L22" s="56"/>
    </row>
    <row r="23" spans="1:13" ht="120.75" customHeight="1">
      <c r="A23" s="288"/>
      <c r="B23" s="290"/>
      <c r="C23" s="290"/>
      <c r="D23" s="290"/>
      <c r="E23" s="299"/>
      <c r="F23" s="310"/>
      <c r="G23" s="123" t="s">
        <v>91</v>
      </c>
      <c r="H23" s="123" t="s">
        <v>201</v>
      </c>
      <c r="I23" s="123">
        <v>90</v>
      </c>
      <c r="J23" s="262"/>
      <c r="K23" s="296"/>
      <c r="L23" s="56"/>
    </row>
    <row r="24" spans="1:13" ht="90.75" customHeight="1">
      <c r="A24" s="289"/>
      <c r="B24" s="267"/>
      <c r="C24" s="267"/>
      <c r="D24" s="267"/>
      <c r="E24" s="300"/>
      <c r="F24" s="311"/>
      <c r="G24" s="123" t="s">
        <v>92</v>
      </c>
      <c r="H24" s="123" t="s">
        <v>202</v>
      </c>
      <c r="I24" s="123">
        <v>78</v>
      </c>
      <c r="J24" s="263"/>
      <c r="K24" s="297"/>
      <c r="L24" s="56"/>
    </row>
    <row r="25" spans="1:13" ht="30.75" customHeight="1">
      <c r="A25" s="292" t="s">
        <v>37</v>
      </c>
      <c r="B25" s="293"/>
      <c r="C25" s="293"/>
      <c r="D25" s="293"/>
      <c r="E25" s="293"/>
      <c r="F25" s="293"/>
      <c r="G25" s="293"/>
      <c r="H25" s="293"/>
      <c r="I25" s="293"/>
      <c r="J25" s="293"/>
      <c r="K25" s="294"/>
      <c r="L25" s="54"/>
    </row>
    <row r="26" spans="1:13" ht="39.75" customHeight="1">
      <c r="A26" s="257" t="s">
        <v>28</v>
      </c>
      <c r="B26" s="257"/>
      <c r="C26" s="257"/>
      <c r="D26" s="257" t="s">
        <v>27</v>
      </c>
      <c r="E26" s="257" t="s">
        <v>26</v>
      </c>
      <c r="F26" s="257"/>
      <c r="G26" s="257" t="s">
        <v>25</v>
      </c>
      <c r="H26" s="257" t="s">
        <v>39</v>
      </c>
      <c r="I26" s="123" t="s">
        <v>62</v>
      </c>
      <c r="J26" s="272" t="s">
        <v>67</v>
      </c>
      <c r="K26" s="257" t="s">
        <v>24</v>
      </c>
      <c r="L26" s="56"/>
    </row>
    <row r="27" spans="1:13" ht="35.25" customHeight="1">
      <c r="A27" s="123" t="s">
        <v>23</v>
      </c>
      <c r="B27" s="123" t="s">
        <v>22</v>
      </c>
      <c r="C27" s="123" t="s">
        <v>21</v>
      </c>
      <c r="D27" s="257"/>
      <c r="E27" s="70" t="s">
        <v>20</v>
      </c>
      <c r="F27" s="123" t="s">
        <v>19</v>
      </c>
      <c r="G27" s="257"/>
      <c r="H27" s="257"/>
      <c r="I27" s="59" t="s">
        <v>248</v>
      </c>
      <c r="J27" s="272"/>
      <c r="K27" s="257"/>
      <c r="L27" s="56"/>
    </row>
    <row r="28" spans="1:13" ht="63.75" customHeight="1">
      <c r="A28" s="287">
        <v>5</v>
      </c>
      <c r="B28" s="266" t="s">
        <v>93</v>
      </c>
      <c r="C28" s="266" t="s">
        <v>94</v>
      </c>
      <c r="D28" s="266" t="s">
        <v>36</v>
      </c>
      <c r="E28" s="298">
        <v>342919</v>
      </c>
      <c r="F28" s="266" t="s">
        <v>35</v>
      </c>
      <c r="G28" s="123" t="s">
        <v>95</v>
      </c>
      <c r="H28" s="123" t="s">
        <v>203</v>
      </c>
      <c r="I28" s="123">
        <v>110</v>
      </c>
      <c r="J28" s="261">
        <v>0.95</v>
      </c>
      <c r="K28" s="295" t="s">
        <v>253</v>
      </c>
      <c r="L28" s="56"/>
    </row>
    <row r="29" spans="1:13" ht="45" customHeight="1">
      <c r="A29" s="288"/>
      <c r="B29" s="290"/>
      <c r="C29" s="290"/>
      <c r="D29" s="290"/>
      <c r="E29" s="299"/>
      <c r="F29" s="290"/>
      <c r="G29" s="123" t="s">
        <v>96</v>
      </c>
      <c r="H29" s="123" t="s">
        <v>204</v>
      </c>
      <c r="I29" s="123">
        <v>620</v>
      </c>
      <c r="J29" s="262"/>
      <c r="K29" s="296"/>
      <c r="L29" s="56"/>
    </row>
    <row r="30" spans="1:13" ht="44.25" customHeight="1">
      <c r="A30" s="288"/>
      <c r="B30" s="290"/>
      <c r="C30" s="290"/>
      <c r="D30" s="290"/>
      <c r="E30" s="299"/>
      <c r="F30" s="290"/>
      <c r="G30" s="123" t="s">
        <v>97</v>
      </c>
      <c r="H30" s="123" t="s">
        <v>205</v>
      </c>
      <c r="I30" s="123">
        <v>1</v>
      </c>
      <c r="J30" s="262"/>
      <c r="K30" s="296"/>
      <c r="L30" s="56"/>
    </row>
    <row r="31" spans="1:13" ht="30.75" customHeight="1">
      <c r="A31" s="288"/>
      <c r="B31" s="290"/>
      <c r="C31" s="290"/>
      <c r="D31" s="290"/>
      <c r="E31" s="299"/>
      <c r="F31" s="290"/>
      <c r="G31" s="123" t="s">
        <v>98</v>
      </c>
      <c r="H31" s="123" t="s">
        <v>205</v>
      </c>
      <c r="I31" s="123">
        <v>0</v>
      </c>
      <c r="J31" s="262"/>
      <c r="K31" s="296"/>
      <c r="L31" s="56"/>
    </row>
    <row r="32" spans="1:13" ht="44.25" customHeight="1">
      <c r="A32" s="288"/>
      <c r="B32" s="290"/>
      <c r="C32" s="290"/>
      <c r="D32" s="290"/>
      <c r="E32" s="299"/>
      <c r="F32" s="290"/>
      <c r="G32" s="123" t="s">
        <v>99</v>
      </c>
      <c r="H32" s="123" t="s">
        <v>206</v>
      </c>
      <c r="I32" s="123">
        <v>2</v>
      </c>
      <c r="J32" s="262"/>
      <c r="K32" s="296"/>
      <c r="L32" s="56"/>
    </row>
    <row r="33" spans="1:13" ht="54.75" customHeight="1">
      <c r="A33" s="289"/>
      <c r="B33" s="267"/>
      <c r="C33" s="267"/>
      <c r="D33" s="267"/>
      <c r="E33" s="300"/>
      <c r="F33" s="267"/>
      <c r="G33" s="123" t="s">
        <v>100</v>
      </c>
      <c r="H33" s="123" t="s">
        <v>206</v>
      </c>
      <c r="I33" s="123">
        <v>2</v>
      </c>
      <c r="J33" s="263"/>
      <c r="K33" s="297"/>
      <c r="L33" s="56"/>
    </row>
    <row r="34" spans="1:13" ht="77.25" customHeight="1">
      <c r="A34" s="291">
        <v>6</v>
      </c>
      <c r="B34" s="257" t="s">
        <v>101</v>
      </c>
      <c r="C34" s="257" t="s">
        <v>102</v>
      </c>
      <c r="D34" s="123" t="s">
        <v>36</v>
      </c>
      <c r="E34" s="304">
        <v>125486</v>
      </c>
      <c r="F34" s="308" t="s">
        <v>103</v>
      </c>
      <c r="G34" s="123" t="s">
        <v>104</v>
      </c>
      <c r="H34" s="123" t="s">
        <v>207</v>
      </c>
      <c r="I34" s="123">
        <v>15</v>
      </c>
      <c r="J34" s="261">
        <v>1</v>
      </c>
      <c r="K34" s="295" t="s">
        <v>231</v>
      </c>
      <c r="L34" s="56"/>
    </row>
    <row r="35" spans="1:13" ht="56.25" customHeight="1">
      <c r="A35" s="291"/>
      <c r="B35" s="257"/>
      <c r="C35" s="257"/>
      <c r="D35" s="257" t="s">
        <v>18</v>
      </c>
      <c r="E35" s="304"/>
      <c r="F35" s="308"/>
      <c r="G35" s="123" t="s">
        <v>105</v>
      </c>
      <c r="H35" s="123" t="s">
        <v>208</v>
      </c>
      <c r="I35" s="123">
        <v>2000</v>
      </c>
      <c r="J35" s="262"/>
      <c r="K35" s="296"/>
      <c r="L35" s="56"/>
    </row>
    <row r="36" spans="1:13" ht="107.25" customHeight="1">
      <c r="A36" s="291"/>
      <c r="B36" s="257"/>
      <c r="C36" s="257"/>
      <c r="D36" s="257"/>
      <c r="E36" s="304"/>
      <c r="F36" s="308"/>
      <c r="G36" s="123" t="s">
        <v>106</v>
      </c>
      <c r="H36" s="123" t="s">
        <v>209</v>
      </c>
      <c r="I36" s="123">
        <v>12</v>
      </c>
      <c r="J36" s="263"/>
      <c r="K36" s="297"/>
      <c r="L36" s="56"/>
    </row>
    <row r="37" spans="1:13" ht="29.25" customHeight="1">
      <c r="A37" s="292" t="s">
        <v>107</v>
      </c>
      <c r="B37" s="293"/>
      <c r="C37" s="293"/>
      <c r="D37" s="293"/>
      <c r="E37" s="293"/>
      <c r="F37" s="293"/>
      <c r="G37" s="293"/>
      <c r="H37" s="293"/>
      <c r="I37" s="293"/>
      <c r="J37" s="293"/>
      <c r="K37" s="294"/>
      <c r="L37" s="24"/>
    </row>
    <row r="38" spans="1:13" ht="34.5" customHeight="1">
      <c r="A38" s="301" t="s">
        <v>33</v>
      </c>
      <c r="B38" s="302"/>
      <c r="C38" s="302"/>
      <c r="D38" s="302"/>
      <c r="E38" s="302"/>
      <c r="F38" s="302"/>
      <c r="G38" s="302"/>
      <c r="H38" s="302"/>
      <c r="I38" s="302"/>
      <c r="J38" s="302"/>
      <c r="K38" s="303"/>
      <c r="L38" s="24"/>
    </row>
    <row r="39" spans="1:13" ht="39.950000000000003" customHeight="1">
      <c r="A39" s="291">
        <v>7</v>
      </c>
      <c r="B39" s="257" t="s">
        <v>108</v>
      </c>
      <c r="C39" s="257" t="s">
        <v>109</v>
      </c>
      <c r="D39" s="177" t="s">
        <v>32</v>
      </c>
      <c r="E39" s="304">
        <v>74186</v>
      </c>
      <c r="F39" s="308"/>
      <c r="G39" s="257" t="s">
        <v>119</v>
      </c>
      <c r="H39" s="257" t="s">
        <v>34</v>
      </c>
      <c r="I39" s="257">
        <v>1</v>
      </c>
      <c r="J39" s="272">
        <v>1</v>
      </c>
      <c r="K39" s="284" t="s">
        <v>238</v>
      </c>
      <c r="L39" s="25"/>
      <c r="M39" s="64"/>
    </row>
    <row r="40" spans="1:13" ht="39.950000000000003" customHeight="1">
      <c r="A40" s="291"/>
      <c r="B40" s="257"/>
      <c r="C40" s="257"/>
      <c r="D40" s="177" t="s">
        <v>110</v>
      </c>
      <c r="E40" s="304"/>
      <c r="F40" s="308"/>
      <c r="G40" s="257"/>
      <c r="H40" s="257"/>
      <c r="I40" s="257"/>
      <c r="J40" s="272"/>
      <c r="K40" s="284"/>
      <c r="L40" s="25"/>
      <c r="M40" s="64"/>
    </row>
    <row r="41" spans="1:13" ht="39.950000000000003" customHeight="1">
      <c r="A41" s="291"/>
      <c r="B41" s="257"/>
      <c r="C41" s="257"/>
      <c r="D41" s="177" t="s">
        <v>111</v>
      </c>
      <c r="E41" s="304"/>
      <c r="F41" s="308"/>
      <c r="G41" s="257"/>
      <c r="H41" s="257"/>
      <c r="I41" s="257"/>
      <c r="J41" s="272"/>
      <c r="K41" s="284"/>
      <c r="L41" s="25"/>
      <c r="M41" s="64"/>
    </row>
    <row r="42" spans="1:13" ht="39.950000000000003" customHeight="1">
      <c r="A42" s="291"/>
      <c r="B42" s="257"/>
      <c r="C42" s="257"/>
      <c r="D42" s="177" t="s">
        <v>31</v>
      </c>
      <c r="E42" s="304"/>
      <c r="F42" s="308"/>
      <c r="G42" s="257"/>
      <c r="H42" s="257"/>
      <c r="I42" s="257"/>
      <c r="J42" s="272"/>
      <c r="K42" s="284"/>
      <c r="L42" s="25"/>
      <c r="M42" s="64"/>
    </row>
    <row r="43" spans="1:13" ht="39.950000000000003" customHeight="1">
      <c r="A43" s="291"/>
      <c r="B43" s="257"/>
      <c r="C43" s="257"/>
      <c r="D43" s="177" t="s">
        <v>112</v>
      </c>
      <c r="E43" s="304"/>
      <c r="F43" s="308"/>
      <c r="G43" s="257"/>
      <c r="H43" s="257"/>
      <c r="I43" s="257"/>
      <c r="J43" s="272"/>
      <c r="K43" s="284"/>
      <c r="L43" s="25"/>
      <c r="M43" s="64"/>
    </row>
    <row r="44" spans="1:13" ht="39.950000000000003" customHeight="1">
      <c r="A44" s="291"/>
      <c r="B44" s="257"/>
      <c r="C44" s="257"/>
      <c r="D44" s="177" t="s">
        <v>60</v>
      </c>
      <c r="E44" s="304"/>
      <c r="F44" s="308"/>
      <c r="G44" s="257"/>
      <c r="H44" s="257"/>
      <c r="I44" s="257"/>
      <c r="J44" s="272"/>
      <c r="K44" s="284"/>
      <c r="L44" s="25"/>
      <c r="M44" s="64"/>
    </row>
    <row r="45" spans="1:13" ht="39.950000000000003" customHeight="1">
      <c r="A45" s="291"/>
      <c r="B45" s="257"/>
      <c r="C45" s="257"/>
      <c r="D45" s="177" t="s">
        <v>113</v>
      </c>
      <c r="E45" s="304"/>
      <c r="F45" s="308"/>
      <c r="G45" s="257"/>
      <c r="H45" s="257"/>
      <c r="I45" s="257"/>
      <c r="J45" s="272"/>
      <c r="K45" s="284"/>
      <c r="L45" s="25"/>
      <c r="M45" s="64"/>
    </row>
    <row r="46" spans="1:13" ht="39.950000000000003" customHeight="1">
      <c r="A46" s="291"/>
      <c r="B46" s="257"/>
      <c r="C46" s="257"/>
      <c r="D46" s="177" t="s">
        <v>114</v>
      </c>
      <c r="E46" s="304"/>
      <c r="F46" s="308"/>
      <c r="G46" s="257"/>
      <c r="H46" s="257"/>
      <c r="I46" s="257"/>
      <c r="J46" s="272"/>
      <c r="K46" s="284"/>
      <c r="L46" s="25"/>
      <c r="M46" s="64"/>
    </row>
    <row r="47" spans="1:13" ht="39.950000000000003" customHeight="1">
      <c r="A47" s="291"/>
      <c r="B47" s="257"/>
      <c r="C47" s="257"/>
      <c r="D47" s="177" t="s">
        <v>115</v>
      </c>
      <c r="E47" s="304"/>
      <c r="F47" s="308"/>
      <c r="G47" s="257"/>
      <c r="H47" s="257"/>
      <c r="I47" s="257"/>
      <c r="J47" s="272"/>
      <c r="K47" s="284"/>
      <c r="L47" s="25"/>
      <c r="M47" s="64"/>
    </row>
    <row r="48" spans="1:13" ht="39.950000000000003" customHeight="1">
      <c r="A48" s="291"/>
      <c r="B48" s="257"/>
      <c r="C48" s="257"/>
      <c r="D48" s="177" t="s">
        <v>30</v>
      </c>
      <c r="E48" s="304"/>
      <c r="F48" s="308"/>
      <c r="G48" s="257"/>
      <c r="H48" s="257"/>
      <c r="I48" s="257"/>
      <c r="J48" s="272"/>
      <c r="K48" s="284"/>
      <c r="L48" s="25"/>
      <c r="M48" s="64"/>
    </row>
    <row r="49" spans="1:13" ht="39.950000000000003" customHeight="1">
      <c r="A49" s="291"/>
      <c r="B49" s="257"/>
      <c r="C49" s="257"/>
      <c r="D49" s="177" t="s">
        <v>116</v>
      </c>
      <c r="E49" s="304"/>
      <c r="F49" s="308"/>
      <c r="G49" s="257"/>
      <c r="H49" s="257"/>
      <c r="I49" s="257"/>
      <c r="J49" s="272"/>
      <c r="K49" s="284"/>
      <c r="L49" s="25"/>
      <c r="M49" s="64"/>
    </row>
    <row r="50" spans="1:13" ht="39.950000000000003" customHeight="1">
      <c r="A50" s="291"/>
      <c r="B50" s="257"/>
      <c r="C50" s="257"/>
      <c r="D50" s="177" t="s">
        <v>117</v>
      </c>
      <c r="E50" s="304"/>
      <c r="F50" s="308"/>
      <c r="G50" s="257"/>
      <c r="H50" s="257"/>
      <c r="I50" s="257"/>
      <c r="J50" s="272"/>
      <c r="K50" s="284"/>
      <c r="L50" s="25"/>
      <c r="M50" s="64"/>
    </row>
    <row r="51" spans="1:13" ht="39.950000000000003" customHeight="1">
      <c r="A51" s="291"/>
      <c r="B51" s="257"/>
      <c r="C51" s="257"/>
      <c r="D51" s="177" t="s">
        <v>29</v>
      </c>
      <c r="E51" s="304"/>
      <c r="F51" s="308"/>
      <c r="G51" s="257"/>
      <c r="H51" s="257"/>
      <c r="I51" s="257"/>
      <c r="J51" s="272"/>
      <c r="K51" s="284"/>
      <c r="L51" s="25"/>
      <c r="M51" s="64"/>
    </row>
    <row r="52" spans="1:13" ht="39.950000000000003" customHeight="1">
      <c r="A52" s="291"/>
      <c r="B52" s="257"/>
      <c r="C52" s="257"/>
      <c r="D52" s="177" t="s">
        <v>118</v>
      </c>
      <c r="E52" s="304"/>
      <c r="F52" s="308"/>
      <c r="G52" s="257"/>
      <c r="H52" s="257"/>
      <c r="I52" s="257"/>
      <c r="J52" s="272"/>
      <c r="K52" s="284"/>
      <c r="L52" s="25"/>
      <c r="M52" s="64"/>
    </row>
    <row r="53" spans="1:13" ht="66" customHeight="1">
      <c r="A53" s="42"/>
      <c r="B53" s="42"/>
      <c r="C53" s="42"/>
      <c r="D53" s="42"/>
      <c r="E53" s="65"/>
      <c r="F53" s="42"/>
      <c r="G53" s="42"/>
      <c r="H53" s="42"/>
      <c r="I53" s="42"/>
      <c r="J53" s="114"/>
      <c r="K53" s="35"/>
      <c r="L53" s="25"/>
    </row>
    <row r="54" spans="1:13" ht="80.25" customHeight="1">
      <c r="A54" s="42"/>
      <c r="B54" s="42"/>
      <c r="C54" s="42"/>
      <c r="D54" s="42"/>
      <c r="E54" s="65"/>
      <c r="F54" s="42"/>
      <c r="G54" s="42"/>
      <c r="H54" s="42"/>
      <c r="I54" s="42"/>
      <c r="J54" s="114"/>
      <c r="K54" s="35"/>
      <c r="L54" s="25"/>
    </row>
    <row r="55" spans="1:13" ht="63.75" customHeight="1">
      <c r="D55" s="42"/>
      <c r="E55" s="65"/>
      <c r="F55" s="42"/>
      <c r="G55" s="42"/>
      <c r="H55" s="42"/>
      <c r="I55" s="42"/>
      <c r="J55" s="114"/>
      <c r="K55" s="35"/>
      <c r="L55" s="25"/>
    </row>
    <row r="56" spans="1:13" ht="60.75" customHeight="1">
      <c r="D56" s="42"/>
      <c r="E56" s="65"/>
      <c r="F56" s="42"/>
      <c r="G56" s="42"/>
      <c r="H56" s="42"/>
      <c r="I56" s="42"/>
      <c r="J56" s="114"/>
      <c r="K56" s="35"/>
      <c r="L56" s="25"/>
    </row>
    <row r="57" spans="1:13" ht="58.5" customHeight="1">
      <c r="D57" s="42"/>
      <c r="E57" s="65"/>
      <c r="F57" s="42"/>
      <c r="G57" s="42"/>
      <c r="H57" s="42"/>
      <c r="I57" s="42"/>
      <c r="J57" s="114"/>
      <c r="K57" s="35"/>
      <c r="L57" s="25"/>
    </row>
    <row r="58" spans="1:13" ht="43.5" customHeight="1">
      <c r="D58" s="42"/>
      <c r="E58" s="65"/>
      <c r="F58" s="42"/>
      <c r="G58" s="42"/>
      <c r="H58" s="42"/>
      <c r="I58" s="42"/>
      <c r="J58" s="114"/>
      <c r="K58" s="35"/>
      <c r="L58" s="27"/>
      <c r="M58" s="27"/>
    </row>
    <row r="59" spans="1:13" ht="43.5" customHeight="1">
      <c r="D59" s="36"/>
      <c r="E59" s="66"/>
      <c r="F59" s="36"/>
      <c r="G59" s="36"/>
      <c r="H59" s="36"/>
      <c r="J59" s="115"/>
      <c r="K59" s="35"/>
      <c r="L59" s="27"/>
      <c r="M59" s="27"/>
    </row>
    <row r="60" spans="1:13">
      <c r="A60" s="36"/>
      <c r="B60" s="36"/>
      <c r="C60" s="36"/>
      <c r="D60" s="36"/>
      <c r="E60" s="66"/>
      <c r="F60" s="36"/>
      <c r="G60" s="36"/>
      <c r="H60" s="36"/>
      <c r="J60" s="115"/>
      <c r="K60" s="35"/>
      <c r="L60" s="27"/>
      <c r="M60" s="27"/>
    </row>
    <row r="61" spans="1:13">
      <c r="A61" s="36"/>
      <c r="B61" s="36"/>
      <c r="C61" s="36"/>
      <c r="D61" s="36"/>
      <c r="E61" s="66"/>
      <c r="F61" s="36"/>
      <c r="G61" s="36"/>
      <c r="H61" s="36"/>
      <c r="J61" s="115"/>
      <c r="K61" s="35"/>
      <c r="L61" s="27"/>
      <c r="M61" s="27"/>
    </row>
    <row r="62" spans="1:13" ht="39.75" customHeight="1">
      <c r="A62" s="36"/>
      <c r="B62" s="36"/>
      <c r="C62" s="36"/>
      <c r="D62" s="36"/>
      <c r="E62" s="66"/>
      <c r="F62" s="36"/>
      <c r="G62" s="36"/>
      <c r="H62" s="36"/>
      <c r="J62" s="115"/>
      <c r="K62" s="35"/>
      <c r="L62" s="27"/>
      <c r="M62" s="27"/>
    </row>
    <row r="63" spans="1:13" ht="39.75" customHeight="1">
      <c r="A63" s="36"/>
      <c r="B63" s="36"/>
      <c r="C63" s="36"/>
      <c r="D63" s="36"/>
      <c r="E63" s="66"/>
      <c r="F63" s="36"/>
      <c r="G63" s="36"/>
      <c r="H63" s="36"/>
      <c r="J63" s="115"/>
      <c r="K63" s="35"/>
      <c r="L63" s="25"/>
    </row>
    <row r="64" spans="1:13" ht="39.75" customHeight="1">
      <c r="A64" s="36"/>
      <c r="B64" s="36"/>
      <c r="C64" s="36"/>
      <c r="D64" s="36"/>
      <c r="E64" s="66"/>
      <c r="F64" s="36"/>
      <c r="G64" s="36"/>
      <c r="H64" s="36"/>
      <c r="J64" s="115"/>
      <c r="K64" s="35"/>
      <c r="L64" s="25"/>
    </row>
    <row r="65" spans="1:12" ht="39.75" customHeight="1">
      <c r="A65" s="36"/>
      <c r="B65" s="36"/>
      <c r="C65" s="36"/>
      <c r="D65" s="36"/>
      <c r="E65" s="66"/>
      <c r="F65" s="36"/>
      <c r="G65" s="36"/>
      <c r="H65" s="36"/>
      <c r="J65" s="115"/>
      <c r="K65" s="35"/>
      <c r="L65" s="25"/>
    </row>
    <row r="66" spans="1:12" ht="39.75" customHeight="1">
      <c r="A66" s="36"/>
      <c r="B66" s="36"/>
      <c r="C66" s="36"/>
      <c r="D66" s="36"/>
      <c r="E66" s="66"/>
      <c r="F66" s="36"/>
      <c r="G66" s="36"/>
      <c r="H66" s="36"/>
      <c r="J66" s="115"/>
      <c r="K66" s="35"/>
      <c r="L66" s="25"/>
    </row>
    <row r="67" spans="1:12" ht="39.75" customHeight="1">
      <c r="A67" s="36"/>
      <c r="B67" s="36"/>
      <c r="C67" s="36"/>
      <c r="D67" s="36"/>
      <c r="E67" s="66"/>
      <c r="F67" s="36"/>
      <c r="G67" s="36"/>
      <c r="H67" s="36"/>
      <c r="J67" s="115"/>
      <c r="K67" s="35"/>
      <c r="L67" s="25"/>
    </row>
    <row r="68" spans="1:12" ht="39.75" customHeight="1">
      <c r="A68" s="36"/>
      <c r="B68" s="36"/>
      <c r="C68" s="36"/>
      <c r="D68" s="36"/>
      <c r="E68" s="66"/>
      <c r="F68" s="36"/>
      <c r="G68" s="36"/>
      <c r="H68" s="36"/>
      <c r="J68" s="115"/>
      <c r="K68" s="35"/>
      <c r="L68" s="25"/>
    </row>
    <row r="69" spans="1:12" ht="39.75" customHeight="1">
      <c r="A69" s="36"/>
      <c r="B69" s="36"/>
      <c r="C69" s="36"/>
      <c r="D69" s="36"/>
      <c r="E69" s="66"/>
      <c r="F69" s="36"/>
      <c r="G69" s="36"/>
      <c r="H69" s="36"/>
      <c r="J69" s="115"/>
      <c r="K69" s="35"/>
      <c r="L69" s="25"/>
    </row>
    <row r="70" spans="1:12" ht="39.75" customHeight="1">
      <c r="A70" s="36"/>
      <c r="B70" s="36"/>
      <c r="C70" s="36"/>
      <c r="D70" s="36"/>
      <c r="E70" s="66"/>
      <c r="F70" s="36"/>
      <c r="G70" s="36"/>
      <c r="H70" s="36"/>
      <c r="J70" s="115"/>
      <c r="K70" s="35"/>
      <c r="L70" s="25"/>
    </row>
    <row r="71" spans="1:12" ht="39.75" customHeight="1">
      <c r="A71" s="36"/>
      <c r="B71" s="36"/>
      <c r="C71" s="36"/>
      <c r="D71" s="36"/>
      <c r="E71" s="66"/>
      <c r="F71" s="36"/>
      <c r="G71" s="36"/>
      <c r="H71" s="36"/>
      <c r="J71" s="115"/>
      <c r="K71" s="35"/>
      <c r="L71" s="25"/>
    </row>
    <row r="72" spans="1:12" ht="39.75" customHeight="1">
      <c r="A72" s="36"/>
      <c r="B72" s="36"/>
      <c r="C72" s="36"/>
      <c r="D72" s="36"/>
      <c r="E72" s="66"/>
      <c r="F72" s="36"/>
      <c r="G72" s="36"/>
      <c r="H72" s="36"/>
      <c r="J72" s="115"/>
      <c r="K72" s="35"/>
      <c r="L72" s="25"/>
    </row>
    <row r="73" spans="1:12" ht="39.75" customHeight="1">
      <c r="A73" s="36"/>
      <c r="B73" s="36"/>
      <c r="C73" s="36"/>
      <c r="D73" s="36"/>
      <c r="E73" s="66"/>
      <c r="F73" s="36"/>
      <c r="G73" s="36"/>
      <c r="H73" s="36"/>
      <c r="J73" s="115"/>
      <c r="K73" s="35"/>
      <c r="L73" s="25"/>
    </row>
    <row r="74" spans="1:12">
      <c r="A74" s="36"/>
      <c r="B74" s="36"/>
      <c r="C74" s="36"/>
      <c r="D74" s="36"/>
      <c r="E74" s="66"/>
      <c r="F74" s="36"/>
      <c r="G74" s="36"/>
      <c r="H74" s="36"/>
      <c r="J74" s="115"/>
      <c r="K74" s="35"/>
      <c r="L74" s="25"/>
    </row>
    <row r="75" spans="1:12">
      <c r="A75" s="36"/>
      <c r="B75" s="36"/>
      <c r="C75" s="36"/>
      <c r="D75" s="36"/>
      <c r="E75" s="66"/>
      <c r="F75" s="36"/>
      <c r="G75" s="36"/>
      <c r="H75" s="36"/>
      <c r="J75" s="115"/>
      <c r="K75" s="35"/>
      <c r="L75" s="25"/>
    </row>
    <row r="76" spans="1:12">
      <c r="A76" s="36"/>
      <c r="B76" s="36"/>
      <c r="C76" s="36"/>
      <c r="D76" s="36"/>
      <c r="E76" s="66"/>
      <c r="F76" s="36"/>
      <c r="G76" s="36"/>
      <c r="H76" s="36"/>
      <c r="J76" s="115"/>
      <c r="K76" s="35"/>
      <c r="L76" s="25"/>
    </row>
    <row r="77" spans="1:12">
      <c r="A77" s="36"/>
      <c r="B77" s="36"/>
      <c r="C77" s="36"/>
      <c r="D77" s="36"/>
      <c r="E77" s="66"/>
      <c r="F77" s="36"/>
      <c r="G77" s="36"/>
      <c r="H77" s="36"/>
      <c r="J77" s="115"/>
      <c r="K77" s="35"/>
      <c r="L77" s="25"/>
    </row>
    <row r="78" spans="1:12">
      <c r="A78" s="36"/>
      <c r="B78" s="36"/>
      <c r="C78" s="36"/>
      <c r="D78" s="36"/>
      <c r="E78" s="66"/>
      <c r="F78" s="36"/>
      <c r="G78" s="36"/>
      <c r="H78" s="36"/>
      <c r="J78" s="115"/>
      <c r="K78" s="35"/>
      <c r="L78" s="25"/>
    </row>
    <row r="79" spans="1:12">
      <c r="A79" s="37"/>
      <c r="B79" s="37"/>
      <c r="C79" s="37"/>
      <c r="D79" s="37"/>
      <c r="E79" s="67"/>
      <c r="F79" s="37"/>
      <c r="G79" s="37"/>
      <c r="H79" s="36"/>
      <c r="K79" s="46"/>
      <c r="L79" s="25"/>
    </row>
    <row r="80" spans="1:12">
      <c r="A80" s="37"/>
      <c r="B80" s="37"/>
      <c r="C80" s="37"/>
      <c r="D80" s="37"/>
      <c r="E80" s="67"/>
      <c r="F80" s="37"/>
      <c r="G80" s="37"/>
      <c r="H80" s="36"/>
      <c r="K80" s="46"/>
      <c r="L80" s="25"/>
    </row>
    <row r="81" spans="1:12">
      <c r="A81" s="37"/>
      <c r="B81" s="37"/>
      <c r="C81" s="37"/>
      <c r="D81" s="37"/>
      <c r="E81" s="67"/>
      <c r="F81" s="37"/>
      <c r="G81" s="37"/>
      <c r="H81" s="36"/>
      <c r="K81" s="46"/>
      <c r="L81" s="25"/>
    </row>
    <row r="82" spans="1:12">
      <c r="A82" s="37"/>
      <c r="B82" s="37"/>
      <c r="C82" s="37"/>
      <c r="D82" s="37"/>
      <c r="E82" s="67"/>
      <c r="F82" s="37"/>
      <c r="G82" s="37"/>
      <c r="H82" s="36"/>
      <c r="K82" s="46"/>
      <c r="L82" s="25"/>
    </row>
    <row r="83" spans="1:12">
      <c r="A83" s="37"/>
      <c r="B83" s="37"/>
      <c r="C83" s="37"/>
      <c r="D83" s="37"/>
      <c r="E83" s="67"/>
      <c r="F83" s="37"/>
      <c r="G83" s="37"/>
      <c r="H83" s="36"/>
      <c r="K83" s="46"/>
      <c r="L83" s="25"/>
    </row>
    <row r="84" spans="1:12">
      <c r="A84" s="37"/>
      <c r="B84" s="37"/>
      <c r="C84" s="37"/>
      <c r="D84" s="37"/>
      <c r="E84" s="67"/>
      <c r="F84" s="37"/>
      <c r="G84" s="37"/>
      <c r="H84" s="36"/>
      <c r="K84" s="46"/>
      <c r="L84" s="25"/>
    </row>
    <row r="85" spans="1:12">
      <c r="K85" s="46"/>
      <c r="L85" s="25"/>
    </row>
    <row r="86" spans="1:12">
      <c r="K86" s="46"/>
      <c r="L86" s="25"/>
    </row>
    <row r="87" spans="1:12">
      <c r="K87" s="46"/>
      <c r="L87" s="25"/>
    </row>
    <row r="88" spans="1:12">
      <c r="K88" s="46"/>
      <c r="L88" s="25"/>
    </row>
    <row r="89" spans="1:12">
      <c r="K89" s="46"/>
      <c r="L89" s="26"/>
    </row>
    <row r="90" spans="1:12">
      <c r="K90" s="46"/>
      <c r="L90" s="26"/>
    </row>
    <row r="91" spans="1:12">
      <c r="K91" s="46"/>
      <c r="L91" s="26"/>
    </row>
    <row r="92" spans="1:12">
      <c r="K92" s="46"/>
      <c r="L92" s="26"/>
    </row>
    <row r="93" spans="1:12">
      <c r="K93" s="46"/>
      <c r="L93" s="26"/>
    </row>
    <row r="94" spans="1:12">
      <c r="K94" s="46"/>
      <c r="L94" s="26"/>
    </row>
    <row r="95" spans="1:12">
      <c r="K95" s="46"/>
      <c r="L95" s="26"/>
    </row>
    <row r="96" spans="1:12">
      <c r="K96" s="46"/>
      <c r="L96" s="26"/>
    </row>
    <row r="97" spans="11:12">
      <c r="K97" s="46"/>
      <c r="L97" s="26"/>
    </row>
    <row r="98" spans="11:12">
      <c r="K98" s="46"/>
      <c r="L98" s="26"/>
    </row>
    <row r="99" spans="11:12">
      <c r="K99" s="46"/>
      <c r="L99" s="26"/>
    </row>
    <row r="100" spans="11:12">
      <c r="K100" s="46"/>
      <c r="L100" s="26"/>
    </row>
    <row r="101" spans="11:12">
      <c r="K101" s="46"/>
      <c r="L101" s="26"/>
    </row>
    <row r="102" spans="11:12">
      <c r="K102" s="46"/>
      <c r="L102" s="26"/>
    </row>
    <row r="103" spans="11:12">
      <c r="K103" s="46"/>
      <c r="L103" s="26"/>
    </row>
    <row r="104" spans="11:12">
      <c r="K104" s="46"/>
      <c r="L104" s="26"/>
    </row>
    <row r="105" spans="11:12">
      <c r="K105" s="46"/>
      <c r="L105" s="26"/>
    </row>
    <row r="106" spans="11:12">
      <c r="K106" s="46"/>
      <c r="L106" s="26"/>
    </row>
    <row r="107" spans="11:12">
      <c r="K107" s="46"/>
      <c r="L107" s="26"/>
    </row>
    <row r="108" spans="11:12">
      <c r="K108" s="46"/>
      <c r="L108" s="26"/>
    </row>
    <row r="109" spans="11:12">
      <c r="K109" s="46"/>
      <c r="L109" s="26"/>
    </row>
    <row r="110" spans="11:12">
      <c r="K110" s="46"/>
      <c r="L110" s="26"/>
    </row>
    <row r="111" spans="11:12">
      <c r="K111" s="46"/>
      <c r="L111" s="26"/>
    </row>
    <row r="112" spans="11:12">
      <c r="K112" s="46"/>
      <c r="L112" s="26"/>
    </row>
    <row r="113" spans="11:12">
      <c r="K113" s="46"/>
      <c r="L113" s="26"/>
    </row>
    <row r="114" spans="11:12">
      <c r="K114" s="46"/>
      <c r="L114" s="26"/>
    </row>
    <row r="115" spans="11:12">
      <c r="K115" s="46"/>
      <c r="L115" s="26"/>
    </row>
    <row r="116" spans="11:12">
      <c r="K116" s="46"/>
      <c r="L116" s="26"/>
    </row>
    <row r="117" spans="11:12">
      <c r="K117" s="46"/>
      <c r="L117" s="26"/>
    </row>
    <row r="118" spans="11:12">
      <c r="K118" s="46"/>
      <c r="L118" s="26"/>
    </row>
    <row r="119" spans="11:12">
      <c r="K119" s="46"/>
      <c r="L119" s="26"/>
    </row>
    <row r="120" spans="11:12">
      <c r="K120" s="46"/>
      <c r="L120" s="26"/>
    </row>
    <row r="121" spans="11:12">
      <c r="K121" s="46"/>
      <c r="L121" s="26"/>
    </row>
    <row r="122" spans="11:12">
      <c r="K122" s="46"/>
      <c r="L122" s="26"/>
    </row>
    <row r="123" spans="11:12">
      <c r="K123" s="46"/>
      <c r="L123" s="26"/>
    </row>
    <row r="124" spans="11:12" ht="30" customHeight="1">
      <c r="K124" s="46"/>
      <c r="L124" s="26"/>
    </row>
    <row r="125" spans="11:12" ht="30" customHeight="1">
      <c r="K125" s="46"/>
      <c r="L125" s="26"/>
    </row>
    <row r="126" spans="11:12" ht="30" customHeight="1">
      <c r="K126" s="46"/>
      <c r="L126" s="26"/>
    </row>
    <row r="127" spans="11:12" ht="30" customHeight="1">
      <c r="K127" s="46"/>
      <c r="L127" s="26"/>
    </row>
    <row r="128" spans="11:12" ht="30" customHeight="1">
      <c r="K128" s="46"/>
      <c r="L128" s="26"/>
    </row>
    <row r="129" spans="11:12" ht="30" customHeight="1">
      <c r="K129" s="46"/>
      <c r="L129" s="26"/>
    </row>
    <row r="130" spans="11:12" ht="30" customHeight="1">
      <c r="K130" s="46"/>
      <c r="L130" s="26"/>
    </row>
    <row r="131" spans="11:12" ht="30" customHeight="1">
      <c r="K131" s="46"/>
      <c r="L131" s="26"/>
    </row>
    <row r="132" spans="11:12" ht="30" customHeight="1">
      <c r="K132" s="46"/>
      <c r="L132" s="26"/>
    </row>
    <row r="133" spans="11:12" ht="30" customHeight="1">
      <c r="K133" s="46"/>
      <c r="L133" s="26"/>
    </row>
    <row r="134" spans="11:12" ht="30" customHeight="1">
      <c r="K134" s="46"/>
      <c r="L134" s="26"/>
    </row>
    <row r="135" spans="11:12" ht="30" customHeight="1">
      <c r="K135" s="46"/>
      <c r="L135" s="26"/>
    </row>
    <row r="136" spans="11:12" ht="30" customHeight="1">
      <c r="K136" s="46"/>
      <c r="L136" s="26"/>
    </row>
    <row r="137" spans="11:12">
      <c r="K137" s="46"/>
      <c r="L137" s="26"/>
    </row>
    <row r="138" spans="11:12">
      <c r="K138" s="46"/>
      <c r="L138" s="26"/>
    </row>
    <row r="139" spans="11:12">
      <c r="K139" s="46"/>
      <c r="L139" s="26"/>
    </row>
    <row r="140" spans="11:12">
      <c r="K140" s="46"/>
      <c r="L140" s="26"/>
    </row>
    <row r="141" spans="11:12">
      <c r="K141" s="46"/>
      <c r="L141" s="26"/>
    </row>
    <row r="142" spans="11:12">
      <c r="K142" s="46"/>
      <c r="L142" s="26"/>
    </row>
    <row r="143" spans="11:12">
      <c r="K143" s="46"/>
      <c r="L143" s="26"/>
    </row>
    <row r="144" spans="11:12">
      <c r="K144" s="46"/>
      <c r="L144" s="26"/>
    </row>
    <row r="145" spans="11:12">
      <c r="K145" s="46"/>
      <c r="L145" s="26"/>
    </row>
    <row r="146" spans="11:12">
      <c r="K146" s="46"/>
      <c r="L146" s="26"/>
    </row>
    <row r="147" spans="11:12">
      <c r="K147" s="46"/>
      <c r="L147" s="26"/>
    </row>
    <row r="148" spans="11:12">
      <c r="K148" s="46"/>
      <c r="L148" s="26"/>
    </row>
    <row r="149" spans="11:12">
      <c r="K149" s="46"/>
      <c r="L149" s="26"/>
    </row>
    <row r="150" spans="11:12">
      <c r="K150" s="46"/>
      <c r="L150" s="26"/>
    </row>
    <row r="151" spans="11:12">
      <c r="K151" s="46"/>
      <c r="L151" s="26"/>
    </row>
    <row r="152" spans="11:12">
      <c r="K152" s="46"/>
      <c r="L152" s="26"/>
    </row>
    <row r="153" spans="11:12">
      <c r="K153" s="46"/>
      <c r="L153" s="26"/>
    </row>
    <row r="154" spans="11:12">
      <c r="K154" s="46"/>
      <c r="L154" s="26"/>
    </row>
    <row r="155" spans="11:12">
      <c r="K155" s="46"/>
      <c r="L155" s="26"/>
    </row>
    <row r="156" spans="11:12">
      <c r="K156" s="46"/>
      <c r="L156" s="26"/>
    </row>
    <row r="157" spans="11:12">
      <c r="K157" s="46"/>
      <c r="L157" s="26"/>
    </row>
    <row r="158" spans="11:12">
      <c r="K158" s="46"/>
      <c r="L158" s="26"/>
    </row>
    <row r="159" spans="11:12">
      <c r="K159" s="46"/>
      <c r="L159" s="26"/>
    </row>
    <row r="160" spans="11:12">
      <c r="K160" s="46"/>
      <c r="L160" s="26"/>
    </row>
    <row r="161" spans="11:12">
      <c r="K161" s="46"/>
      <c r="L161" s="26"/>
    </row>
    <row r="162" spans="11:12">
      <c r="K162" s="46"/>
      <c r="L162" s="26"/>
    </row>
    <row r="163" spans="11:12">
      <c r="K163" s="46"/>
      <c r="L163" s="26"/>
    </row>
    <row r="164" spans="11:12">
      <c r="K164" s="46"/>
      <c r="L164" s="26"/>
    </row>
    <row r="165" spans="11:12">
      <c r="K165" s="46"/>
      <c r="L165" s="26"/>
    </row>
    <row r="166" spans="11:12">
      <c r="K166" s="46"/>
      <c r="L166" s="26"/>
    </row>
    <row r="167" spans="11:12">
      <c r="K167" s="46"/>
      <c r="L167" s="26"/>
    </row>
    <row r="168" spans="11:12">
      <c r="K168" s="46"/>
      <c r="L168" s="26"/>
    </row>
    <row r="169" spans="11:12">
      <c r="K169" s="46"/>
      <c r="L169" s="26"/>
    </row>
    <row r="170" spans="11:12">
      <c r="K170" s="46"/>
      <c r="L170" s="26"/>
    </row>
    <row r="171" spans="11:12">
      <c r="K171" s="46"/>
      <c r="L171" s="26"/>
    </row>
    <row r="172" spans="11:12">
      <c r="K172" s="46"/>
      <c r="L172" s="26"/>
    </row>
    <row r="173" spans="11:12">
      <c r="K173" s="46"/>
      <c r="L173" s="26"/>
    </row>
    <row r="174" spans="11:12">
      <c r="K174" s="46"/>
      <c r="L174" s="26"/>
    </row>
    <row r="175" spans="11:12">
      <c r="K175" s="46"/>
      <c r="L175" s="26"/>
    </row>
    <row r="176" spans="11:12">
      <c r="K176" s="46"/>
      <c r="L176" s="26"/>
    </row>
    <row r="177" spans="11:12">
      <c r="K177" s="46"/>
      <c r="L177" s="26"/>
    </row>
    <row r="178" spans="11:12">
      <c r="K178" s="46"/>
      <c r="L178" s="26"/>
    </row>
    <row r="179" spans="11:12">
      <c r="K179" s="46"/>
      <c r="L179" s="26"/>
    </row>
    <row r="180" spans="11:12">
      <c r="K180" s="46"/>
      <c r="L180" s="26"/>
    </row>
    <row r="181" spans="11:12">
      <c r="K181" s="46"/>
      <c r="L181" s="26"/>
    </row>
    <row r="182" spans="11:12">
      <c r="K182" s="46"/>
      <c r="L182" s="26"/>
    </row>
    <row r="183" spans="11:12">
      <c r="K183" s="46"/>
      <c r="L183" s="26"/>
    </row>
    <row r="184" spans="11:12">
      <c r="K184" s="46"/>
      <c r="L184" s="26"/>
    </row>
    <row r="185" spans="11:12">
      <c r="K185" s="46"/>
      <c r="L185" s="26"/>
    </row>
    <row r="186" spans="11:12">
      <c r="K186" s="46"/>
      <c r="L186" s="26"/>
    </row>
    <row r="187" spans="11:12">
      <c r="K187" s="46"/>
      <c r="L187" s="26"/>
    </row>
    <row r="188" spans="11:12">
      <c r="K188" s="46"/>
      <c r="L188" s="26"/>
    </row>
    <row r="189" spans="11:12">
      <c r="K189" s="46"/>
      <c r="L189" s="26"/>
    </row>
    <row r="190" spans="11:12">
      <c r="K190" s="46"/>
      <c r="L190" s="26"/>
    </row>
    <row r="191" spans="11:12">
      <c r="K191" s="46"/>
      <c r="L191" s="26"/>
    </row>
    <row r="192" spans="11:12">
      <c r="K192" s="46"/>
      <c r="L192" s="26"/>
    </row>
    <row r="193" spans="11:12">
      <c r="K193" s="46"/>
      <c r="L193" s="26"/>
    </row>
    <row r="194" spans="11:12">
      <c r="K194" s="46"/>
      <c r="L194" s="26"/>
    </row>
    <row r="195" spans="11:12">
      <c r="K195" s="46"/>
      <c r="L195" s="26"/>
    </row>
    <row r="196" spans="11:12">
      <c r="K196" s="46"/>
      <c r="L196" s="26"/>
    </row>
    <row r="197" spans="11:12">
      <c r="K197" s="46"/>
      <c r="L197" s="26"/>
    </row>
    <row r="198" spans="11:12">
      <c r="K198" s="46"/>
      <c r="L198" s="26"/>
    </row>
    <row r="199" spans="11:12">
      <c r="K199" s="46"/>
      <c r="L199" s="26"/>
    </row>
    <row r="200" spans="11:12">
      <c r="K200" s="46"/>
      <c r="L200" s="26"/>
    </row>
    <row r="201" spans="11:12">
      <c r="K201" s="46"/>
      <c r="L201" s="26"/>
    </row>
    <row r="202" spans="11:12">
      <c r="K202" s="46"/>
      <c r="L202" s="26"/>
    </row>
    <row r="203" spans="11:12">
      <c r="K203" s="46"/>
      <c r="L203" s="26"/>
    </row>
    <row r="204" spans="11:12">
      <c r="K204" s="46"/>
      <c r="L204" s="26"/>
    </row>
    <row r="205" spans="11:12">
      <c r="K205" s="46"/>
      <c r="L205" s="26"/>
    </row>
    <row r="206" spans="11:12">
      <c r="K206" s="46"/>
      <c r="L206" s="26"/>
    </row>
    <row r="207" spans="11:12">
      <c r="K207" s="46"/>
      <c r="L207" s="26"/>
    </row>
    <row r="208" spans="11:12">
      <c r="K208" s="46"/>
      <c r="L208" s="26"/>
    </row>
    <row r="209" spans="11:12">
      <c r="K209" s="46"/>
      <c r="L209" s="26"/>
    </row>
    <row r="210" spans="11:12">
      <c r="K210" s="46"/>
      <c r="L210" s="26"/>
    </row>
    <row r="211" spans="11:12">
      <c r="K211" s="46"/>
      <c r="L211" s="26"/>
    </row>
    <row r="212" spans="11:12">
      <c r="K212" s="46"/>
      <c r="L212" s="26"/>
    </row>
    <row r="213" spans="11:12">
      <c r="K213" s="46"/>
      <c r="L213" s="26"/>
    </row>
    <row r="214" spans="11:12">
      <c r="K214" s="46"/>
      <c r="L214" s="26"/>
    </row>
    <row r="215" spans="11:12">
      <c r="K215" s="46"/>
      <c r="L215" s="26"/>
    </row>
    <row r="216" spans="11:12">
      <c r="K216" s="46"/>
      <c r="L216" s="26"/>
    </row>
    <row r="217" spans="11:12">
      <c r="K217" s="46"/>
      <c r="L217" s="26"/>
    </row>
    <row r="218" spans="11:12">
      <c r="K218" s="46"/>
      <c r="L218" s="26"/>
    </row>
    <row r="219" spans="11:12">
      <c r="K219" s="46"/>
      <c r="L219" s="26"/>
    </row>
    <row r="220" spans="11:12">
      <c r="K220" s="46"/>
      <c r="L220" s="26"/>
    </row>
    <row r="221" spans="11:12">
      <c r="K221" s="46"/>
      <c r="L221" s="26"/>
    </row>
    <row r="222" spans="11:12">
      <c r="K222" s="46"/>
      <c r="L222" s="26"/>
    </row>
    <row r="223" spans="11:12">
      <c r="K223" s="46"/>
      <c r="L223" s="26"/>
    </row>
    <row r="224" spans="11:12">
      <c r="K224" s="46"/>
      <c r="L224" s="26"/>
    </row>
    <row r="225" spans="11:12">
      <c r="K225" s="46"/>
      <c r="L225" s="26"/>
    </row>
    <row r="226" spans="11:12">
      <c r="K226" s="46"/>
      <c r="L226" s="26"/>
    </row>
    <row r="227" spans="11:12">
      <c r="K227" s="46"/>
      <c r="L227" s="26"/>
    </row>
    <row r="228" spans="11:12">
      <c r="K228" s="46"/>
      <c r="L228" s="26"/>
    </row>
    <row r="229" spans="11:12">
      <c r="K229" s="46"/>
      <c r="L229" s="26"/>
    </row>
    <row r="230" spans="11:12">
      <c r="K230" s="46"/>
      <c r="L230" s="26"/>
    </row>
    <row r="231" spans="11:12">
      <c r="K231" s="46"/>
      <c r="L231" s="26"/>
    </row>
    <row r="232" spans="11:12">
      <c r="K232" s="46"/>
      <c r="L232" s="26"/>
    </row>
    <row r="233" spans="11:12">
      <c r="K233" s="46"/>
      <c r="L233" s="26"/>
    </row>
    <row r="234" spans="11:12">
      <c r="K234" s="46"/>
      <c r="L234" s="26"/>
    </row>
    <row r="235" spans="11:12">
      <c r="K235" s="46"/>
      <c r="L235" s="26"/>
    </row>
    <row r="236" spans="11:12">
      <c r="K236" s="46"/>
      <c r="L236" s="26"/>
    </row>
    <row r="237" spans="11:12">
      <c r="K237" s="46"/>
      <c r="L237" s="26"/>
    </row>
    <row r="238" spans="11:12">
      <c r="K238" s="46"/>
      <c r="L238" s="26"/>
    </row>
    <row r="239" spans="11:12">
      <c r="K239" s="46"/>
      <c r="L239" s="26"/>
    </row>
    <row r="240" spans="11:12">
      <c r="K240" s="46"/>
      <c r="L240" s="26"/>
    </row>
    <row r="241" spans="11:12">
      <c r="K241" s="46"/>
      <c r="L241" s="26"/>
    </row>
    <row r="242" spans="11:12">
      <c r="K242" s="46"/>
      <c r="L242" s="26"/>
    </row>
    <row r="243" spans="11:12">
      <c r="K243" s="46"/>
      <c r="L243" s="26"/>
    </row>
    <row r="244" spans="11:12">
      <c r="K244" s="46"/>
      <c r="L244" s="26"/>
    </row>
    <row r="245" spans="11:12">
      <c r="K245" s="46"/>
      <c r="L245" s="26"/>
    </row>
    <row r="246" spans="11:12">
      <c r="K246" s="46"/>
      <c r="L246" s="26"/>
    </row>
    <row r="247" spans="11:12">
      <c r="K247" s="46"/>
      <c r="L247" s="26"/>
    </row>
    <row r="248" spans="11:12">
      <c r="K248" s="46"/>
      <c r="L248" s="26"/>
    </row>
    <row r="249" spans="11:12">
      <c r="K249" s="46"/>
      <c r="L249" s="26"/>
    </row>
    <row r="250" spans="11:12">
      <c r="K250" s="46"/>
      <c r="L250" s="26"/>
    </row>
    <row r="251" spans="11:12">
      <c r="K251" s="46"/>
      <c r="L251" s="26"/>
    </row>
    <row r="252" spans="11:12">
      <c r="K252" s="46"/>
      <c r="L252" s="26"/>
    </row>
    <row r="253" spans="11:12">
      <c r="K253" s="46"/>
      <c r="L253" s="26"/>
    </row>
    <row r="254" spans="11:12">
      <c r="K254" s="46"/>
      <c r="L254" s="26"/>
    </row>
    <row r="255" spans="11:12">
      <c r="K255" s="46"/>
      <c r="L255" s="26"/>
    </row>
    <row r="256" spans="11:12">
      <c r="K256" s="46"/>
      <c r="L256" s="26"/>
    </row>
    <row r="257" spans="11:12">
      <c r="K257" s="46"/>
      <c r="L257" s="26"/>
    </row>
    <row r="258" spans="11:12">
      <c r="K258" s="46"/>
      <c r="L258" s="26"/>
    </row>
    <row r="259" spans="11:12">
      <c r="K259" s="46"/>
      <c r="L259" s="26"/>
    </row>
    <row r="260" spans="11:12">
      <c r="K260" s="46"/>
      <c r="L260" s="26"/>
    </row>
    <row r="261" spans="11:12">
      <c r="K261" s="46"/>
      <c r="L261" s="26"/>
    </row>
    <row r="262" spans="11:12">
      <c r="K262" s="46"/>
      <c r="L262" s="26"/>
    </row>
    <row r="263" spans="11:12">
      <c r="K263" s="46"/>
      <c r="L263" s="26"/>
    </row>
    <row r="264" spans="11:12">
      <c r="K264" s="46"/>
      <c r="L264" s="26"/>
    </row>
    <row r="265" spans="11:12">
      <c r="K265" s="46"/>
      <c r="L265" s="26"/>
    </row>
    <row r="266" spans="11:12">
      <c r="K266" s="46"/>
      <c r="L266" s="26"/>
    </row>
    <row r="267" spans="11:12">
      <c r="K267" s="46"/>
      <c r="L267" s="26"/>
    </row>
    <row r="268" spans="11:12">
      <c r="K268" s="46"/>
      <c r="L268" s="26"/>
    </row>
    <row r="269" spans="11:12">
      <c r="K269" s="46"/>
      <c r="L269" s="26"/>
    </row>
    <row r="270" spans="11:12">
      <c r="K270" s="46"/>
      <c r="L270" s="26"/>
    </row>
    <row r="271" spans="11:12">
      <c r="K271" s="46"/>
      <c r="L271" s="26"/>
    </row>
    <row r="272" spans="11:12">
      <c r="K272" s="46"/>
      <c r="L272" s="26"/>
    </row>
    <row r="273" spans="11:12">
      <c r="K273" s="46"/>
      <c r="L273" s="26"/>
    </row>
    <row r="274" spans="11:12">
      <c r="K274" s="46"/>
      <c r="L274" s="26"/>
    </row>
    <row r="275" spans="11:12">
      <c r="K275" s="46"/>
      <c r="L275" s="26"/>
    </row>
    <row r="276" spans="11:12">
      <c r="K276" s="46"/>
      <c r="L276" s="26"/>
    </row>
    <row r="277" spans="11:12">
      <c r="K277" s="46"/>
      <c r="L277" s="26"/>
    </row>
    <row r="278" spans="11:12">
      <c r="K278" s="46"/>
      <c r="L278" s="26"/>
    </row>
    <row r="279" spans="11:12">
      <c r="K279" s="46"/>
      <c r="L279" s="26"/>
    </row>
    <row r="280" spans="11:12">
      <c r="K280" s="46"/>
      <c r="L280" s="26"/>
    </row>
    <row r="281" spans="11:12">
      <c r="K281" s="46"/>
      <c r="L281" s="26"/>
    </row>
    <row r="282" spans="11:12">
      <c r="K282" s="46"/>
      <c r="L282" s="26"/>
    </row>
    <row r="283" spans="11:12">
      <c r="K283" s="46"/>
      <c r="L283" s="26"/>
    </row>
    <row r="284" spans="11:12">
      <c r="K284" s="46"/>
      <c r="L284" s="26"/>
    </row>
    <row r="285" spans="11:12">
      <c r="K285" s="46"/>
      <c r="L285" s="26"/>
    </row>
    <row r="286" spans="11:12">
      <c r="K286" s="46"/>
      <c r="L286" s="26"/>
    </row>
    <row r="287" spans="11:12">
      <c r="K287" s="46"/>
      <c r="L287" s="26"/>
    </row>
    <row r="288" spans="11:12">
      <c r="K288" s="46"/>
      <c r="L288" s="26"/>
    </row>
    <row r="289" spans="11:12">
      <c r="K289" s="46"/>
      <c r="L289" s="26"/>
    </row>
    <row r="290" spans="11:12">
      <c r="K290" s="46"/>
      <c r="L290" s="26"/>
    </row>
    <row r="291" spans="11:12">
      <c r="K291" s="46"/>
      <c r="L291" s="26"/>
    </row>
    <row r="292" spans="11:12">
      <c r="K292" s="46"/>
      <c r="L292" s="26"/>
    </row>
    <row r="293" spans="11:12">
      <c r="K293" s="46"/>
      <c r="L293" s="26"/>
    </row>
    <row r="294" spans="11:12">
      <c r="K294" s="46"/>
      <c r="L294" s="26"/>
    </row>
    <row r="295" spans="11:12">
      <c r="K295" s="46"/>
      <c r="L295" s="26"/>
    </row>
    <row r="296" spans="11:12">
      <c r="K296" s="46"/>
      <c r="L296" s="26"/>
    </row>
    <row r="297" spans="11:12">
      <c r="K297" s="46"/>
      <c r="L297" s="26"/>
    </row>
    <row r="298" spans="11:12">
      <c r="K298" s="46"/>
      <c r="L298" s="26"/>
    </row>
    <row r="299" spans="11:12">
      <c r="K299" s="46"/>
      <c r="L299" s="26"/>
    </row>
    <row r="300" spans="11:12">
      <c r="K300" s="46"/>
      <c r="L300" s="26"/>
    </row>
    <row r="301" spans="11:12">
      <c r="K301" s="46"/>
      <c r="L301" s="26"/>
    </row>
    <row r="302" spans="11:12">
      <c r="K302" s="46"/>
      <c r="L302" s="26"/>
    </row>
    <row r="303" spans="11:12">
      <c r="K303" s="46"/>
      <c r="L303" s="26"/>
    </row>
    <row r="304" spans="11:12">
      <c r="K304" s="46"/>
      <c r="L304" s="26"/>
    </row>
    <row r="305" spans="11:12">
      <c r="K305" s="46"/>
      <c r="L305" s="26"/>
    </row>
    <row r="306" spans="11:12">
      <c r="K306" s="46"/>
      <c r="L306" s="26"/>
    </row>
    <row r="307" spans="11:12">
      <c r="K307" s="46"/>
      <c r="L307" s="26"/>
    </row>
    <row r="308" spans="11:12">
      <c r="K308" s="46"/>
      <c r="L308" s="26"/>
    </row>
    <row r="309" spans="11:12">
      <c r="K309" s="46"/>
      <c r="L309" s="26"/>
    </row>
    <row r="310" spans="11:12">
      <c r="K310" s="46"/>
      <c r="L310" s="26"/>
    </row>
    <row r="311" spans="11:12">
      <c r="K311" s="46"/>
      <c r="L311" s="26"/>
    </row>
    <row r="312" spans="11:12">
      <c r="K312" s="46"/>
      <c r="L312" s="26"/>
    </row>
    <row r="313" spans="11:12">
      <c r="K313" s="46"/>
      <c r="L313" s="26"/>
    </row>
    <row r="314" spans="11:12">
      <c r="K314" s="46"/>
      <c r="L314" s="26"/>
    </row>
    <row r="315" spans="11:12">
      <c r="K315" s="46"/>
      <c r="L315" s="26"/>
    </row>
    <row r="316" spans="11:12">
      <c r="K316" s="46"/>
      <c r="L316" s="26"/>
    </row>
    <row r="317" spans="11:12">
      <c r="K317" s="46"/>
      <c r="L317" s="26"/>
    </row>
    <row r="318" spans="11:12">
      <c r="K318" s="46"/>
      <c r="L318" s="26"/>
    </row>
    <row r="319" spans="11:12">
      <c r="K319" s="46"/>
      <c r="L319" s="26"/>
    </row>
    <row r="320" spans="11:12">
      <c r="K320" s="46"/>
      <c r="L320" s="26"/>
    </row>
    <row r="321" spans="11:12">
      <c r="K321" s="46"/>
      <c r="L321" s="26"/>
    </row>
    <row r="322" spans="11:12">
      <c r="K322" s="46"/>
      <c r="L322" s="26"/>
    </row>
    <row r="323" spans="11:12">
      <c r="K323" s="46"/>
      <c r="L323" s="26"/>
    </row>
    <row r="324" spans="11:12">
      <c r="K324" s="46"/>
      <c r="L324" s="26"/>
    </row>
    <row r="325" spans="11:12">
      <c r="K325" s="46"/>
      <c r="L325" s="26"/>
    </row>
    <row r="326" spans="11:12">
      <c r="K326" s="46"/>
      <c r="L326" s="26"/>
    </row>
    <row r="327" spans="11:12">
      <c r="K327" s="46"/>
      <c r="L327" s="26"/>
    </row>
    <row r="328" spans="11:12">
      <c r="K328" s="46"/>
      <c r="L328" s="26"/>
    </row>
    <row r="329" spans="11:12">
      <c r="K329" s="46"/>
      <c r="L329" s="26"/>
    </row>
    <row r="330" spans="11:12">
      <c r="K330" s="46"/>
      <c r="L330" s="26"/>
    </row>
    <row r="331" spans="11:12">
      <c r="K331" s="46"/>
      <c r="L331" s="26"/>
    </row>
    <row r="332" spans="11:12">
      <c r="K332" s="46"/>
      <c r="L332" s="26"/>
    </row>
    <row r="333" spans="11:12">
      <c r="K333" s="46"/>
      <c r="L333" s="26"/>
    </row>
    <row r="334" spans="11:12">
      <c r="K334" s="46"/>
      <c r="L334" s="26"/>
    </row>
    <row r="335" spans="11:12">
      <c r="K335" s="46"/>
      <c r="L335" s="26"/>
    </row>
    <row r="336" spans="11:12">
      <c r="K336" s="46"/>
      <c r="L336" s="26"/>
    </row>
    <row r="337" spans="11:12">
      <c r="K337" s="46"/>
      <c r="L337" s="26"/>
    </row>
    <row r="338" spans="11:12">
      <c r="K338" s="46"/>
      <c r="L338" s="26"/>
    </row>
    <row r="339" spans="11:12">
      <c r="K339" s="46"/>
      <c r="L339" s="26"/>
    </row>
    <row r="340" spans="11:12">
      <c r="K340" s="46"/>
      <c r="L340" s="26"/>
    </row>
    <row r="341" spans="11:12">
      <c r="K341" s="46"/>
      <c r="L341" s="26"/>
    </row>
    <row r="342" spans="11:12">
      <c r="K342" s="46"/>
      <c r="L342" s="26"/>
    </row>
    <row r="343" spans="11:12">
      <c r="K343" s="46"/>
      <c r="L343" s="26"/>
    </row>
    <row r="344" spans="11:12">
      <c r="K344" s="46"/>
      <c r="L344" s="26"/>
    </row>
    <row r="345" spans="11:12">
      <c r="K345" s="46"/>
      <c r="L345" s="26"/>
    </row>
    <row r="346" spans="11:12">
      <c r="K346" s="46"/>
      <c r="L346" s="26"/>
    </row>
    <row r="347" spans="11:12">
      <c r="K347" s="46"/>
      <c r="L347" s="26"/>
    </row>
    <row r="348" spans="11:12">
      <c r="K348" s="46"/>
      <c r="L348" s="26"/>
    </row>
    <row r="349" spans="11:12">
      <c r="K349" s="46"/>
      <c r="L349" s="26"/>
    </row>
    <row r="350" spans="11:12">
      <c r="K350" s="46"/>
      <c r="L350" s="26"/>
    </row>
    <row r="351" spans="11:12">
      <c r="K351" s="46"/>
      <c r="L351" s="26"/>
    </row>
    <row r="352" spans="11:12">
      <c r="K352" s="46"/>
      <c r="L352" s="26"/>
    </row>
    <row r="353" spans="11:12">
      <c r="K353" s="46"/>
      <c r="L353" s="26"/>
    </row>
    <row r="354" spans="11:12">
      <c r="K354" s="46"/>
      <c r="L354" s="26"/>
    </row>
    <row r="355" spans="11:12">
      <c r="K355" s="46"/>
      <c r="L355" s="26"/>
    </row>
    <row r="356" spans="11:12">
      <c r="K356" s="46"/>
      <c r="L356" s="26"/>
    </row>
    <row r="357" spans="11:12">
      <c r="K357" s="46"/>
      <c r="L357" s="26"/>
    </row>
    <row r="358" spans="11:12">
      <c r="K358" s="46"/>
      <c r="L358" s="26"/>
    </row>
    <row r="359" spans="11:12">
      <c r="K359" s="46"/>
      <c r="L359" s="26"/>
    </row>
    <row r="360" spans="11:12">
      <c r="K360" s="46"/>
      <c r="L360" s="26"/>
    </row>
    <row r="361" spans="11:12">
      <c r="K361" s="46"/>
      <c r="L361" s="26"/>
    </row>
    <row r="362" spans="11:12">
      <c r="K362" s="46"/>
      <c r="L362" s="26"/>
    </row>
    <row r="363" spans="11:12">
      <c r="K363" s="46"/>
      <c r="L363" s="26"/>
    </row>
    <row r="364" spans="11:12">
      <c r="K364" s="46"/>
      <c r="L364" s="26"/>
    </row>
    <row r="365" spans="11:12">
      <c r="K365" s="46"/>
      <c r="L365" s="26"/>
    </row>
    <row r="366" spans="11:12">
      <c r="K366" s="46"/>
      <c r="L366" s="26"/>
    </row>
    <row r="367" spans="11:12">
      <c r="K367" s="46"/>
      <c r="L367" s="26"/>
    </row>
    <row r="368" spans="11:12">
      <c r="K368" s="46"/>
      <c r="L368" s="26"/>
    </row>
    <row r="369" spans="11:12">
      <c r="K369" s="46"/>
      <c r="L369" s="26"/>
    </row>
    <row r="370" spans="11:12">
      <c r="K370" s="46"/>
      <c r="L370" s="26"/>
    </row>
    <row r="371" spans="11:12">
      <c r="K371" s="46"/>
      <c r="L371" s="26"/>
    </row>
    <row r="372" spans="11:12">
      <c r="K372" s="46"/>
      <c r="L372" s="26"/>
    </row>
    <row r="373" spans="11:12">
      <c r="K373" s="46"/>
      <c r="L373" s="26"/>
    </row>
    <row r="374" spans="11:12">
      <c r="K374" s="46"/>
      <c r="L374" s="26"/>
    </row>
    <row r="375" spans="11:12">
      <c r="K375" s="46"/>
      <c r="L375" s="26"/>
    </row>
    <row r="376" spans="11:12">
      <c r="K376" s="46"/>
      <c r="L376" s="26"/>
    </row>
    <row r="377" spans="11:12">
      <c r="K377" s="46"/>
      <c r="L377" s="26"/>
    </row>
    <row r="378" spans="11:12">
      <c r="K378" s="46"/>
      <c r="L378" s="26"/>
    </row>
    <row r="379" spans="11:12">
      <c r="K379" s="46"/>
      <c r="L379" s="26"/>
    </row>
    <row r="380" spans="11:12">
      <c r="K380" s="46"/>
      <c r="L380" s="26"/>
    </row>
    <row r="381" spans="11:12">
      <c r="K381" s="46"/>
      <c r="L381" s="26"/>
    </row>
    <row r="382" spans="11:12">
      <c r="K382" s="46"/>
      <c r="L382" s="26"/>
    </row>
    <row r="383" spans="11:12">
      <c r="K383" s="46"/>
      <c r="L383" s="26"/>
    </row>
    <row r="384" spans="11:12">
      <c r="K384" s="46"/>
      <c r="L384" s="26"/>
    </row>
    <row r="385" spans="11:12">
      <c r="K385" s="46"/>
      <c r="L385" s="26"/>
    </row>
    <row r="386" spans="11:12">
      <c r="K386" s="46"/>
      <c r="L386" s="26"/>
    </row>
    <row r="387" spans="11:12">
      <c r="K387" s="46"/>
      <c r="L387" s="26"/>
    </row>
    <row r="388" spans="11:12">
      <c r="K388" s="46"/>
      <c r="L388" s="26"/>
    </row>
    <row r="389" spans="11:12">
      <c r="K389" s="46"/>
      <c r="L389" s="26"/>
    </row>
    <row r="390" spans="11:12">
      <c r="K390" s="46"/>
      <c r="L390" s="26"/>
    </row>
    <row r="391" spans="11:12">
      <c r="K391" s="46"/>
      <c r="L391" s="26"/>
    </row>
    <row r="392" spans="11:12">
      <c r="K392" s="46"/>
      <c r="L392" s="26"/>
    </row>
    <row r="393" spans="11:12">
      <c r="K393" s="46"/>
      <c r="L393" s="26"/>
    </row>
    <row r="394" spans="11:12">
      <c r="K394" s="46"/>
      <c r="L394" s="26"/>
    </row>
    <row r="395" spans="11:12">
      <c r="K395" s="46"/>
      <c r="L395" s="26"/>
    </row>
    <row r="396" spans="11:12">
      <c r="K396" s="46"/>
      <c r="L396" s="26"/>
    </row>
    <row r="397" spans="11:12">
      <c r="K397" s="46"/>
      <c r="L397" s="26"/>
    </row>
    <row r="398" spans="11:12">
      <c r="K398" s="46"/>
      <c r="L398" s="26"/>
    </row>
    <row r="399" spans="11:12">
      <c r="K399" s="46"/>
      <c r="L399" s="26"/>
    </row>
    <row r="400" spans="11:12">
      <c r="K400" s="46"/>
      <c r="L400" s="26"/>
    </row>
    <row r="401" spans="11:12">
      <c r="K401" s="46"/>
      <c r="L401" s="26"/>
    </row>
    <row r="402" spans="11:12">
      <c r="K402" s="46"/>
      <c r="L402" s="26"/>
    </row>
    <row r="403" spans="11:12">
      <c r="K403" s="46"/>
      <c r="L403" s="26"/>
    </row>
    <row r="404" spans="11:12">
      <c r="K404" s="46"/>
      <c r="L404" s="26"/>
    </row>
    <row r="405" spans="11:12">
      <c r="K405" s="46"/>
      <c r="L405" s="26"/>
    </row>
    <row r="406" spans="11:12">
      <c r="K406" s="46"/>
      <c r="L406" s="26"/>
    </row>
    <row r="407" spans="11:12">
      <c r="K407" s="46"/>
      <c r="L407" s="26"/>
    </row>
    <row r="408" spans="11:12">
      <c r="K408" s="46"/>
      <c r="L408" s="26"/>
    </row>
    <row r="409" spans="11:12">
      <c r="K409" s="46"/>
      <c r="L409" s="26"/>
    </row>
    <row r="410" spans="11:12">
      <c r="K410" s="46"/>
      <c r="L410" s="26"/>
    </row>
    <row r="411" spans="11:12">
      <c r="K411" s="46"/>
      <c r="L411" s="26"/>
    </row>
    <row r="412" spans="11:12">
      <c r="K412" s="46"/>
      <c r="L412" s="26"/>
    </row>
    <row r="413" spans="11:12">
      <c r="K413" s="46"/>
      <c r="L413" s="26"/>
    </row>
    <row r="414" spans="11:12">
      <c r="K414" s="46"/>
      <c r="L414" s="26"/>
    </row>
    <row r="415" spans="11:12">
      <c r="K415" s="46"/>
      <c r="L415" s="26"/>
    </row>
    <row r="416" spans="11:12">
      <c r="K416" s="46"/>
      <c r="L416" s="26"/>
    </row>
    <row r="417" spans="11:12">
      <c r="K417" s="46"/>
      <c r="L417" s="26"/>
    </row>
    <row r="418" spans="11:12">
      <c r="K418" s="46"/>
      <c r="L418" s="26"/>
    </row>
    <row r="419" spans="11:12">
      <c r="K419" s="46"/>
      <c r="L419" s="26"/>
    </row>
    <row r="420" spans="11:12">
      <c r="K420" s="46"/>
      <c r="L420" s="26"/>
    </row>
    <row r="421" spans="11:12">
      <c r="K421" s="46"/>
      <c r="L421" s="26"/>
    </row>
    <row r="422" spans="11:12">
      <c r="K422" s="46"/>
      <c r="L422" s="26"/>
    </row>
    <row r="423" spans="11:12">
      <c r="K423" s="46"/>
      <c r="L423" s="26"/>
    </row>
    <row r="424" spans="11:12">
      <c r="K424" s="46"/>
      <c r="L424" s="26"/>
    </row>
    <row r="425" spans="11:12">
      <c r="K425" s="46"/>
      <c r="L425" s="26"/>
    </row>
    <row r="426" spans="11:12">
      <c r="K426" s="46"/>
      <c r="L426" s="26"/>
    </row>
    <row r="427" spans="11:12">
      <c r="K427" s="46"/>
      <c r="L427" s="26"/>
    </row>
    <row r="428" spans="11:12">
      <c r="K428" s="46"/>
      <c r="L428" s="26"/>
    </row>
    <row r="429" spans="11:12">
      <c r="K429" s="46"/>
      <c r="L429" s="26"/>
    </row>
    <row r="430" spans="11:12">
      <c r="K430" s="46"/>
      <c r="L430" s="26"/>
    </row>
    <row r="431" spans="11:12">
      <c r="K431" s="46"/>
      <c r="L431" s="26"/>
    </row>
    <row r="432" spans="11:12">
      <c r="K432" s="46"/>
      <c r="L432" s="26"/>
    </row>
    <row r="433" spans="11:12">
      <c r="K433" s="46"/>
      <c r="L433" s="26"/>
    </row>
    <row r="434" spans="11:12">
      <c r="K434" s="46"/>
      <c r="L434" s="26"/>
    </row>
    <row r="435" spans="11:12">
      <c r="K435" s="46"/>
      <c r="L435" s="26"/>
    </row>
    <row r="436" spans="11:12">
      <c r="K436" s="46"/>
      <c r="L436" s="26"/>
    </row>
    <row r="437" spans="11:12">
      <c r="K437" s="46"/>
      <c r="L437" s="26"/>
    </row>
    <row r="438" spans="11:12">
      <c r="K438" s="46"/>
      <c r="L438" s="26"/>
    </row>
    <row r="439" spans="11:12">
      <c r="K439" s="46"/>
      <c r="L439" s="26"/>
    </row>
    <row r="440" spans="11:12">
      <c r="K440" s="46"/>
      <c r="L440" s="26"/>
    </row>
    <row r="441" spans="11:12">
      <c r="K441" s="46"/>
      <c r="L441" s="26"/>
    </row>
    <row r="442" spans="11:12">
      <c r="K442" s="46"/>
      <c r="L442" s="26"/>
    </row>
    <row r="443" spans="11:12">
      <c r="K443" s="46"/>
      <c r="L443" s="26"/>
    </row>
    <row r="444" spans="11:12">
      <c r="K444" s="46"/>
      <c r="L444" s="26"/>
    </row>
    <row r="445" spans="11:12">
      <c r="K445" s="46"/>
      <c r="L445" s="26"/>
    </row>
    <row r="446" spans="11:12">
      <c r="K446" s="46"/>
      <c r="L446" s="26"/>
    </row>
    <row r="447" spans="11:12">
      <c r="K447" s="46"/>
      <c r="L447" s="26"/>
    </row>
    <row r="448" spans="11:12">
      <c r="K448" s="46"/>
      <c r="L448" s="26"/>
    </row>
    <row r="449" spans="11:12">
      <c r="K449" s="46"/>
      <c r="L449" s="26"/>
    </row>
    <row r="450" spans="11:12">
      <c r="K450" s="46"/>
      <c r="L450" s="26"/>
    </row>
    <row r="451" spans="11:12">
      <c r="K451" s="46"/>
      <c r="L451" s="26"/>
    </row>
    <row r="452" spans="11:12">
      <c r="K452" s="46"/>
      <c r="L452" s="26"/>
    </row>
    <row r="453" spans="11:12">
      <c r="K453" s="46"/>
      <c r="L453" s="26"/>
    </row>
    <row r="454" spans="11:12">
      <c r="K454" s="46"/>
      <c r="L454" s="26"/>
    </row>
    <row r="455" spans="11:12">
      <c r="K455" s="46"/>
      <c r="L455" s="26"/>
    </row>
    <row r="456" spans="11:12">
      <c r="K456" s="46"/>
      <c r="L456" s="26"/>
    </row>
    <row r="457" spans="11:12">
      <c r="K457" s="46"/>
      <c r="L457" s="26"/>
    </row>
    <row r="458" spans="11:12">
      <c r="K458" s="46"/>
      <c r="L458" s="26"/>
    </row>
    <row r="459" spans="11:12">
      <c r="K459" s="46"/>
      <c r="L459" s="26"/>
    </row>
    <row r="460" spans="11:12">
      <c r="K460" s="46"/>
      <c r="L460" s="26"/>
    </row>
    <row r="461" spans="11:12">
      <c r="K461" s="46"/>
      <c r="L461" s="26"/>
    </row>
    <row r="462" spans="11:12">
      <c r="K462" s="46"/>
      <c r="L462" s="26"/>
    </row>
    <row r="463" spans="11:12">
      <c r="K463" s="46"/>
      <c r="L463" s="26"/>
    </row>
    <row r="464" spans="11:12">
      <c r="K464" s="46"/>
      <c r="L464" s="26"/>
    </row>
    <row r="465" spans="11:12">
      <c r="K465" s="46"/>
      <c r="L465" s="26"/>
    </row>
    <row r="466" spans="11:12">
      <c r="K466" s="46"/>
      <c r="L466" s="26"/>
    </row>
    <row r="467" spans="11:12">
      <c r="K467" s="46"/>
      <c r="L467" s="26"/>
    </row>
    <row r="468" spans="11:12">
      <c r="K468" s="46"/>
      <c r="L468" s="26"/>
    </row>
    <row r="469" spans="11:12">
      <c r="K469" s="46"/>
      <c r="L469" s="26"/>
    </row>
    <row r="470" spans="11:12">
      <c r="K470" s="46"/>
      <c r="L470" s="26"/>
    </row>
    <row r="471" spans="11:12">
      <c r="K471" s="46"/>
      <c r="L471" s="26"/>
    </row>
    <row r="472" spans="11:12">
      <c r="K472" s="46"/>
      <c r="L472" s="26"/>
    </row>
    <row r="473" spans="11:12">
      <c r="K473" s="46"/>
      <c r="L473" s="26"/>
    </row>
    <row r="474" spans="11:12">
      <c r="K474" s="46"/>
      <c r="L474" s="26"/>
    </row>
    <row r="475" spans="11:12">
      <c r="K475" s="46"/>
      <c r="L475" s="26"/>
    </row>
    <row r="476" spans="11:12">
      <c r="K476" s="46"/>
      <c r="L476" s="26"/>
    </row>
    <row r="477" spans="11:12">
      <c r="K477" s="46"/>
      <c r="L477" s="26"/>
    </row>
    <row r="478" spans="11:12">
      <c r="K478" s="46"/>
      <c r="L478" s="26"/>
    </row>
    <row r="479" spans="11:12">
      <c r="K479" s="46"/>
      <c r="L479" s="26"/>
    </row>
    <row r="480" spans="11:12">
      <c r="K480" s="46"/>
      <c r="L480" s="26"/>
    </row>
    <row r="481" spans="11:12">
      <c r="K481" s="46"/>
      <c r="L481" s="26"/>
    </row>
    <row r="482" spans="11:12">
      <c r="K482" s="46"/>
      <c r="L482" s="26"/>
    </row>
    <row r="483" spans="11:12">
      <c r="K483" s="46"/>
      <c r="L483" s="26"/>
    </row>
    <row r="484" spans="11:12">
      <c r="K484" s="46"/>
      <c r="L484" s="26"/>
    </row>
    <row r="485" spans="11:12">
      <c r="K485" s="46"/>
      <c r="L485" s="26"/>
    </row>
    <row r="486" spans="11:12">
      <c r="K486" s="46"/>
      <c r="L486" s="26"/>
    </row>
    <row r="487" spans="11:12">
      <c r="K487" s="46"/>
      <c r="L487" s="26"/>
    </row>
    <row r="488" spans="11:12">
      <c r="K488" s="46"/>
      <c r="L488" s="26"/>
    </row>
    <row r="489" spans="11:12">
      <c r="K489" s="46"/>
      <c r="L489" s="26"/>
    </row>
    <row r="490" spans="11:12">
      <c r="K490" s="46"/>
      <c r="L490" s="26"/>
    </row>
    <row r="491" spans="11:12">
      <c r="K491" s="46"/>
      <c r="L491" s="26"/>
    </row>
    <row r="492" spans="11:12">
      <c r="K492" s="46"/>
      <c r="L492" s="26"/>
    </row>
    <row r="493" spans="11:12">
      <c r="K493" s="46"/>
      <c r="L493" s="26"/>
    </row>
    <row r="494" spans="11:12">
      <c r="K494" s="46"/>
      <c r="L494" s="26"/>
    </row>
    <row r="495" spans="11:12">
      <c r="K495" s="46"/>
      <c r="L495" s="26"/>
    </row>
    <row r="496" spans="11:12">
      <c r="K496" s="46"/>
      <c r="L496" s="26"/>
    </row>
    <row r="497" spans="11:12">
      <c r="K497" s="46"/>
      <c r="L497" s="26"/>
    </row>
    <row r="498" spans="11:12">
      <c r="K498" s="46"/>
      <c r="L498" s="26"/>
    </row>
    <row r="499" spans="11:12">
      <c r="K499" s="46"/>
      <c r="L499" s="26"/>
    </row>
    <row r="500" spans="11:12">
      <c r="K500" s="46"/>
      <c r="L500" s="26"/>
    </row>
    <row r="501" spans="11:12">
      <c r="K501" s="46"/>
      <c r="L501" s="26"/>
    </row>
    <row r="502" spans="11:12">
      <c r="K502" s="46"/>
      <c r="L502" s="26"/>
    </row>
    <row r="503" spans="11:12">
      <c r="K503" s="46"/>
      <c r="L503" s="26"/>
    </row>
    <row r="504" spans="11:12">
      <c r="K504" s="46"/>
      <c r="L504" s="26"/>
    </row>
    <row r="505" spans="11:12">
      <c r="K505" s="46"/>
      <c r="L505" s="26"/>
    </row>
    <row r="506" spans="11:12">
      <c r="K506" s="46"/>
      <c r="L506" s="26"/>
    </row>
    <row r="507" spans="11:12">
      <c r="K507" s="46"/>
      <c r="L507" s="26"/>
    </row>
    <row r="508" spans="11:12">
      <c r="K508" s="46"/>
      <c r="L508" s="26"/>
    </row>
    <row r="509" spans="11:12">
      <c r="K509" s="46"/>
      <c r="L509" s="26"/>
    </row>
    <row r="510" spans="11:12">
      <c r="K510" s="46"/>
      <c r="L510" s="26"/>
    </row>
    <row r="511" spans="11:12">
      <c r="K511" s="46"/>
      <c r="L511" s="26"/>
    </row>
    <row r="512" spans="11:12">
      <c r="K512" s="46"/>
      <c r="L512" s="26"/>
    </row>
    <row r="513" spans="11:12">
      <c r="K513" s="46"/>
      <c r="L513" s="26"/>
    </row>
    <row r="514" spans="11:12">
      <c r="K514" s="46"/>
      <c r="L514" s="26"/>
    </row>
    <row r="515" spans="11:12">
      <c r="K515" s="46"/>
      <c r="L515" s="26"/>
    </row>
    <row r="516" spans="11:12">
      <c r="K516" s="46"/>
      <c r="L516" s="26"/>
    </row>
    <row r="517" spans="11:12">
      <c r="K517" s="46"/>
      <c r="L517" s="26"/>
    </row>
    <row r="518" spans="11:12">
      <c r="K518" s="46"/>
      <c r="L518" s="26"/>
    </row>
    <row r="519" spans="11:12">
      <c r="K519" s="46"/>
      <c r="L519" s="26"/>
    </row>
    <row r="520" spans="11:12">
      <c r="K520" s="46"/>
      <c r="L520" s="26"/>
    </row>
    <row r="521" spans="11:12">
      <c r="K521" s="46"/>
      <c r="L521" s="26"/>
    </row>
    <row r="522" spans="11:12">
      <c r="K522" s="46"/>
      <c r="L522" s="26"/>
    </row>
    <row r="523" spans="11:12">
      <c r="K523" s="46"/>
      <c r="L523" s="26"/>
    </row>
    <row r="524" spans="11:12">
      <c r="K524" s="46"/>
      <c r="L524" s="26"/>
    </row>
    <row r="525" spans="11:12">
      <c r="K525" s="46"/>
      <c r="L525" s="26"/>
    </row>
    <row r="526" spans="11:12">
      <c r="K526" s="46"/>
      <c r="L526" s="26"/>
    </row>
    <row r="527" spans="11:12">
      <c r="K527" s="46"/>
      <c r="L527" s="26"/>
    </row>
    <row r="528" spans="11:12">
      <c r="K528" s="46"/>
      <c r="L528" s="26"/>
    </row>
    <row r="529" spans="11:12">
      <c r="K529" s="46"/>
      <c r="L529" s="26"/>
    </row>
    <row r="530" spans="11:12">
      <c r="K530" s="46"/>
      <c r="L530" s="26"/>
    </row>
    <row r="531" spans="11:12">
      <c r="K531" s="46"/>
      <c r="L531" s="26"/>
    </row>
    <row r="532" spans="11:12">
      <c r="K532" s="46"/>
      <c r="L532" s="26"/>
    </row>
    <row r="533" spans="11:12">
      <c r="K533" s="46"/>
      <c r="L533" s="26"/>
    </row>
    <row r="534" spans="11:12">
      <c r="K534" s="46"/>
      <c r="L534" s="26"/>
    </row>
    <row r="535" spans="11:12">
      <c r="K535" s="46"/>
      <c r="L535" s="26"/>
    </row>
    <row r="536" spans="11:12">
      <c r="K536" s="46"/>
      <c r="L536" s="26"/>
    </row>
    <row r="537" spans="11:12">
      <c r="K537" s="46"/>
      <c r="L537" s="26"/>
    </row>
    <row r="538" spans="11:12">
      <c r="K538" s="46"/>
      <c r="L538" s="26"/>
    </row>
    <row r="539" spans="11:12">
      <c r="K539" s="46"/>
      <c r="L539" s="26"/>
    </row>
    <row r="540" spans="11:12">
      <c r="K540" s="46"/>
      <c r="L540" s="26"/>
    </row>
    <row r="541" spans="11:12">
      <c r="K541" s="46"/>
      <c r="L541" s="26"/>
    </row>
    <row r="542" spans="11:12">
      <c r="K542" s="46"/>
      <c r="L542" s="26"/>
    </row>
    <row r="543" spans="11:12">
      <c r="K543" s="46"/>
      <c r="L543" s="26"/>
    </row>
    <row r="544" spans="11:12">
      <c r="K544" s="46"/>
      <c r="L544" s="26"/>
    </row>
    <row r="545" spans="11:12">
      <c r="K545" s="46"/>
      <c r="L545" s="26"/>
    </row>
    <row r="546" spans="11:12">
      <c r="K546" s="46"/>
      <c r="L546" s="26"/>
    </row>
    <row r="547" spans="11:12">
      <c r="K547" s="46"/>
      <c r="L547" s="26"/>
    </row>
    <row r="548" spans="11:12">
      <c r="K548" s="46"/>
      <c r="L548" s="26"/>
    </row>
    <row r="549" spans="11:12">
      <c r="K549" s="46"/>
      <c r="L549" s="26"/>
    </row>
    <row r="550" spans="11:12">
      <c r="K550" s="46"/>
      <c r="L550" s="26"/>
    </row>
    <row r="551" spans="11:12">
      <c r="K551" s="46"/>
      <c r="L551" s="26"/>
    </row>
    <row r="552" spans="11:12">
      <c r="K552" s="46"/>
      <c r="L552" s="26"/>
    </row>
    <row r="553" spans="11:12">
      <c r="K553" s="46"/>
      <c r="L553" s="26"/>
    </row>
    <row r="554" spans="11:12">
      <c r="K554" s="46"/>
      <c r="L554" s="26"/>
    </row>
    <row r="555" spans="11:12">
      <c r="K555" s="46"/>
      <c r="L555" s="26"/>
    </row>
    <row r="556" spans="11:12">
      <c r="K556" s="46"/>
      <c r="L556" s="26"/>
    </row>
    <row r="557" spans="11:12">
      <c r="K557" s="46"/>
      <c r="L557" s="26"/>
    </row>
    <row r="558" spans="11:12">
      <c r="K558" s="46"/>
      <c r="L558" s="26"/>
    </row>
    <row r="559" spans="11:12">
      <c r="K559" s="46"/>
      <c r="L559" s="26"/>
    </row>
    <row r="560" spans="11:12">
      <c r="K560" s="46"/>
      <c r="L560" s="26"/>
    </row>
    <row r="561" spans="11:12">
      <c r="K561" s="46"/>
      <c r="L561" s="26"/>
    </row>
    <row r="562" spans="11:12">
      <c r="K562" s="46"/>
      <c r="L562" s="26"/>
    </row>
    <row r="563" spans="11:12">
      <c r="K563" s="46"/>
      <c r="L563" s="26"/>
    </row>
    <row r="564" spans="11:12">
      <c r="K564" s="46"/>
      <c r="L564" s="26"/>
    </row>
    <row r="565" spans="11:12">
      <c r="K565" s="46"/>
      <c r="L565" s="26"/>
    </row>
    <row r="566" spans="11:12">
      <c r="K566" s="46"/>
      <c r="L566" s="26"/>
    </row>
    <row r="567" spans="11:12">
      <c r="K567" s="46"/>
      <c r="L567" s="26"/>
    </row>
    <row r="568" spans="11:12">
      <c r="K568" s="46"/>
      <c r="L568" s="26"/>
    </row>
    <row r="569" spans="11:12">
      <c r="K569" s="46"/>
      <c r="L569" s="26"/>
    </row>
    <row r="570" spans="11:12">
      <c r="K570" s="46"/>
      <c r="L570" s="26"/>
    </row>
    <row r="571" spans="11:12">
      <c r="K571" s="46"/>
      <c r="L571" s="26"/>
    </row>
    <row r="572" spans="11:12">
      <c r="K572" s="46"/>
      <c r="L572" s="26"/>
    </row>
    <row r="573" spans="11:12">
      <c r="K573" s="46"/>
      <c r="L573" s="26"/>
    </row>
    <row r="574" spans="11:12">
      <c r="K574" s="46"/>
      <c r="L574" s="26"/>
    </row>
    <row r="575" spans="11:12">
      <c r="K575" s="46"/>
      <c r="L575" s="26"/>
    </row>
    <row r="576" spans="11:12">
      <c r="K576" s="46"/>
      <c r="L576" s="26"/>
    </row>
    <row r="577" spans="11:12">
      <c r="K577" s="46"/>
      <c r="L577" s="26"/>
    </row>
    <row r="578" spans="11:12">
      <c r="K578" s="46"/>
      <c r="L578" s="26"/>
    </row>
    <row r="579" spans="11:12">
      <c r="K579" s="46"/>
      <c r="L579" s="26"/>
    </row>
    <row r="580" spans="11:12">
      <c r="K580" s="46"/>
      <c r="L580" s="26"/>
    </row>
    <row r="581" spans="11:12">
      <c r="K581" s="46"/>
      <c r="L581" s="26"/>
    </row>
    <row r="582" spans="11:12">
      <c r="K582" s="46"/>
      <c r="L582" s="26"/>
    </row>
    <row r="583" spans="11:12">
      <c r="K583" s="46"/>
      <c r="L583" s="26"/>
    </row>
    <row r="584" spans="11:12">
      <c r="K584" s="46"/>
      <c r="L584" s="26"/>
    </row>
    <row r="585" spans="11:12">
      <c r="K585" s="46"/>
      <c r="L585" s="26"/>
    </row>
    <row r="586" spans="11:12">
      <c r="K586" s="46"/>
      <c r="L586" s="26"/>
    </row>
    <row r="587" spans="11:12">
      <c r="K587" s="46"/>
      <c r="L587" s="26"/>
    </row>
    <row r="588" spans="11:12">
      <c r="K588" s="46"/>
      <c r="L588" s="26"/>
    </row>
    <row r="589" spans="11:12">
      <c r="K589" s="46"/>
      <c r="L589" s="26"/>
    </row>
    <row r="590" spans="11:12">
      <c r="K590" s="46"/>
      <c r="L590" s="26"/>
    </row>
    <row r="591" spans="11:12">
      <c r="K591" s="46"/>
      <c r="L591" s="26"/>
    </row>
    <row r="592" spans="11:12">
      <c r="K592" s="46"/>
      <c r="L592" s="26"/>
    </row>
    <row r="593" spans="11:12">
      <c r="K593" s="46"/>
      <c r="L593" s="26"/>
    </row>
    <row r="594" spans="11:12">
      <c r="K594" s="46"/>
      <c r="L594" s="26"/>
    </row>
    <row r="595" spans="11:12">
      <c r="K595" s="46"/>
      <c r="L595" s="26"/>
    </row>
    <row r="596" spans="11:12">
      <c r="K596" s="46"/>
      <c r="L596" s="26"/>
    </row>
    <row r="597" spans="11:12">
      <c r="K597" s="46"/>
      <c r="L597" s="26"/>
    </row>
    <row r="598" spans="11:12">
      <c r="K598" s="46"/>
      <c r="L598" s="26"/>
    </row>
    <row r="599" spans="11:12">
      <c r="K599" s="46"/>
      <c r="L599" s="26"/>
    </row>
    <row r="600" spans="11:12">
      <c r="K600" s="46"/>
      <c r="L600" s="26"/>
    </row>
    <row r="601" spans="11:12">
      <c r="K601" s="46"/>
      <c r="L601" s="26"/>
    </row>
    <row r="602" spans="11:12">
      <c r="K602" s="46"/>
      <c r="L602" s="26"/>
    </row>
    <row r="603" spans="11:12">
      <c r="K603" s="46"/>
      <c r="L603" s="26"/>
    </row>
    <row r="604" spans="11:12">
      <c r="K604" s="46"/>
      <c r="L604" s="26"/>
    </row>
    <row r="605" spans="11:12">
      <c r="K605" s="46"/>
      <c r="L605" s="26"/>
    </row>
    <row r="606" spans="11:12">
      <c r="K606" s="46"/>
      <c r="L606" s="26"/>
    </row>
    <row r="607" spans="11:12">
      <c r="K607" s="46"/>
      <c r="L607" s="26"/>
    </row>
    <row r="608" spans="11:12">
      <c r="K608" s="46"/>
      <c r="L608" s="26"/>
    </row>
    <row r="609" spans="11:12">
      <c r="K609" s="46"/>
      <c r="L609" s="26"/>
    </row>
    <row r="610" spans="11:12">
      <c r="K610" s="46"/>
      <c r="L610" s="26"/>
    </row>
    <row r="611" spans="11:12">
      <c r="K611" s="46"/>
      <c r="L611" s="26"/>
    </row>
    <row r="612" spans="11:12">
      <c r="K612" s="46"/>
      <c r="L612" s="26"/>
    </row>
    <row r="613" spans="11:12">
      <c r="K613" s="46"/>
      <c r="L613" s="26"/>
    </row>
    <row r="614" spans="11:12">
      <c r="K614" s="46"/>
      <c r="L614" s="26"/>
    </row>
    <row r="615" spans="11:12">
      <c r="K615" s="46"/>
      <c r="L615" s="26"/>
    </row>
    <row r="616" spans="11:12">
      <c r="K616" s="46"/>
      <c r="L616" s="26"/>
    </row>
    <row r="617" spans="11:12">
      <c r="K617" s="46"/>
      <c r="L617" s="26"/>
    </row>
    <row r="618" spans="11:12">
      <c r="K618" s="46"/>
      <c r="L618" s="26"/>
    </row>
    <row r="619" spans="11:12">
      <c r="K619" s="46"/>
      <c r="L619" s="26"/>
    </row>
    <row r="620" spans="11:12">
      <c r="K620" s="46"/>
      <c r="L620" s="26"/>
    </row>
    <row r="621" spans="11:12">
      <c r="K621" s="46"/>
      <c r="L621" s="26"/>
    </row>
    <row r="622" spans="11:12">
      <c r="K622" s="46"/>
      <c r="L622" s="26"/>
    </row>
    <row r="623" spans="11:12">
      <c r="K623" s="46"/>
      <c r="L623" s="26"/>
    </row>
    <row r="624" spans="11:12">
      <c r="K624" s="46"/>
      <c r="L624" s="26"/>
    </row>
    <row r="625" spans="11:12">
      <c r="K625" s="46"/>
      <c r="L625" s="26"/>
    </row>
    <row r="626" spans="11:12">
      <c r="K626" s="46"/>
      <c r="L626" s="26"/>
    </row>
    <row r="627" spans="11:12">
      <c r="K627" s="46"/>
      <c r="L627" s="26"/>
    </row>
    <row r="628" spans="11:12">
      <c r="K628" s="46"/>
      <c r="L628" s="26"/>
    </row>
    <row r="629" spans="11:12">
      <c r="K629" s="46"/>
      <c r="L629" s="26"/>
    </row>
    <row r="630" spans="11:12">
      <c r="K630" s="46"/>
      <c r="L630" s="26"/>
    </row>
    <row r="631" spans="11:12">
      <c r="K631" s="46"/>
      <c r="L631" s="26"/>
    </row>
    <row r="632" spans="11:12">
      <c r="K632" s="46"/>
      <c r="L632" s="26"/>
    </row>
    <row r="633" spans="11:12">
      <c r="K633" s="46"/>
      <c r="L633" s="26"/>
    </row>
    <row r="634" spans="11:12">
      <c r="K634" s="46"/>
      <c r="L634" s="26"/>
    </row>
    <row r="635" spans="11:12">
      <c r="K635" s="46"/>
      <c r="L635" s="26"/>
    </row>
    <row r="636" spans="11:12">
      <c r="K636" s="46"/>
      <c r="L636" s="26"/>
    </row>
    <row r="637" spans="11:12">
      <c r="K637" s="46"/>
      <c r="L637" s="26"/>
    </row>
    <row r="638" spans="11:12">
      <c r="K638" s="46"/>
      <c r="L638" s="26"/>
    </row>
    <row r="639" spans="11:12">
      <c r="K639" s="46"/>
      <c r="L639" s="26"/>
    </row>
    <row r="640" spans="11:12">
      <c r="K640" s="46"/>
      <c r="L640" s="26"/>
    </row>
    <row r="641" spans="11:12">
      <c r="K641" s="46"/>
      <c r="L641" s="26"/>
    </row>
    <row r="642" spans="11:12">
      <c r="K642" s="46"/>
      <c r="L642" s="26"/>
    </row>
    <row r="643" spans="11:12">
      <c r="K643" s="46"/>
      <c r="L643" s="26"/>
    </row>
    <row r="644" spans="11:12">
      <c r="K644" s="46"/>
      <c r="L644" s="26"/>
    </row>
    <row r="645" spans="11:12">
      <c r="K645" s="46"/>
      <c r="L645" s="26"/>
    </row>
    <row r="646" spans="11:12">
      <c r="K646" s="46"/>
      <c r="L646" s="26"/>
    </row>
    <row r="647" spans="11:12">
      <c r="K647" s="46"/>
      <c r="L647" s="26"/>
    </row>
    <row r="648" spans="11:12">
      <c r="K648" s="46"/>
      <c r="L648" s="26"/>
    </row>
    <row r="649" spans="11:12">
      <c r="K649" s="46"/>
      <c r="L649" s="26"/>
    </row>
    <row r="650" spans="11:12">
      <c r="K650" s="46"/>
      <c r="L650" s="26"/>
    </row>
    <row r="651" spans="11:12">
      <c r="K651" s="46"/>
      <c r="L651" s="26"/>
    </row>
    <row r="652" spans="11:12">
      <c r="K652" s="46"/>
      <c r="L652" s="26"/>
    </row>
    <row r="653" spans="11:12">
      <c r="K653" s="46"/>
      <c r="L653" s="26"/>
    </row>
    <row r="654" spans="11:12">
      <c r="K654" s="46"/>
      <c r="L654" s="26"/>
    </row>
    <row r="655" spans="11:12">
      <c r="K655" s="46"/>
      <c r="L655" s="26"/>
    </row>
    <row r="656" spans="11:12">
      <c r="K656" s="46"/>
      <c r="L656" s="26"/>
    </row>
    <row r="657" spans="11:12">
      <c r="K657" s="46"/>
      <c r="L657" s="26"/>
    </row>
    <row r="658" spans="11:12">
      <c r="K658" s="46"/>
      <c r="L658" s="26"/>
    </row>
    <row r="659" spans="11:12">
      <c r="K659" s="46"/>
      <c r="L659" s="26"/>
    </row>
    <row r="660" spans="11:12">
      <c r="K660" s="46"/>
      <c r="L660" s="26"/>
    </row>
    <row r="661" spans="11:12">
      <c r="K661" s="46"/>
      <c r="L661" s="26"/>
    </row>
    <row r="662" spans="11:12">
      <c r="K662" s="46"/>
      <c r="L662" s="26"/>
    </row>
    <row r="663" spans="11:12">
      <c r="K663" s="46"/>
      <c r="L663" s="26"/>
    </row>
    <row r="664" spans="11:12">
      <c r="K664" s="46"/>
      <c r="L664" s="26"/>
    </row>
    <row r="665" spans="11:12">
      <c r="K665" s="46"/>
      <c r="L665" s="26"/>
    </row>
    <row r="666" spans="11:12">
      <c r="K666" s="46"/>
      <c r="L666" s="26"/>
    </row>
    <row r="667" spans="11:12">
      <c r="K667" s="46"/>
      <c r="L667" s="26"/>
    </row>
    <row r="668" spans="11:12">
      <c r="K668" s="46"/>
      <c r="L668" s="26"/>
    </row>
    <row r="669" spans="11:12">
      <c r="K669" s="46"/>
      <c r="L669" s="26"/>
    </row>
    <row r="670" spans="11:12">
      <c r="K670" s="46"/>
      <c r="L670" s="26"/>
    </row>
    <row r="671" spans="11:12">
      <c r="K671" s="46"/>
      <c r="L671" s="26"/>
    </row>
    <row r="672" spans="11:12">
      <c r="K672" s="46"/>
      <c r="L672" s="26"/>
    </row>
    <row r="673" spans="11:12">
      <c r="K673" s="46"/>
      <c r="L673" s="26"/>
    </row>
    <row r="674" spans="11:12">
      <c r="K674" s="46"/>
      <c r="L674" s="26"/>
    </row>
    <row r="675" spans="11:12">
      <c r="K675" s="46"/>
      <c r="L675" s="26"/>
    </row>
    <row r="676" spans="11:12">
      <c r="K676" s="46"/>
      <c r="L676" s="26"/>
    </row>
    <row r="677" spans="11:12">
      <c r="K677" s="46"/>
      <c r="L677" s="26"/>
    </row>
    <row r="678" spans="11:12">
      <c r="K678" s="46"/>
      <c r="L678" s="26"/>
    </row>
    <row r="679" spans="11:12">
      <c r="K679" s="46"/>
      <c r="L679" s="26"/>
    </row>
    <row r="680" spans="11:12">
      <c r="K680" s="46"/>
      <c r="L680" s="26"/>
    </row>
    <row r="681" spans="11:12">
      <c r="K681" s="46"/>
      <c r="L681" s="26"/>
    </row>
    <row r="682" spans="11:12">
      <c r="K682" s="46"/>
      <c r="L682" s="26"/>
    </row>
    <row r="683" spans="11:12">
      <c r="K683" s="46"/>
      <c r="L683" s="26"/>
    </row>
    <row r="684" spans="11:12">
      <c r="K684" s="46"/>
      <c r="L684" s="26"/>
    </row>
    <row r="685" spans="11:12">
      <c r="K685" s="46"/>
      <c r="L685" s="26"/>
    </row>
    <row r="686" spans="11:12">
      <c r="K686" s="46"/>
      <c r="L686" s="26"/>
    </row>
    <row r="687" spans="11:12">
      <c r="K687" s="46"/>
      <c r="L687" s="26"/>
    </row>
    <row r="688" spans="11:12">
      <c r="K688" s="46"/>
      <c r="L688" s="26"/>
    </row>
    <row r="689" spans="11:12">
      <c r="K689" s="46"/>
      <c r="L689" s="26"/>
    </row>
    <row r="690" spans="11:12">
      <c r="K690" s="46"/>
      <c r="L690" s="26"/>
    </row>
    <row r="691" spans="11:12">
      <c r="K691" s="46"/>
      <c r="L691" s="26"/>
    </row>
    <row r="692" spans="11:12">
      <c r="K692" s="46"/>
      <c r="L692" s="26"/>
    </row>
    <row r="693" spans="11:12">
      <c r="K693" s="46"/>
      <c r="L693" s="26"/>
    </row>
    <row r="694" spans="11:12">
      <c r="K694" s="46"/>
      <c r="L694" s="26"/>
    </row>
    <row r="695" spans="11:12">
      <c r="K695" s="46"/>
      <c r="L695" s="26"/>
    </row>
    <row r="696" spans="11:12">
      <c r="K696" s="46"/>
      <c r="L696" s="26"/>
    </row>
    <row r="697" spans="11:12">
      <c r="K697" s="46"/>
      <c r="L697" s="26"/>
    </row>
    <row r="698" spans="11:12">
      <c r="K698" s="46"/>
      <c r="L698" s="26"/>
    </row>
    <row r="699" spans="11:12">
      <c r="K699" s="46"/>
      <c r="L699" s="26"/>
    </row>
    <row r="700" spans="11:12">
      <c r="K700" s="46"/>
      <c r="L700" s="26"/>
    </row>
    <row r="701" spans="11:12">
      <c r="K701" s="46"/>
      <c r="L701" s="26"/>
    </row>
    <row r="702" spans="11:12">
      <c r="K702" s="46"/>
      <c r="L702" s="26"/>
    </row>
    <row r="703" spans="11:12">
      <c r="K703" s="46"/>
      <c r="L703" s="26"/>
    </row>
    <row r="704" spans="11:12">
      <c r="K704" s="46"/>
      <c r="L704" s="26"/>
    </row>
    <row r="705" spans="11:12">
      <c r="K705" s="46"/>
      <c r="L705" s="26"/>
    </row>
    <row r="706" spans="11:12">
      <c r="K706" s="46"/>
      <c r="L706" s="26"/>
    </row>
    <row r="707" spans="11:12">
      <c r="K707" s="46"/>
      <c r="L707" s="26"/>
    </row>
    <row r="708" spans="11:12">
      <c r="K708" s="46"/>
      <c r="L708" s="26"/>
    </row>
    <row r="709" spans="11:12">
      <c r="K709" s="46"/>
      <c r="L709" s="26"/>
    </row>
    <row r="710" spans="11:12">
      <c r="K710" s="46"/>
      <c r="L710" s="26"/>
    </row>
    <row r="711" spans="11:12">
      <c r="K711" s="46"/>
      <c r="L711" s="26"/>
    </row>
    <row r="712" spans="11:12">
      <c r="K712" s="46"/>
      <c r="L712" s="26"/>
    </row>
    <row r="713" spans="11:12">
      <c r="K713" s="46"/>
      <c r="L713" s="26"/>
    </row>
    <row r="714" spans="11:12">
      <c r="K714" s="46"/>
      <c r="L714" s="26"/>
    </row>
    <row r="715" spans="11:12">
      <c r="K715" s="46"/>
      <c r="L715" s="26"/>
    </row>
    <row r="716" spans="11:12">
      <c r="K716" s="46"/>
      <c r="L716" s="26"/>
    </row>
    <row r="717" spans="11:12">
      <c r="K717" s="46"/>
      <c r="L717" s="26"/>
    </row>
    <row r="718" spans="11:12">
      <c r="K718" s="46"/>
      <c r="L718" s="26"/>
    </row>
    <row r="719" spans="11:12">
      <c r="K719" s="46"/>
      <c r="L719" s="26"/>
    </row>
    <row r="720" spans="11:12">
      <c r="K720" s="46"/>
      <c r="L720" s="26"/>
    </row>
    <row r="721" spans="11:12">
      <c r="K721" s="46"/>
      <c r="L721" s="26"/>
    </row>
    <row r="722" spans="11:12">
      <c r="K722" s="46"/>
      <c r="L722" s="26"/>
    </row>
    <row r="723" spans="11:12">
      <c r="K723" s="46"/>
      <c r="L723" s="26"/>
    </row>
    <row r="724" spans="11:12">
      <c r="K724" s="46"/>
      <c r="L724" s="26"/>
    </row>
    <row r="725" spans="11:12">
      <c r="K725" s="46"/>
      <c r="L725" s="26"/>
    </row>
    <row r="726" spans="11:12">
      <c r="K726" s="46"/>
      <c r="L726" s="26"/>
    </row>
    <row r="727" spans="11:12">
      <c r="K727" s="46"/>
      <c r="L727" s="26"/>
    </row>
    <row r="728" spans="11:12">
      <c r="K728" s="46"/>
      <c r="L728" s="26"/>
    </row>
    <row r="729" spans="11:12">
      <c r="K729" s="46"/>
      <c r="L729" s="26"/>
    </row>
    <row r="730" spans="11:12">
      <c r="K730" s="46"/>
      <c r="L730" s="26"/>
    </row>
    <row r="731" spans="11:12">
      <c r="K731" s="46"/>
      <c r="L731" s="26"/>
    </row>
    <row r="732" spans="11:12">
      <c r="K732" s="46"/>
      <c r="L732" s="26"/>
    </row>
    <row r="733" spans="11:12">
      <c r="K733" s="46"/>
      <c r="L733" s="26"/>
    </row>
    <row r="734" spans="11:12">
      <c r="K734" s="46"/>
      <c r="L734" s="26"/>
    </row>
    <row r="735" spans="11:12">
      <c r="K735" s="46"/>
      <c r="L735" s="26"/>
    </row>
    <row r="736" spans="11:12">
      <c r="K736" s="46"/>
      <c r="L736" s="26"/>
    </row>
    <row r="737" spans="11:12">
      <c r="K737" s="46"/>
      <c r="L737" s="26"/>
    </row>
    <row r="738" spans="11:12">
      <c r="K738" s="46"/>
      <c r="L738" s="26"/>
    </row>
    <row r="739" spans="11:12">
      <c r="K739" s="46"/>
      <c r="L739" s="26"/>
    </row>
    <row r="740" spans="11:12">
      <c r="K740" s="46"/>
      <c r="L740" s="26"/>
    </row>
    <row r="741" spans="11:12">
      <c r="K741" s="46"/>
      <c r="L741" s="26"/>
    </row>
    <row r="742" spans="11:12">
      <c r="K742" s="46"/>
      <c r="L742" s="26"/>
    </row>
    <row r="743" spans="11:12">
      <c r="K743" s="46"/>
      <c r="L743" s="26"/>
    </row>
    <row r="744" spans="11:12">
      <c r="K744" s="46"/>
      <c r="L744" s="26"/>
    </row>
    <row r="745" spans="11:12">
      <c r="K745" s="46"/>
      <c r="L745" s="26"/>
    </row>
    <row r="746" spans="11:12">
      <c r="K746" s="46"/>
      <c r="L746" s="26"/>
    </row>
    <row r="747" spans="11:12">
      <c r="K747" s="46"/>
      <c r="L747" s="26"/>
    </row>
    <row r="748" spans="11:12">
      <c r="K748" s="46"/>
      <c r="L748" s="26"/>
    </row>
    <row r="749" spans="11:12">
      <c r="K749" s="46"/>
      <c r="L749" s="26"/>
    </row>
    <row r="750" spans="11:12">
      <c r="K750" s="46"/>
      <c r="L750" s="26"/>
    </row>
    <row r="751" spans="11:12">
      <c r="K751" s="46"/>
      <c r="L751" s="26"/>
    </row>
    <row r="752" spans="11:12">
      <c r="K752" s="46"/>
      <c r="L752" s="26"/>
    </row>
    <row r="753" spans="11:12">
      <c r="K753" s="46"/>
      <c r="L753" s="26"/>
    </row>
    <row r="754" spans="11:12">
      <c r="K754" s="46"/>
      <c r="L754" s="26"/>
    </row>
    <row r="755" spans="11:12">
      <c r="K755" s="46"/>
      <c r="L755" s="26"/>
    </row>
    <row r="756" spans="11:12">
      <c r="K756" s="46"/>
      <c r="L756" s="26"/>
    </row>
    <row r="757" spans="11:12">
      <c r="K757" s="46"/>
      <c r="L757" s="26"/>
    </row>
    <row r="758" spans="11:12">
      <c r="K758" s="46"/>
      <c r="L758" s="26"/>
    </row>
    <row r="759" spans="11:12">
      <c r="K759" s="46"/>
      <c r="L759" s="26"/>
    </row>
    <row r="760" spans="11:12">
      <c r="K760" s="46"/>
      <c r="L760" s="26"/>
    </row>
    <row r="761" spans="11:12">
      <c r="K761" s="46"/>
      <c r="L761" s="26"/>
    </row>
    <row r="762" spans="11:12">
      <c r="K762" s="46"/>
      <c r="L762" s="26"/>
    </row>
    <row r="763" spans="11:12">
      <c r="K763" s="46"/>
      <c r="L763" s="26"/>
    </row>
    <row r="764" spans="11:12">
      <c r="K764" s="46"/>
      <c r="L764" s="26"/>
    </row>
    <row r="765" spans="11:12">
      <c r="K765" s="46"/>
      <c r="L765" s="26"/>
    </row>
    <row r="766" spans="11:12">
      <c r="K766" s="46"/>
      <c r="L766" s="26"/>
    </row>
    <row r="767" spans="11:12">
      <c r="K767" s="46"/>
      <c r="L767" s="26"/>
    </row>
    <row r="768" spans="11:12">
      <c r="K768" s="46"/>
      <c r="L768" s="26"/>
    </row>
    <row r="769" spans="11:12">
      <c r="K769" s="46"/>
      <c r="L769" s="26"/>
    </row>
    <row r="770" spans="11:12">
      <c r="K770" s="46"/>
      <c r="L770" s="26"/>
    </row>
    <row r="771" spans="11:12">
      <c r="K771" s="46"/>
      <c r="L771" s="26"/>
    </row>
    <row r="772" spans="11:12">
      <c r="K772" s="46"/>
      <c r="L772" s="26"/>
    </row>
    <row r="773" spans="11:12">
      <c r="K773" s="46"/>
      <c r="L773" s="26"/>
    </row>
    <row r="774" spans="11:12">
      <c r="K774" s="46"/>
      <c r="L774" s="26"/>
    </row>
    <row r="775" spans="11:12">
      <c r="K775" s="46"/>
      <c r="L775" s="26"/>
    </row>
    <row r="776" spans="11:12">
      <c r="K776" s="46"/>
      <c r="L776" s="26"/>
    </row>
    <row r="777" spans="11:12">
      <c r="K777" s="46"/>
      <c r="L777" s="26"/>
    </row>
    <row r="778" spans="11:12">
      <c r="K778" s="46"/>
      <c r="L778" s="26"/>
    </row>
    <row r="779" spans="11:12">
      <c r="K779" s="46"/>
      <c r="L779" s="26"/>
    </row>
    <row r="780" spans="11:12">
      <c r="K780" s="46"/>
      <c r="L780" s="26"/>
    </row>
    <row r="781" spans="11:12">
      <c r="K781" s="46"/>
      <c r="L781" s="26"/>
    </row>
    <row r="782" spans="11:12">
      <c r="K782" s="46"/>
      <c r="L782" s="26"/>
    </row>
    <row r="783" spans="11:12">
      <c r="K783" s="46"/>
      <c r="L783" s="26"/>
    </row>
    <row r="784" spans="11:12">
      <c r="K784" s="46"/>
      <c r="L784" s="26"/>
    </row>
    <row r="785" spans="11:12">
      <c r="K785" s="46"/>
      <c r="L785" s="26"/>
    </row>
    <row r="786" spans="11:12">
      <c r="K786" s="46"/>
      <c r="L786" s="26"/>
    </row>
    <row r="787" spans="11:12">
      <c r="K787" s="46"/>
      <c r="L787" s="26"/>
    </row>
    <row r="788" spans="11:12">
      <c r="K788" s="46"/>
      <c r="L788" s="26"/>
    </row>
    <row r="789" spans="11:12">
      <c r="K789" s="46"/>
      <c r="L789" s="26"/>
    </row>
    <row r="790" spans="11:12">
      <c r="K790" s="46"/>
      <c r="L790" s="26"/>
    </row>
    <row r="791" spans="11:12">
      <c r="K791" s="46"/>
      <c r="L791" s="26"/>
    </row>
    <row r="792" spans="11:12">
      <c r="K792" s="46"/>
      <c r="L792" s="26"/>
    </row>
    <row r="793" spans="11:12">
      <c r="K793" s="46"/>
      <c r="L793" s="26"/>
    </row>
    <row r="794" spans="11:12">
      <c r="K794" s="46"/>
      <c r="L794" s="26"/>
    </row>
    <row r="795" spans="11:12">
      <c r="K795" s="46"/>
      <c r="L795" s="26"/>
    </row>
    <row r="796" spans="11:12">
      <c r="K796" s="46"/>
      <c r="L796" s="26"/>
    </row>
    <row r="797" spans="11:12">
      <c r="K797" s="46"/>
      <c r="L797" s="26"/>
    </row>
    <row r="798" spans="11:12">
      <c r="K798" s="46"/>
      <c r="L798" s="26"/>
    </row>
    <row r="799" spans="11:12">
      <c r="K799" s="46"/>
      <c r="L799" s="26"/>
    </row>
    <row r="800" spans="11:12">
      <c r="K800" s="46"/>
      <c r="L800" s="26"/>
    </row>
    <row r="801" spans="11:12">
      <c r="K801" s="46"/>
      <c r="L801" s="26"/>
    </row>
    <row r="802" spans="11:12">
      <c r="K802" s="46"/>
      <c r="L802" s="26"/>
    </row>
    <row r="803" spans="11:12">
      <c r="K803" s="46"/>
      <c r="L803" s="26"/>
    </row>
    <row r="804" spans="11:12">
      <c r="K804" s="46"/>
      <c r="L804" s="26"/>
    </row>
    <row r="805" spans="11:12">
      <c r="K805" s="46"/>
      <c r="L805" s="26"/>
    </row>
    <row r="806" spans="11:12">
      <c r="K806" s="46"/>
      <c r="L806" s="26"/>
    </row>
    <row r="807" spans="11:12">
      <c r="K807" s="46"/>
      <c r="L807" s="26"/>
    </row>
    <row r="808" spans="11:12">
      <c r="K808" s="46"/>
      <c r="L808" s="26"/>
    </row>
    <row r="809" spans="11:12">
      <c r="K809" s="46"/>
      <c r="L809" s="26"/>
    </row>
    <row r="810" spans="11:12">
      <c r="K810" s="46"/>
      <c r="L810" s="26"/>
    </row>
    <row r="811" spans="11:12">
      <c r="K811" s="46"/>
      <c r="L811" s="26"/>
    </row>
    <row r="812" spans="11:12">
      <c r="K812" s="46"/>
      <c r="L812" s="26"/>
    </row>
    <row r="813" spans="11:12">
      <c r="K813" s="46"/>
      <c r="L813" s="26"/>
    </row>
    <row r="814" spans="11:12">
      <c r="K814" s="46"/>
      <c r="L814" s="26"/>
    </row>
    <row r="815" spans="11:12">
      <c r="K815" s="46"/>
      <c r="L815" s="26"/>
    </row>
    <row r="816" spans="11:12">
      <c r="K816" s="46"/>
      <c r="L816" s="26"/>
    </row>
    <row r="817" spans="11:12">
      <c r="K817" s="46"/>
      <c r="L817" s="26"/>
    </row>
    <row r="818" spans="11:12">
      <c r="K818" s="46"/>
      <c r="L818" s="26"/>
    </row>
    <row r="819" spans="11:12">
      <c r="K819" s="46"/>
      <c r="L819" s="26"/>
    </row>
    <row r="820" spans="11:12">
      <c r="K820" s="46"/>
      <c r="L820" s="26"/>
    </row>
    <row r="821" spans="11:12">
      <c r="K821" s="46"/>
      <c r="L821" s="26"/>
    </row>
    <row r="822" spans="11:12">
      <c r="K822" s="46"/>
      <c r="L822" s="26"/>
    </row>
    <row r="823" spans="11:12">
      <c r="K823" s="46"/>
      <c r="L823" s="26"/>
    </row>
    <row r="824" spans="11:12">
      <c r="K824" s="46"/>
      <c r="L824" s="26"/>
    </row>
    <row r="825" spans="11:12">
      <c r="K825" s="46"/>
      <c r="L825" s="26"/>
    </row>
    <row r="826" spans="11:12">
      <c r="K826" s="46"/>
      <c r="L826" s="26"/>
    </row>
    <row r="827" spans="11:12">
      <c r="K827" s="46"/>
      <c r="L827" s="26"/>
    </row>
    <row r="828" spans="11:12">
      <c r="K828" s="46"/>
      <c r="L828" s="26"/>
    </row>
    <row r="829" spans="11:12">
      <c r="K829" s="46"/>
      <c r="L829" s="26"/>
    </row>
    <row r="830" spans="11:12">
      <c r="K830" s="46"/>
      <c r="L830" s="26"/>
    </row>
    <row r="831" spans="11:12">
      <c r="K831" s="46"/>
      <c r="L831" s="26"/>
    </row>
    <row r="832" spans="11:12">
      <c r="K832" s="46"/>
      <c r="L832" s="26"/>
    </row>
    <row r="833" spans="11:12">
      <c r="K833" s="46"/>
      <c r="L833" s="26"/>
    </row>
    <row r="834" spans="11:12">
      <c r="K834" s="46"/>
      <c r="L834" s="26"/>
    </row>
    <row r="835" spans="11:12">
      <c r="K835" s="46"/>
      <c r="L835" s="26"/>
    </row>
    <row r="836" spans="11:12">
      <c r="K836" s="46"/>
      <c r="L836" s="26"/>
    </row>
    <row r="837" spans="11:12">
      <c r="K837" s="46"/>
      <c r="L837" s="26"/>
    </row>
    <row r="838" spans="11:12">
      <c r="K838" s="46"/>
      <c r="L838" s="26"/>
    </row>
    <row r="839" spans="11:12">
      <c r="K839" s="46"/>
      <c r="L839" s="26"/>
    </row>
    <row r="840" spans="11:12">
      <c r="K840" s="46"/>
      <c r="L840" s="26"/>
    </row>
    <row r="841" spans="11:12">
      <c r="K841" s="46"/>
      <c r="L841" s="26"/>
    </row>
    <row r="842" spans="11:12">
      <c r="K842" s="46"/>
      <c r="L842" s="26"/>
    </row>
    <row r="843" spans="11:12">
      <c r="K843" s="46"/>
      <c r="L843" s="26"/>
    </row>
    <row r="844" spans="11:12">
      <c r="K844" s="46"/>
      <c r="L844" s="26"/>
    </row>
    <row r="845" spans="11:12">
      <c r="K845" s="46"/>
      <c r="L845" s="26"/>
    </row>
    <row r="846" spans="11:12">
      <c r="K846" s="46"/>
      <c r="L846" s="26"/>
    </row>
    <row r="847" spans="11:12">
      <c r="K847" s="46"/>
      <c r="L847" s="26"/>
    </row>
    <row r="848" spans="11:12">
      <c r="K848" s="46"/>
      <c r="L848" s="26"/>
    </row>
    <row r="849" spans="11:12">
      <c r="K849" s="46"/>
      <c r="L849" s="26"/>
    </row>
    <row r="850" spans="11:12">
      <c r="K850" s="46"/>
      <c r="L850" s="26"/>
    </row>
    <row r="851" spans="11:12">
      <c r="K851" s="46"/>
      <c r="L851" s="26"/>
    </row>
    <row r="852" spans="11:12">
      <c r="K852" s="46"/>
      <c r="L852" s="26"/>
    </row>
    <row r="853" spans="11:12">
      <c r="K853" s="46"/>
      <c r="L853" s="26"/>
    </row>
    <row r="854" spans="11:12">
      <c r="K854" s="46"/>
      <c r="L854" s="26"/>
    </row>
    <row r="855" spans="11:12">
      <c r="K855" s="46"/>
      <c r="L855" s="26"/>
    </row>
    <row r="856" spans="11:12">
      <c r="K856" s="46"/>
      <c r="L856" s="26"/>
    </row>
    <row r="857" spans="11:12">
      <c r="K857" s="46"/>
      <c r="L857" s="26"/>
    </row>
    <row r="858" spans="11:12">
      <c r="K858" s="46"/>
      <c r="L858" s="26"/>
    </row>
    <row r="859" spans="11:12">
      <c r="K859" s="46"/>
      <c r="L859" s="26"/>
    </row>
    <row r="860" spans="11:12">
      <c r="K860" s="46"/>
      <c r="L860" s="26"/>
    </row>
    <row r="861" spans="11:12">
      <c r="K861" s="46"/>
      <c r="L861" s="26"/>
    </row>
    <row r="862" spans="11:12">
      <c r="K862" s="46"/>
      <c r="L862" s="26"/>
    </row>
    <row r="863" spans="11:12">
      <c r="K863" s="46"/>
      <c r="L863" s="26"/>
    </row>
    <row r="864" spans="11:12">
      <c r="K864" s="46"/>
      <c r="L864" s="26"/>
    </row>
    <row r="865" spans="11:12">
      <c r="K865" s="46"/>
      <c r="L865" s="26"/>
    </row>
    <row r="866" spans="11:12">
      <c r="K866" s="46"/>
      <c r="L866" s="26"/>
    </row>
    <row r="867" spans="11:12">
      <c r="K867" s="46"/>
      <c r="L867" s="26"/>
    </row>
    <row r="868" spans="11:12">
      <c r="K868" s="46"/>
      <c r="L868" s="26"/>
    </row>
    <row r="869" spans="11:12">
      <c r="K869" s="46"/>
      <c r="L869" s="26"/>
    </row>
    <row r="870" spans="11:12">
      <c r="K870" s="46"/>
      <c r="L870" s="26"/>
    </row>
    <row r="871" spans="11:12">
      <c r="K871" s="46"/>
      <c r="L871" s="26"/>
    </row>
    <row r="872" spans="11:12">
      <c r="K872" s="46"/>
      <c r="L872" s="26"/>
    </row>
    <row r="873" spans="11:12">
      <c r="K873" s="46"/>
      <c r="L873" s="26"/>
    </row>
    <row r="874" spans="11:12">
      <c r="K874" s="46"/>
      <c r="L874" s="26"/>
    </row>
    <row r="875" spans="11:12">
      <c r="K875" s="46"/>
      <c r="L875" s="26"/>
    </row>
    <row r="876" spans="11:12">
      <c r="K876" s="46"/>
      <c r="L876" s="26"/>
    </row>
    <row r="877" spans="11:12">
      <c r="K877" s="46"/>
      <c r="L877" s="26"/>
    </row>
    <row r="878" spans="11:12">
      <c r="K878" s="46"/>
      <c r="L878" s="26"/>
    </row>
    <row r="879" spans="11:12">
      <c r="K879" s="46"/>
      <c r="L879" s="26"/>
    </row>
    <row r="880" spans="11:12">
      <c r="K880" s="46"/>
      <c r="L880" s="26"/>
    </row>
    <row r="881" spans="11:12">
      <c r="K881" s="46"/>
      <c r="L881" s="26"/>
    </row>
    <row r="882" spans="11:12">
      <c r="K882" s="46"/>
      <c r="L882" s="26"/>
    </row>
    <row r="883" spans="11:12">
      <c r="K883" s="46"/>
      <c r="L883" s="26"/>
    </row>
    <row r="884" spans="11:12">
      <c r="K884" s="46"/>
      <c r="L884" s="26"/>
    </row>
    <row r="885" spans="11:12">
      <c r="K885" s="46"/>
      <c r="L885" s="26"/>
    </row>
    <row r="886" spans="11:12">
      <c r="K886" s="46"/>
      <c r="L886" s="26"/>
    </row>
    <row r="887" spans="11:12">
      <c r="K887" s="46"/>
      <c r="L887" s="26"/>
    </row>
    <row r="888" spans="11:12">
      <c r="K888" s="46"/>
      <c r="L888" s="26"/>
    </row>
    <row r="889" spans="11:12">
      <c r="K889" s="46"/>
      <c r="L889" s="26"/>
    </row>
    <row r="890" spans="11:12">
      <c r="K890" s="46"/>
      <c r="L890" s="26"/>
    </row>
    <row r="891" spans="11:12">
      <c r="K891" s="46"/>
      <c r="L891" s="26"/>
    </row>
    <row r="892" spans="11:12">
      <c r="K892" s="46"/>
      <c r="L892" s="26"/>
    </row>
    <row r="893" spans="11:12">
      <c r="K893" s="46"/>
      <c r="L893" s="26"/>
    </row>
    <row r="894" spans="11:12">
      <c r="K894" s="46"/>
      <c r="L894" s="26"/>
    </row>
    <row r="895" spans="11:12">
      <c r="K895" s="46"/>
      <c r="L895" s="26"/>
    </row>
    <row r="896" spans="11:12">
      <c r="K896" s="46"/>
      <c r="L896" s="26"/>
    </row>
    <row r="897" spans="11:12">
      <c r="K897" s="46"/>
      <c r="L897" s="26"/>
    </row>
    <row r="898" spans="11:12">
      <c r="K898" s="46"/>
      <c r="L898" s="26"/>
    </row>
    <row r="899" spans="11:12">
      <c r="K899" s="46"/>
      <c r="L899" s="26"/>
    </row>
    <row r="900" spans="11:12">
      <c r="K900" s="46"/>
      <c r="L900" s="26"/>
    </row>
    <row r="901" spans="11:12">
      <c r="K901" s="46"/>
      <c r="L901" s="26"/>
    </row>
    <row r="902" spans="11:12">
      <c r="K902" s="46"/>
      <c r="L902" s="26"/>
    </row>
    <row r="903" spans="11:12">
      <c r="K903" s="46"/>
      <c r="L903" s="26"/>
    </row>
    <row r="904" spans="11:12">
      <c r="K904" s="46"/>
      <c r="L904" s="26"/>
    </row>
    <row r="905" spans="11:12">
      <c r="K905" s="46"/>
      <c r="L905" s="26"/>
    </row>
    <row r="906" spans="11:12">
      <c r="K906" s="46"/>
      <c r="L906" s="26"/>
    </row>
    <row r="907" spans="11:12">
      <c r="K907" s="46"/>
      <c r="L907" s="26"/>
    </row>
    <row r="908" spans="11:12">
      <c r="K908" s="46"/>
      <c r="L908" s="26"/>
    </row>
    <row r="909" spans="11:12">
      <c r="K909" s="46"/>
      <c r="L909" s="26"/>
    </row>
    <row r="910" spans="11:12">
      <c r="K910" s="46"/>
      <c r="L910" s="26"/>
    </row>
    <row r="911" spans="11:12">
      <c r="K911" s="46"/>
      <c r="L911" s="26"/>
    </row>
    <row r="912" spans="11:12">
      <c r="K912" s="46"/>
      <c r="L912" s="26"/>
    </row>
    <row r="913" spans="11:12">
      <c r="K913" s="46"/>
      <c r="L913" s="26"/>
    </row>
    <row r="914" spans="11:12">
      <c r="K914" s="46"/>
      <c r="L914" s="26"/>
    </row>
    <row r="915" spans="11:12">
      <c r="K915" s="46"/>
      <c r="L915" s="26"/>
    </row>
    <row r="916" spans="11:12">
      <c r="K916" s="46"/>
      <c r="L916" s="26"/>
    </row>
    <row r="917" spans="11:12">
      <c r="K917" s="46"/>
      <c r="L917" s="26"/>
    </row>
    <row r="918" spans="11:12">
      <c r="K918" s="46"/>
      <c r="L918" s="26"/>
    </row>
    <row r="919" spans="11:12">
      <c r="K919" s="46"/>
      <c r="L919" s="26"/>
    </row>
    <row r="920" spans="11:12">
      <c r="K920" s="46"/>
      <c r="L920" s="26"/>
    </row>
    <row r="921" spans="11:12">
      <c r="K921" s="46"/>
      <c r="L921" s="26"/>
    </row>
    <row r="922" spans="11:12">
      <c r="K922" s="46"/>
      <c r="L922" s="26"/>
    </row>
    <row r="923" spans="11:12">
      <c r="K923" s="46"/>
      <c r="L923" s="26"/>
    </row>
    <row r="924" spans="11:12">
      <c r="K924" s="46"/>
      <c r="L924" s="26"/>
    </row>
    <row r="925" spans="11:12">
      <c r="K925" s="46"/>
      <c r="L925" s="26"/>
    </row>
    <row r="926" spans="11:12">
      <c r="K926" s="46"/>
      <c r="L926" s="26"/>
    </row>
    <row r="927" spans="11:12">
      <c r="K927" s="46"/>
      <c r="L927" s="26"/>
    </row>
    <row r="928" spans="11:12">
      <c r="K928" s="46"/>
      <c r="L928" s="26"/>
    </row>
    <row r="929" spans="11:12">
      <c r="K929" s="46"/>
      <c r="L929" s="26"/>
    </row>
    <row r="930" spans="11:12">
      <c r="K930" s="46"/>
      <c r="L930" s="26"/>
    </row>
    <row r="931" spans="11:12">
      <c r="K931" s="46"/>
      <c r="L931" s="26"/>
    </row>
    <row r="932" spans="11:12">
      <c r="K932" s="46"/>
      <c r="L932" s="26"/>
    </row>
    <row r="933" spans="11:12">
      <c r="K933" s="46"/>
      <c r="L933" s="26"/>
    </row>
    <row r="934" spans="11:12">
      <c r="K934" s="46"/>
      <c r="L934" s="26"/>
    </row>
    <row r="935" spans="11:12">
      <c r="K935" s="46"/>
      <c r="L935" s="26"/>
    </row>
    <row r="936" spans="11:12">
      <c r="K936" s="46"/>
      <c r="L936" s="26"/>
    </row>
    <row r="937" spans="11:12">
      <c r="K937" s="46"/>
      <c r="L937" s="26"/>
    </row>
    <row r="938" spans="11:12">
      <c r="K938" s="46"/>
      <c r="L938" s="26"/>
    </row>
    <row r="939" spans="11:12">
      <c r="K939" s="46"/>
      <c r="L939" s="26"/>
    </row>
    <row r="940" spans="11:12">
      <c r="K940" s="46"/>
      <c r="L940" s="26"/>
    </row>
    <row r="941" spans="11:12">
      <c r="K941" s="46"/>
      <c r="L941" s="26"/>
    </row>
    <row r="942" spans="11:12">
      <c r="K942" s="46"/>
      <c r="L942" s="26"/>
    </row>
    <row r="943" spans="11:12">
      <c r="K943" s="46"/>
      <c r="L943" s="26"/>
    </row>
    <row r="944" spans="11:12">
      <c r="K944" s="46"/>
      <c r="L944" s="26"/>
    </row>
    <row r="945" spans="11:12">
      <c r="K945" s="46"/>
      <c r="L945" s="26"/>
    </row>
    <row r="946" spans="11:12">
      <c r="K946" s="46"/>
      <c r="L946" s="26"/>
    </row>
    <row r="947" spans="11:12">
      <c r="K947" s="46"/>
      <c r="L947" s="26"/>
    </row>
    <row r="948" spans="11:12">
      <c r="K948" s="46"/>
      <c r="L948" s="26"/>
    </row>
    <row r="949" spans="11:12">
      <c r="K949" s="46"/>
      <c r="L949" s="26"/>
    </row>
    <row r="950" spans="11:12">
      <c r="K950" s="46"/>
      <c r="L950" s="26"/>
    </row>
    <row r="951" spans="11:12">
      <c r="K951" s="46"/>
      <c r="L951" s="26"/>
    </row>
    <row r="952" spans="11:12">
      <c r="K952" s="46"/>
      <c r="L952" s="26"/>
    </row>
    <row r="953" spans="11:12">
      <c r="K953" s="46"/>
      <c r="L953" s="26"/>
    </row>
    <row r="954" spans="11:12">
      <c r="K954" s="46"/>
      <c r="L954" s="26"/>
    </row>
    <row r="955" spans="11:12">
      <c r="K955" s="46"/>
      <c r="L955" s="26"/>
    </row>
    <row r="956" spans="11:12">
      <c r="K956" s="46"/>
      <c r="L956" s="26"/>
    </row>
    <row r="957" spans="11:12">
      <c r="K957" s="46"/>
      <c r="L957" s="26"/>
    </row>
    <row r="958" spans="11:12">
      <c r="K958" s="46"/>
      <c r="L958" s="26"/>
    </row>
    <row r="959" spans="11:12">
      <c r="K959" s="46"/>
      <c r="L959" s="26"/>
    </row>
    <row r="960" spans="11:12">
      <c r="K960" s="46"/>
      <c r="L960" s="26"/>
    </row>
    <row r="961" spans="11:12">
      <c r="K961" s="46"/>
      <c r="L961" s="26"/>
    </row>
    <row r="962" spans="11:12">
      <c r="K962" s="46"/>
      <c r="L962" s="26"/>
    </row>
    <row r="963" spans="11:12">
      <c r="K963" s="46"/>
      <c r="L963" s="26"/>
    </row>
    <row r="964" spans="11:12">
      <c r="K964" s="46"/>
      <c r="L964" s="26"/>
    </row>
    <row r="965" spans="11:12">
      <c r="K965" s="46"/>
      <c r="L965" s="26"/>
    </row>
    <row r="966" spans="11:12">
      <c r="K966" s="46"/>
      <c r="L966" s="26"/>
    </row>
    <row r="967" spans="11:12">
      <c r="K967" s="46"/>
      <c r="L967" s="26"/>
    </row>
    <row r="968" spans="11:12">
      <c r="K968" s="46"/>
      <c r="L968" s="26"/>
    </row>
    <row r="969" spans="11:12">
      <c r="K969" s="46"/>
      <c r="L969" s="26"/>
    </row>
    <row r="970" spans="11:12">
      <c r="K970" s="46"/>
      <c r="L970" s="26"/>
    </row>
    <row r="971" spans="11:12">
      <c r="K971" s="46"/>
      <c r="L971" s="26"/>
    </row>
    <row r="972" spans="11:12">
      <c r="K972" s="46"/>
      <c r="L972" s="26"/>
    </row>
    <row r="973" spans="11:12">
      <c r="K973" s="46"/>
      <c r="L973" s="26"/>
    </row>
    <row r="974" spans="11:12">
      <c r="K974" s="46"/>
      <c r="L974" s="26"/>
    </row>
    <row r="975" spans="11:12">
      <c r="K975" s="46"/>
      <c r="L975" s="26"/>
    </row>
    <row r="976" spans="11:12">
      <c r="K976" s="46"/>
      <c r="L976" s="26"/>
    </row>
    <row r="977" spans="11:12">
      <c r="K977" s="46"/>
      <c r="L977" s="26"/>
    </row>
    <row r="978" spans="11:12">
      <c r="K978" s="46"/>
      <c r="L978" s="26"/>
    </row>
    <row r="979" spans="11:12">
      <c r="K979" s="46"/>
      <c r="L979" s="26"/>
    </row>
    <row r="980" spans="11:12">
      <c r="K980" s="46"/>
      <c r="L980" s="26"/>
    </row>
    <row r="981" spans="11:12">
      <c r="K981" s="46"/>
      <c r="L981" s="26"/>
    </row>
    <row r="982" spans="11:12">
      <c r="K982" s="46"/>
      <c r="L982" s="26"/>
    </row>
    <row r="983" spans="11:12">
      <c r="K983" s="46"/>
      <c r="L983" s="26"/>
    </row>
    <row r="984" spans="11:12">
      <c r="K984" s="46"/>
      <c r="L984" s="26"/>
    </row>
    <row r="985" spans="11:12">
      <c r="K985" s="46"/>
      <c r="L985" s="26"/>
    </row>
    <row r="986" spans="11:12">
      <c r="K986" s="46"/>
      <c r="L986" s="26"/>
    </row>
    <row r="987" spans="11:12">
      <c r="K987" s="46"/>
      <c r="L987" s="26"/>
    </row>
    <row r="988" spans="11:12">
      <c r="K988" s="46"/>
      <c r="L988" s="26"/>
    </row>
    <row r="989" spans="11:12">
      <c r="K989" s="46"/>
      <c r="L989" s="26"/>
    </row>
    <row r="990" spans="11:12">
      <c r="K990" s="46"/>
      <c r="L990" s="26"/>
    </row>
    <row r="991" spans="11:12">
      <c r="K991" s="46"/>
      <c r="L991" s="26"/>
    </row>
    <row r="992" spans="11:12">
      <c r="K992" s="46"/>
      <c r="L992" s="26"/>
    </row>
    <row r="993" spans="11:12">
      <c r="K993" s="46"/>
      <c r="L993" s="26"/>
    </row>
    <row r="994" spans="11:12">
      <c r="K994" s="46"/>
      <c r="L994" s="26"/>
    </row>
    <row r="995" spans="11:12">
      <c r="K995" s="46"/>
      <c r="L995" s="26"/>
    </row>
    <row r="996" spans="11:12">
      <c r="K996" s="46"/>
      <c r="L996" s="26"/>
    </row>
    <row r="997" spans="11:12">
      <c r="K997" s="46"/>
      <c r="L997" s="26"/>
    </row>
    <row r="998" spans="11:12">
      <c r="K998" s="46"/>
      <c r="L998" s="26"/>
    </row>
    <row r="999" spans="11:12">
      <c r="K999" s="46"/>
      <c r="L999" s="26"/>
    </row>
    <row r="1000" spans="11:12">
      <c r="K1000" s="46"/>
      <c r="L1000" s="26"/>
    </row>
    <row r="1001" spans="11:12">
      <c r="K1001" s="46"/>
      <c r="L1001" s="26"/>
    </row>
    <row r="1002" spans="11:12">
      <c r="K1002" s="46"/>
      <c r="L1002" s="26"/>
    </row>
    <row r="1003" spans="11:12">
      <c r="K1003" s="46"/>
      <c r="L1003" s="26"/>
    </row>
    <row r="1004" spans="11:12">
      <c r="K1004" s="46"/>
      <c r="L1004" s="26"/>
    </row>
    <row r="1005" spans="11:12">
      <c r="K1005" s="46"/>
      <c r="L1005" s="26"/>
    </row>
    <row r="1006" spans="11:12">
      <c r="K1006" s="46"/>
      <c r="L1006" s="26"/>
    </row>
    <row r="1007" spans="11:12">
      <c r="K1007" s="46"/>
      <c r="L1007" s="26"/>
    </row>
    <row r="1008" spans="11:12">
      <c r="K1008" s="46"/>
      <c r="L1008" s="26"/>
    </row>
    <row r="1009" spans="11:12">
      <c r="K1009" s="46"/>
      <c r="L1009" s="26"/>
    </row>
    <row r="1010" spans="11:12">
      <c r="K1010" s="46"/>
      <c r="L1010" s="26"/>
    </row>
    <row r="1011" spans="11:12">
      <c r="K1011" s="46"/>
      <c r="L1011" s="26"/>
    </row>
    <row r="1012" spans="11:12">
      <c r="K1012" s="46"/>
      <c r="L1012" s="26"/>
    </row>
    <row r="1013" spans="11:12">
      <c r="K1013" s="46"/>
      <c r="L1013" s="26"/>
    </row>
    <row r="1014" spans="11:12">
      <c r="K1014" s="46"/>
      <c r="L1014" s="26"/>
    </row>
    <row r="1015" spans="11:12">
      <c r="K1015" s="46"/>
      <c r="L1015" s="26"/>
    </row>
    <row r="1016" spans="11:12">
      <c r="K1016" s="46"/>
      <c r="L1016" s="26"/>
    </row>
    <row r="1017" spans="11:12">
      <c r="K1017" s="46"/>
      <c r="L1017" s="26"/>
    </row>
    <row r="1018" spans="11:12">
      <c r="K1018" s="46"/>
      <c r="L1018" s="26"/>
    </row>
    <row r="1019" spans="11:12">
      <c r="K1019" s="46"/>
      <c r="L1019" s="26"/>
    </row>
    <row r="1020" spans="11:12">
      <c r="K1020" s="46"/>
      <c r="L1020" s="26"/>
    </row>
    <row r="1021" spans="11:12">
      <c r="K1021" s="46"/>
      <c r="L1021" s="26"/>
    </row>
    <row r="1022" spans="11:12">
      <c r="K1022" s="46"/>
      <c r="L1022" s="26"/>
    </row>
    <row r="1023" spans="11:12">
      <c r="K1023" s="46"/>
      <c r="L1023" s="26"/>
    </row>
    <row r="1024" spans="11:12">
      <c r="K1024" s="46"/>
      <c r="L1024" s="26"/>
    </row>
    <row r="1025" spans="11:12">
      <c r="K1025" s="46"/>
      <c r="L1025" s="26"/>
    </row>
    <row r="1026" spans="11:12">
      <c r="K1026" s="46"/>
      <c r="L1026" s="26"/>
    </row>
    <row r="1027" spans="11:12">
      <c r="K1027" s="46"/>
      <c r="L1027" s="26"/>
    </row>
    <row r="1028" spans="11:12">
      <c r="K1028" s="46"/>
      <c r="L1028" s="26"/>
    </row>
    <row r="1029" spans="11:12">
      <c r="K1029" s="46"/>
      <c r="L1029" s="26"/>
    </row>
    <row r="1030" spans="11:12">
      <c r="K1030" s="46"/>
      <c r="L1030" s="26"/>
    </row>
    <row r="1031" spans="11:12">
      <c r="K1031" s="46"/>
      <c r="L1031" s="26"/>
    </row>
    <row r="1032" spans="11:12">
      <c r="K1032" s="46"/>
      <c r="L1032" s="26"/>
    </row>
    <row r="1033" spans="11:12">
      <c r="K1033" s="46"/>
      <c r="L1033" s="26"/>
    </row>
    <row r="1034" spans="11:12">
      <c r="K1034" s="46"/>
      <c r="L1034" s="26"/>
    </row>
    <row r="1035" spans="11:12">
      <c r="K1035" s="46"/>
      <c r="L1035" s="26"/>
    </row>
    <row r="1036" spans="11:12">
      <c r="K1036" s="46"/>
      <c r="L1036" s="26"/>
    </row>
    <row r="1037" spans="11:12">
      <c r="K1037" s="46"/>
      <c r="L1037" s="26"/>
    </row>
    <row r="1038" spans="11:12">
      <c r="K1038" s="46"/>
      <c r="L1038" s="26"/>
    </row>
    <row r="1039" spans="11:12">
      <c r="K1039" s="46"/>
      <c r="L1039" s="26"/>
    </row>
    <row r="1040" spans="11:12">
      <c r="K1040" s="46"/>
      <c r="L1040" s="26"/>
    </row>
    <row r="1041" spans="11:12">
      <c r="K1041" s="46"/>
      <c r="L1041" s="26"/>
    </row>
    <row r="1042" spans="11:12">
      <c r="K1042" s="46"/>
      <c r="L1042" s="26"/>
    </row>
    <row r="1043" spans="11:12">
      <c r="K1043" s="46"/>
      <c r="L1043" s="26"/>
    </row>
    <row r="1044" spans="11:12">
      <c r="K1044" s="46"/>
      <c r="L1044" s="26"/>
    </row>
    <row r="1045" spans="11:12">
      <c r="K1045" s="46"/>
      <c r="L1045" s="26"/>
    </row>
    <row r="1046" spans="11:12">
      <c r="K1046" s="46"/>
      <c r="L1046" s="26"/>
    </row>
    <row r="1047" spans="11:12">
      <c r="K1047" s="46"/>
      <c r="L1047" s="26"/>
    </row>
    <row r="1048" spans="11:12">
      <c r="K1048" s="46"/>
      <c r="L1048" s="26"/>
    </row>
    <row r="1049" spans="11:12">
      <c r="K1049" s="46"/>
      <c r="L1049" s="26"/>
    </row>
    <row r="1050" spans="11:12">
      <c r="K1050" s="46"/>
      <c r="L1050" s="26"/>
    </row>
    <row r="1051" spans="11:12">
      <c r="K1051" s="46"/>
      <c r="L1051" s="26"/>
    </row>
    <row r="1052" spans="11:12">
      <c r="K1052" s="46"/>
      <c r="L1052" s="26"/>
    </row>
    <row r="1053" spans="11:12">
      <c r="K1053" s="46"/>
      <c r="L1053" s="26"/>
    </row>
    <row r="1054" spans="11:12">
      <c r="K1054" s="46"/>
      <c r="L1054" s="26"/>
    </row>
    <row r="1055" spans="11:12">
      <c r="K1055" s="46"/>
      <c r="L1055" s="26"/>
    </row>
    <row r="1056" spans="11:12">
      <c r="K1056" s="46"/>
      <c r="L1056" s="26"/>
    </row>
    <row r="1057" spans="11:12">
      <c r="K1057" s="46"/>
      <c r="L1057" s="26"/>
    </row>
    <row r="1058" spans="11:12">
      <c r="K1058" s="46"/>
      <c r="L1058" s="26"/>
    </row>
    <row r="1059" spans="11:12">
      <c r="K1059" s="46"/>
      <c r="L1059" s="26"/>
    </row>
    <row r="1060" spans="11:12">
      <c r="K1060" s="46"/>
      <c r="L1060" s="26"/>
    </row>
    <row r="1061" spans="11:12">
      <c r="K1061" s="46"/>
      <c r="L1061" s="26"/>
    </row>
    <row r="1062" spans="11:12">
      <c r="K1062" s="46"/>
      <c r="L1062" s="26"/>
    </row>
    <row r="1063" spans="11:12">
      <c r="K1063" s="46"/>
      <c r="L1063" s="26"/>
    </row>
    <row r="1064" spans="11:12">
      <c r="K1064" s="46"/>
      <c r="L1064" s="26"/>
    </row>
    <row r="1065" spans="11:12">
      <c r="K1065" s="46"/>
      <c r="L1065" s="26"/>
    </row>
    <row r="1066" spans="11:12">
      <c r="K1066" s="46"/>
      <c r="L1066" s="26"/>
    </row>
    <row r="1067" spans="11:12">
      <c r="K1067" s="46"/>
      <c r="L1067" s="26"/>
    </row>
    <row r="1068" spans="11:12">
      <c r="K1068" s="46"/>
      <c r="L1068" s="26"/>
    </row>
    <row r="1069" spans="11:12">
      <c r="K1069" s="46"/>
      <c r="L1069" s="26"/>
    </row>
    <row r="1070" spans="11:12">
      <c r="K1070" s="46"/>
      <c r="L1070" s="26"/>
    </row>
    <row r="1071" spans="11:12">
      <c r="K1071" s="46"/>
      <c r="L1071" s="26"/>
    </row>
    <row r="1072" spans="11:12">
      <c r="K1072" s="46"/>
      <c r="L1072" s="26"/>
    </row>
    <row r="1073" spans="11:12">
      <c r="K1073" s="46"/>
      <c r="L1073" s="26"/>
    </row>
    <row r="1074" spans="11:12">
      <c r="K1074" s="46"/>
      <c r="L1074" s="26"/>
    </row>
    <row r="1075" spans="11:12">
      <c r="K1075" s="46"/>
      <c r="L1075" s="26"/>
    </row>
    <row r="1076" spans="11:12">
      <c r="K1076" s="46"/>
      <c r="L1076" s="26"/>
    </row>
    <row r="1077" spans="11:12">
      <c r="K1077" s="46"/>
      <c r="L1077" s="26"/>
    </row>
    <row r="1078" spans="11:12">
      <c r="K1078" s="46"/>
      <c r="L1078" s="26"/>
    </row>
    <row r="1079" spans="11:12">
      <c r="K1079" s="46"/>
      <c r="L1079" s="26"/>
    </row>
    <row r="1080" spans="11:12">
      <c r="K1080" s="46"/>
      <c r="L1080" s="26"/>
    </row>
    <row r="1081" spans="11:12">
      <c r="K1081" s="46"/>
      <c r="L1081" s="26"/>
    </row>
    <row r="1082" spans="11:12">
      <c r="K1082" s="46"/>
      <c r="L1082" s="26"/>
    </row>
    <row r="1083" spans="11:12">
      <c r="K1083" s="46"/>
      <c r="L1083" s="26"/>
    </row>
    <row r="1084" spans="11:12">
      <c r="K1084" s="46"/>
      <c r="L1084" s="26"/>
    </row>
    <row r="1085" spans="11:12">
      <c r="K1085" s="46"/>
      <c r="L1085" s="26"/>
    </row>
    <row r="1086" spans="11:12">
      <c r="K1086" s="46"/>
      <c r="L1086" s="26"/>
    </row>
    <row r="1087" spans="11:12">
      <c r="K1087" s="46"/>
      <c r="L1087" s="26"/>
    </row>
    <row r="1088" spans="11:12">
      <c r="K1088" s="46"/>
      <c r="L1088" s="26"/>
    </row>
    <row r="1089" spans="11:12">
      <c r="K1089" s="46"/>
      <c r="L1089" s="26"/>
    </row>
    <row r="1090" spans="11:12">
      <c r="K1090" s="46"/>
      <c r="L1090" s="26"/>
    </row>
    <row r="1091" spans="11:12">
      <c r="K1091" s="46"/>
      <c r="L1091" s="26"/>
    </row>
    <row r="1092" spans="11:12">
      <c r="K1092" s="46"/>
      <c r="L1092" s="26"/>
    </row>
    <row r="1093" spans="11:12">
      <c r="K1093" s="46"/>
      <c r="L1093" s="26"/>
    </row>
    <row r="1094" spans="11:12">
      <c r="K1094" s="46"/>
      <c r="L1094" s="26"/>
    </row>
    <row r="1095" spans="11:12">
      <c r="K1095" s="46"/>
      <c r="L1095" s="26"/>
    </row>
    <row r="1096" spans="11:12">
      <c r="K1096" s="46"/>
      <c r="L1096" s="26"/>
    </row>
    <row r="1097" spans="11:12">
      <c r="K1097" s="46"/>
      <c r="L1097" s="26"/>
    </row>
    <row r="1098" spans="11:12">
      <c r="K1098" s="46"/>
      <c r="L1098" s="26"/>
    </row>
    <row r="1099" spans="11:12">
      <c r="K1099" s="46"/>
      <c r="L1099" s="26"/>
    </row>
    <row r="1100" spans="11:12">
      <c r="K1100" s="46"/>
      <c r="L1100" s="26"/>
    </row>
    <row r="1101" spans="11:12">
      <c r="K1101" s="46"/>
      <c r="L1101" s="26"/>
    </row>
    <row r="1102" spans="11:12">
      <c r="K1102" s="46"/>
      <c r="L1102" s="26"/>
    </row>
    <row r="1103" spans="11:12">
      <c r="K1103" s="46"/>
      <c r="L1103" s="26"/>
    </row>
    <row r="1104" spans="11:12">
      <c r="K1104" s="46"/>
      <c r="L1104" s="26"/>
    </row>
    <row r="1105" spans="11:12">
      <c r="K1105" s="46"/>
      <c r="L1105" s="26"/>
    </row>
    <row r="1106" spans="11:12">
      <c r="K1106" s="46"/>
      <c r="L1106" s="26"/>
    </row>
    <row r="1107" spans="11:12">
      <c r="K1107" s="46"/>
      <c r="L1107" s="26"/>
    </row>
    <row r="1108" spans="11:12">
      <c r="K1108" s="46"/>
      <c r="L1108" s="26"/>
    </row>
    <row r="1109" spans="11:12">
      <c r="K1109" s="46"/>
      <c r="L1109" s="26"/>
    </row>
    <row r="1110" spans="11:12">
      <c r="K1110" s="46"/>
      <c r="L1110" s="26"/>
    </row>
    <row r="1111" spans="11:12">
      <c r="K1111" s="46"/>
      <c r="L1111" s="26"/>
    </row>
    <row r="1112" spans="11:12">
      <c r="K1112" s="46"/>
      <c r="L1112" s="26"/>
    </row>
    <row r="1113" spans="11:12">
      <c r="K1113" s="46"/>
      <c r="L1113" s="26"/>
    </row>
    <row r="1114" spans="11:12">
      <c r="K1114" s="46"/>
      <c r="L1114" s="26"/>
    </row>
    <row r="1115" spans="11:12">
      <c r="K1115" s="46"/>
      <c r="L1115" s="26"/>
    </row>
    <row r="1116" spans="11:12">
      <c r="K1116" s="46"/>
      <c r="L1116" s="26"/>
    </row>
    <row r="1117" spans="11:12">
      <c r="K1117" s="46"/>
      <c r="L1117" s="26"/>
    </row>
    <row r="1118" spans="11:12">
      <c r="K1118" s="46"/>
      <c r="L1118" s="26"/>
    </row>
    <row r="1119" spans="11:12">
      <c r="K1119" s="46"/>
      <c r="L1119" s="26"/>
    </row>
    <row r="1120" spans="11:12">
      <c r="K1120" s="46"/>
      <c r="L1120" s="26"/>
    </row>
    <row r="1121" spans="11:12">
      <c r="K1121" s="46"/>
      <c r="L1121" s="26"/>
    </row>
    <row r="1122" spans="11:12">
      <c r="K1122" s="46"/>
      <c r="L1122" s="26"/>
    </row>
    <row r="1123" spans="11:12">
      <c r="K1123" s="46"/>
      <c r="L1123" s="26"/>
    </row>
    <row r="1124" spans="11:12">
      <c r="K1124" s="46"/>
      <c r="L1124" s="26"/>
    </row>
    <row r="1125" spans="11:12">
      <c r="K1125" s="46"/>
      <c r="L1125" s="26"/>
    </row>
    <row r="1126" spans="11:12">
      <c r="K1126" s="46"/>
      <c r="L1126" s="26"/>
    </row>
    <row r="1127" spans="11:12">
      <c r="K1127" s="46"/>
      <c r="L1127" s="26"/>
    </row>
    <row r="1128" spans="11:12">
      <c r="K1128" s="46"/>
      <c r="L1128" s="26"/>
    </row>
    <row r="1129" spans="11:12">
      <c r="K1129" s="46"/>
      <c r="L1129" s="26"/>
    </row>
    <row r="1130" spans="11:12">
      <c r="K1130" s="46"/>
      <c r="L1130" s="26"/>
    </row>
    <row r="1131" spans="11:12">
      <c r="K1131" s="46"/>
      <c r="L1131" s="26"/>
    </row>
    <row r="1132" spans="11:12">
      <c r="K1132" s="46"/>
      <c r="L1132" s="26"/>
    </row>
    <row r="1133" spans="11:12">
      <c r="K1133" s="46"/>
      <c r="L1133" s="26"/>
    </row>
    <row r="1134" spans="11:12">
      <c r="K1134" s="46"/>
      <c r="L1134" s="26"/>
    </row>
    <row r="1135" spans="11:12">
      <c r="K1135" s="46"/>
      <c r="L1135" s="26"/>
    </row>
    <row r="1136" spans="11:12">
      <c r="K1136" s="46"/>
      <c r="L1136" s="26"/>
    </row>
    <row r="1137" spans="11:12">
      <c r="K1137" s="46"/>
      <c r="L1137" s="26"/>
    </row>
    <row r="1138" spans="11:12">
      <c r="K1138" s="46"/>
      <c r="L1138" s="26"/>
    </row>
    <row r="1139" spans="11:12">
      <c r="K1139" s="46"/>
      <c r="L1139" s="26"/>
    </row>
    <row r="1140" spans="11:12">
      <c r="K1140" s="46"/>
      <c r="L1140" s="26"/>
    </row>
    <row r="1141" spans="11:12">
      <c r="K1141" s="46"/>
      <c r="L1141" s="26"/>
    </row>
    <row r="1142" spans="11:12">
      <c r="K1142" s="46"/>
      <c r="L1142" s="26"/>
    </row>
    <row r="1143" spans="11:12">
      <c r="K1143" s="46"/>
      <c r="L1143" s="26"/>
    </row>
    <row r="1144" spans="11:12">
      <c r="K1144" s="46"/>
      <c r="L1144" s="26"/>
    </row>
    <row r="1145" spans="11:12">
      <c r="K1145" s="46"/>
      <c r="L1145" s="26"/>
    </row>
    <row r="1146" spans="11:12">
      <c r="K1146" s="46"/>
      <c r="L1146" s="26"/>
    </row>
    <row r="1147" spans="11:12">
      <c r="K1147" s="46"/>
      <c r="L1147" s="26"/>
    </row>
    <row r="1148" spans="11:12">
      <c r="K1148" s="46"/>
      <c r="L1148" s="26"/>
    </row>
    <row r="1149" spans="11:12">
      <c r="K1149" s="46"/>
      <c r="L1149" s="26"/>
    </row>
    <row r="1150" spans="11:12">
      <c r="K1150" s="46"/>
      <c r="L1150" s="26"/>
    </row>
    <row r="1151" spans="11:12">
      <c r="K1151" s="46"/>
      <c r="L1151" s="26"/>
    </row>
    <row r="1152" spans="11:12">
      <c r="K1152" s="46"/>
      <c r="L1152" s="26"/>
    </row>
    <row r="1153" spans="11:12">
      <c r="K1153" s="46"/>
      <c r="L1153" s="26"/>
    </row>
    <row r="1154" spans="11:12">
      <c r="K1154" s="46"/>
      <c r="L1154" s="26"/>
    </row>
    <row r="1155" spans="11:12">
      <c r="K1155" s="46"/>
      <c r="L1155" s="26"/>
    </row>
    <row r="1156" spans="11:12">
      <c r="K1156" s="46"/>
      <c r="L1156" s="26"/>
    </row>
    <row r="1157" spans="11:12">
      <c r="K1157" s="46"/>
      <c r="L1157" s="26"/>
    </row>
    <row r="1158" spans="11:12">
      <c r="K1158" s="46"/>
      <c r="L1158" s="26"/>
    </row>
    <row r="1159" spans="11:12">
      <c r="K1159" s="46"/>
      <c r="L1159" s="26"/>
    </row>
    <row r="1160" spans="11:12">
      <c r="K1160" s="46"/>
      <c r="L1160" s="26"/>
    </row>
    <row r="1161" spans="11:12">
      <c r="K1161" s="46"/>
      <c r="L1161" s="26"/>
    </row>
    <row r="1162" spans="11:12">
      <c r="K1162" s="46"/>
      <c r="L1162" s="26"/>
    </row>
    <row r="1163" spans="11:12">
      <c r="K1163" s="46"/>
      <c r="L1163" s="26"/>
    </row>
    <row r="1164" spans="11:12">
      <c r="K1164" s="46"/>
      <c r="L1164" s="26"/>
    </row>
    <row r="1165" spans="11:12">
      <c r="K1165" s="46"/>
      <c r="L1165" s="26"/>
    </row>
    <row r="1166" spans="11:12">
      <c r="K1166" s="46"/>
      <c r="L1166" s="26"/>
    </row>
    <row r="1167" spans="11:12">
      <c r="K1167" s="46"/>
      <c r="L1167" s="26"/>
    </row>
    <row r="1168" spans="11:12">
      <c r="K1168" s="46"/>
      <c r="L1168" s="26"/>
    </row>
    <row r="1169" spans="11:12">
      <c r="K1169" s="46"/>
      <c r="L1169" s="26"/>
    </row>
    <row r="1170" spans="11:12">
      <c r="K1170" s="46"/>
      <c r="L1170" s="26"/>
    </row>
    <row r="1171" spans="11:12">
      <c r="K1171" s="46"/>
      <c r="L1171" s="26"/>
    </row>
    <row r="1172" spans="11:12">
      <c r="K1172" s="46"/>
      <c r="L1172" s="26"/>
    </row>
    <row r="1173" spans="11:12">
      <c r="K1173" s="46"/>
      <c r="L1173" s="26"/>
    </row>
    <row r="1174" spans="11:12">
      <c r="K1174" s="46"/>
      <c r="L1174" s="26"/>
    </row>
    <row r="1175" spans="11:12">
      <c r="K1175" s="46"/>
      <c r="L1175" s="26"/>
    </row>
    <row r="1176" spans="11:12">
      <c r="K1176" s="46"/>
      <c r="L1176" s="26"/>
    </row>
    <row r="1177" spans="11:12">
      <c r="K1177" s="46"/>
      <c r="L1177" s="26"/>
    </row>
    <row r="1178" spans="11:12">
      <c r="K1178" s="46"/>
      <c r="L1178" s="26"/>
    </row>
    <row r="1179" spans="11:12">
      <c r="K1179" s="46"/>
      <c r="L1179" s="26"/>
    </row>
    <row r="1180" spans="11:12">
      <c r="K1180" s="46"/>
      <c r="L1180" s="26"/>
    </row>
    <row r="1181" spans="11:12">
      <c r="K1181" s="46"/>
      <c r="L1181" s="26"/>
    </row>
    <row r="1182" spans="11:12">
      <c r="K1182" s="46"/>
      <c r="L1182" s="26"/>
    </row>
    <row r="1183" spans="11:12">
      <c r="K1183" s="46"/>
      <c r="L1183" s="26"/>
    </row>
    <row r="1184" spans="11:12">
      <c r="K1184" s="46"/>
      <c r="L1184" s="26"/>
    </row>
    <row r="1185" spans="11:12">
      <c r="K1185" s="46"/>
      <c r="L1185" s="26"/>
    </row>
    <row r="1186" spans="11:12">
      <c r="K1186" s="46"/>
      <c r="L1186" s="26"/>
    </row>
    <row r="1187" spans="11:12">
      <c r="K1187" s="46"/>
      <c r="L1187" s="26"/>
    </row>
    <row r="1188" spans="11:12">
      <c r="K1188" s="46"/>
      <c r="L1188" s="26"/>
    </row>
    <row r="1189" spans="11:12">
      <c r="K1189" s="46"/>
      <c r="L1189" s="26"/>
    </row>
    <row r="1190" spans="11:12">
      <c r="K1190" s="46"/>
      <c r="L1190" s="26"/>
    </row>
    <row r="1191" spans="11:12">
      <c r="K1191" s="46"/>
      <c r="L1191" s="26"/>
    </row>
    <row r="1192" spans="11:12">
      <c r="K1192" s="46"/>
      <c r="L1192" s="26"/>
    </row>
    <row r="1193" spans="11:12">
      <c r="K1193" s="46"/>
      <c r="L1193" s="26"/>
    </row>
    <row r="1194" spans="11:12">
      <c r="K1194" s="46"/>
      <c r="L1194" s="26"/>
    </row>
    <row r="1195" spans="11:12">
      <c r="K1195" s="46"/>
      <c r="L1195" s="26"/>
    </row>
    <row r="1196" spans="11:12">
      <c r="K1196" s="46"/>
      <c r="L1196" s="26"/>
    </row>
    <row r="1197" spans="11:12">
      <c r="K1197" s="46"/>
      <c r="L1197" s="26"/>
    </row>
    <row r="1198" spans="11:12">
      <c r="K1198" s="46"/>
      <c r="L1198" s="26"/>
    </row>
    <row r="1199" spans="11:12">
      <c r="K1199" s="46"/>
      <c r="L1199" s="26"/>
    </row>
    <row r="1200" spans="11:12">
      <c r="K1200" s="46"/>
      <c r="L1200" s="26"/>
    </row>
    <row r="1201" spans="11:12">
      <c r="K1201" s="46"/>
      <c r="L1201" s="26"/>
    </row>
    <row r="1202" spans="11:12">
      <c r="K1202" s="46"/>
      <c r="L1202" s="26"/>
    </row>
    <row r="1203" spans="11:12">
      <c r="K1203" s="46"/>
      <c r="L1203" s="26"/>
    </row>
    <row r="1204" spans="11:12">
      <c r="K1204" s="46"/>
      <c r="L1204" s="26"/>
    </row>
    <row r="1205" spans="11:12">
      <c r="K1205" s="46"/>
      <c r="L1205" s="26"/>
    </row>
    <row r="1206" spans="11:12">
      <c r="K1206" s="46"/>
      <c r="L1206" s="26"/>
    </row>
    <row r="1207" spans="11:12">
      <c r="K1207" s="46"/>
      <c r="L1207" s="26"/>
    </row>
    <row r="1208" spans="11:12">
      <c r="K1208" s="46"/>
      <c r="L1208" s="26"/>
    </row>
    <row r="1209" spans="11:12">
      <c r="K1209" s="46"/>
      <c r="L1209" s="26"/>
    </row>
    <row r="1210" spans="11:12">
      <c r="K1210" s="46"/>
      <c r="L1210" s="26"/>
    </row>
    <row r="1211" spans="11:12">
      <c r="K1211" s="46"/>
      <c r="L1211" s="26"/>
    </row>
    <row r="1212" spans="11:12">
      <c r="K1212" s="46"/>
      <c r="L1212" s="26"/>
    </row>
    <row r="1213" spans="11:12">
      <c r="K1213" s="46"/>
      <c r="L1213" s="26"/>
    </row>
    <row r="1214" spans="11:12">
      <c r="K1214" s="46"/>
      <c r="L1214" s="26"/>
    </row>
    <row r="1215" spans="11:12">
      <c r="K1215" s="46"/>
      <c r="L1215" s="26"/>
    </row>
    <row r="1216" spans="11:12">
      <c r="K1216" s="46"/>
      <c r="L1216" s="26"/>
    </row>
    <row r="1217" spans="11:12">
      <c r="K1217" s="46"/>
      <c r="L1217" s="26"/>
    </row>
    <row r="1218" spans="11:12">
      <c r="K1218" s="46"/>
      <c r="L1218" s="26"/>
    </row>
    <row r="1219" spans="11:12">
      <c r="K1219" s="46"/>
      <c r="L1219" s="26"/>
    </row>
    <row r="1220" spans="11:12">
      <c r="K1220" s="46"/>
      <c r="L1220" s="26"/>
    </row>
    <row r="1221" spans="11:12">
      <c r="K1221" s="46"/>
      <c r="L1221" s="26"/>
    </row>
    <row r="1222" spans="11:12">
      <c r="K1222" s="46"/>
      <c r="L1222" s="26"/>
    </row>
    <row r="1223" spans="11:12">
      <c r="K1223" s="46"/>
      <c r="L1223" s="26"/>
    </row>
    <row r="1224" spans="11:12">
      <c r="K1224" s="46"/>
      <c r="L1224" s="26"/>
    </row>
    <row r="1225" spans="11:12">
      <c r="K1225" s="46"/>
      <c r="L1225" s="26"/>
    </row>
    <row r="1226" spans="11:12">
      <c r="K1226" s="46"/>
      <c r="L1226" s="26"/>
    </row>
    <row r="1227" spans="11:12">
      <c r="K1227" s="46"/>
      <c r="L1227" s="26"/>
    </row>
    <row r="1228" spans="11:12">
      <c r="K1228" s="46"/>
      <c r="L1228" s="26"/>
    </row>
    <row r="1229" spans="11:12">
      <c r="K1229" s="46"/>
      <c r="L1229" s="26"/>
    </row>
    <row r="1230" spans="11:12">
      <c r="K1230" s="46"/>
      <c r="L1230" s="26"/>
    </row>
    <row r="1231" spans="11:12">
      <c r="K1231" s="46"/>
      <c r="L1231" s="26"/>
    </row>
    <row r="1232" spans="11:12">
      <c r="K1232" s="46"/>
      <c r="L1232" s="26"/>
    </row>
    <row r="1233" spans="11:12">
      <c r="K1233" s="46"/>
      <c r="L1233" s="26"/>
    </row>
    <row r="1234" spans="11:12">
      <c r="K1234" s="46"/>
      <c r="L1234" s="26"/>
    </row>
    <row r="1235" spans="11:12">
      <c r="K1235" s="46"/>
      <c r="L1235" s="26"/>
    </row>
    <row r="1236" spans="11:12">
      <c r="K1236" s="46"/>
      <c r="L1236" s="26"/>
    </row>
    <row r="1237" spans="11:12">
      <c r="K1237" s="46"/>
      <c r="L1237" s="26"/>
    </row>
    <row r="1238" spans="11:12">
      <c r="K1238" s="46"/>
      <c r="L1238" s="26"/>
    </row>
    <row r="1239" spans="11:12">
      <c r="K1239" s="46"/>
      <c r="L1239" s="26"/>
    </row>
    <row r="1240" spans="11:12">
      <c r="K1240" s="46"/>
      <c r="L1240" s="26"/>
    </row>
    <row r="1241" spans="11:12">
      <c r="K1241" s="46"/>
      <c r="L1241" s="26"/>
    </row>
    <row r="1242" spans="11:12">
      <c r="K1242" s="46"/>
      <c r="L1242" s="26"/>
    </row>
    <row r="1243" spans="11:12">
      <c r="K1243" s="46"/>
      <c r="L1243" s="26"/>
    </row>
    <row r="1244" spans="11:12">
      <c r="K1244" s="46"/>
      <c r="L1244" s="26"/>
    </row>
    <row r="1245" spans="11:12">
      <c r="K1245" s="46"/>
      <c r="L1245" s="26"/>
    </row>
    <row r="1246" spans="11:12">
      <c r="K1246" s="46"/>
      <c r="L1246" s="26"/>
    </row>
    <row r="1247" spans="11:12">
      <c r="K1247" s="46"/>
      <c r="L1247" s="26"/>
    </row>
    <row r="1248" spans="11:12">
      <c r="K1248" s="46"/>
      <c r="L1248" s="26"/>
    </row>
    <row r="1249" spans="11:12">
      <c r="K1249" s="46"/>
      <c r="L1249" s="26"/>
    </row>
    <row r="1250" spans="11:12">
      <c r="K1250" s="46"/>
      <c r="L1250" s="26"/>
    </row>
    <row r="1251" spans="11:12">
      <c r="K1251" s="46"/>
      <c r="L1251" s="26"/>
    </row>
    <row r="1252" spans="11:12">
      <c r="K1252" s="46"/>
      <c r="L1252" s="26"/>
    </row>
    <row r="1253" spans="11:12">
      <c r="K1253" s="46"/>
      <c r="L1253" s="26"/>
    </row>
    <row r="1254" spans="11:12">
      <c r="K1254" s="46"/>
      <c r="L1254" s="26"/>
    </row>
    <row r="1255" spans="11:12">
      <c r="K1255" s="46"/>
      <c r="L1255" s="26"/>
    </row>
    <row r="1256" spans="11:12">
      <c r="K1256" s="46"/>
      <c r="L1256" s="26"/>
    </row>
    <row r="1257" spans="11:12">
      <c r="K1257" s="46"/>
      <c r="L1257" s="26"/>
    </row>
    <row r="1258" spans="11:12">
      <c r="K1258" s="46"/>
      <c r="L1258" s="26"/>
    </row>
    <row r="1259" spans="11:12">
      <c r="K1259" s="46"/>
      <c r="L1259" s="26"/>
    </row>
    <row r="1260" spans="11:12">
      <c r="K1260" s="46"/>
      <c r="L1260" s="26"/>
    </row>
    <row r="1261" spans="11:12">
      <c r="K1261" s="46"/>
      <c r="L1261" s="26"/>
    </row>
    <row r="1262" spans="11:12">
      <c r="K1262" s="46"/>
      <c r="L1262" s="26"/>
    </row>
    <row r="1263" spans="11:12">
      <c r="K1263" s="46"/>
      <c r="L1263" s="26"/>
    </row>
    <row r="1264" spans="11:12">
      <c r="K1264" s="46"/>
      <c r="L1264" s="26"/>
    </row>
    <row r="1265" spans="11:12">
      <c r="K1265" s="46"/>
      <c r="L1265" s="26"/>
    </row>
    <row r="1266" spans="11:12">
      <c r="K1266" s="46"/>
      <c r="L1266" s="26"/>
    </row>
    <row r="1267" spans="11:12">
      <c r="K1267" s="46"/>
      <c r="L1267" s="26"/>
    </row>
    <row r="1268" spans="11:12">
      <c r="K1268" s="46"/>
      <c r="L1268" s="26"/>
    </row>
    <row r="1269" spans="11:12">
      <c r="K1269" s="46"/>
      <c r="L1269" s="26"/>
    </row>
    <row r="1270" spans="11:12">
      <c r="K1270" s="46"/>
      <c r="L1270" s="26"/>
    </row>
    <row r="1271" spans="11:12">
      <c r="K1271" s="46"/>
      <c r="L1271" s="26"/>
    </row>
    <row r="1272" spans="11:12">
      <c r="K1272" s="46"/>
      <c r="L1272" s="26"/>
    </row>
    <row r="1273" spans="11:12">
      <c r="K1273" s="46"/>
      <c r="L1273" s="26"/>
    </row>
    <row r="1274" spans="11:12">
      <c r="K1274" s="46"/>
      <c r="L1274" s="26"/>
    </row>
    <row r="1275" spans="11:12">
      <c r="K1275" s="46"/>
      <c r="L1275" s="26"/>
    </row>
    <row r="1276" spans="11:12">
      <c r="K1276" s="46"/>
      <c r="L1276" s="26"/>
    </row>
    <row r="1277" spans="11:12">
      <c r="K1277" s="46"/>
      <c r="L1277" s="26"/>
    </row>
    <row r="1278" spans="11:12">
      <c r="K1278" s="46"/>
      <c r="L1278" s="26"/>
    </row>
    <row r="1279" spans="11:12">
      <c r="K1279" s="46"/>
      <c r="L1279" s="26"/>
    </row>
    <row r="1280" spans="11:12">
      <c r="K1280" s="46"/>
      <c r="L1280" s="26"/>
    </row>
    <row r="1281" spans="11:12">
      <c r="K1281" s="46"/>
      <c r="L1281" s="26"/>
    </row>
    <row r="1282" spans="11:12">
      <c r="K1282" s="46"/>
      <c r="L1282" s="26"/>
    </row>
    <row r="1283" spans="11:12">
      <c r="K1283" s="46"/>
      <c r="L1283" s="26"/>
    </row>
    <row r="1284" spans="11:12">
      <c r="K1284" s="46"/>
      <c r="L1284" s="26"/>
    </row>
    <row r="1285" spans="11:12">
      <c r="K1285" s="46"/>
      <c r="L1285" s="26"/>
    </row>
    <row r="1286" spans="11:12">
      <c r="K1286" s="46"/>
      <c r="L1286" s="26"/>
    </row>
    <row r="1287" spans="11:12">
      <c r="K1287" s="46"/>
      <c r="L1287" s="26"/>
    </row>
    <row r="1288" spans="11:12">
      <c r="K1288" s="46"/>
      <c r="L1288" s="26"/>
    </row>
    <row r="1289" spans="11:12">
      <c r="K1289" s="46"/>
      <c r="L1289" s="26"/>
    </row>
    <row r="1290" spans="11:12">
      <c r="K1290" s="46"/>
      <c r="L1290" s="26"/>
    </row>
    <row r="1291" spans="11:12">
      <c r="K1291" s="46"/>
      <c r="L1291" s="26"/>
    </row>
    <row r="1292" spans="11:12">
      <c r="K1292" s="46"/>
      <c r="L1292" s="26"/>
    </row>
    <row r="1293" spans="11:12">
      <c r="K1293" s="46"/>
      <c r="L1293" s="26"/>
    </row>
    <row r="1294" spans="11:12">
      <c r="K1294" s="46"/>
      <c r="L1294" s="26"/>
    </row>
    <row r="1295" spans="11:12">
      <c r="K1295" s="46"/>
      <c r="L1295" s="26"/>
    </row>
    <row r="1296" spans="11:12">
      <c r="K1296" s="46"/>
      <c r="L1296" s="26"/>
    </row>
    <row r="1297" spans="11:12">
      <c r="K1297" s="46"/>
      <c r="L1297" s="26"/>
    </row>
    <row r="1298" spans="11:12">
      <c r="K1298" s="46"/>
      <c r="L1298" s="26"/>
    </row>
    <row r="1299" spans="11:12">
      <c r="K1299" s="46"/>
      <c r="L1299" s="26"/>
    </row>
    <row r="1300" spans="11:12">
      <c r="K1300" s="46"/>
      <c r="L1300" s="26"/>
    </row>
    <row r="1301" spans="11:12">
      <c r="K1301" s="46"/>
      <c r="L1301" s="26"/>
    </row>
    <row r="1302" spans="11:12">
      <c r="K1302" s="46"/>
      <c r="L1302" s="26"/>
    </row>
    <row r="1303" spans="11:12">
      <c r="K1303" s="46"/>
      <c r="L1303" s="26"/>
    </row>
    <row r="1304" spans="11:12">
      <c r="K1304" s="46"/>
      <c r="L1304" s="26"/>
    </row>
    <row r="1305" spans="11:12">
      <c r="K1305" s="46"/>
      <c r="L1305" s="26"/>
    </row>
    <row r="1306" spans="11:12">
      <c r="K1306" s="46"/>
      <c r="L1306" s="26"/>
    </row>
    <row r="1307" spans="11:12">
      <c r="K1307" s="46"/>
      <c r="L1307" s="26"/>
    </row>
    <row r="1308" spans="11:12">
      <c r="K1308" s="46"/>
      <c r="L1308" s="26"/>
    </row>
    <row r="1309" spans="11:12">
      <c r="K1309" s="46"/>
      <c r="L1309" s="26"/>
    </row>
    <row r="1310" spans="11:12">
      <c r="K1310" s="46"/>
      <c r="L1310" s="26"/>
    </row>
    <row r="1311" spans="11:12">
      <c r="K1311" s="46"/>
      <c r="L1311" s="26"/>
    </row>
    <row r="1312" spans="11:12">
      <c r="K1312" s="46"/>
      <c r="L1312" s="26"/>
    </row>
    <row r="1313" spans="11:12">
      <c r="K1313" s="46"/>
      <c r="L1313" s="26"/>
    </row>
    <row r="1314" spans="11:12">
      <c r="K1314" s="46"/>
      <c r="L1314" s="26"/>
    </row>
    <row r="1315" spans="11:12">
      <c r="K1315" s="46"/>
      <c r="L1315" s="26"/>
    </row>
    <row r="1316" spans="11:12">
      <c r="K1316" s="46"/>
      <c r="L1316" s="26"/>
    </row>
    <row r="1317" spans="11:12">
      <c r="K1317" s="46"/>
      <c r="L1317" s="26"/>
    </row>
    <row r="1318" spans="11:12">
      <c r="K1318" s="46"/>
      <c r="L1318" s="26"/>
    </row>
    <row r="1319" spans="11:12">
      <c r="K1319" s="46"/>
      <c r="L1319" s="26"/>
    </row>
    <row r="1320" spans="11:12">
      <c r="K1320" s="46"/>
      <c r="L1320" s="26"/>
    </row>
    <row r="1321" spans="11:12">
      <c r="K1321" s="46"/>
      <c r="L1321" s="26"/>
    </row>
    <row r="1322" spans="11:12">
      <c r="K1322" s="46"/>
      <c r="L1322" s="26"/>
    </row>
    <row r="1323" spans="11:12">
      <c r="K1323" s="46"/>
      <c r="L1323" s="26"/>
    </row>
    <row r="1324" spans="11:12">
      <c r="K1324" s="46"/>
      <c r="L1324" s="26"/>
    </row>
    <row r="1325" spans="11:12">
      <c r="K1325" s="46"/>
      <c r="L1325" s="26"/>
    </row>
    <row r="1326" spans="11:12">
      <c r="K1326" s="46"/>
      <c r="L1326" s="26"/>
    </row>
    <row r="1327" spans="11:12">
      <c r="K1327" s="46"/>
      <c r="L1327" s="26"/>
    </row>
    <row r="1328" spans="11:12">
      <c r="K1328" s="46"/>
      <c r="L1328" s="26"/>
    </row>
    <row r="1329" spans="11:12">
      <c r="K1329" s="46"/>
      <c r="L1329" s="26"/>
    </row>
    <row r="1330" spans="11:12">
      <c r="K1330" s="46"/>
      <c r="L1330" s="26"/>
    </row>
    <row r="1331" spans="11:12">
      <c r="K1331" s="46"/>
      <c r="L1331" s="26"/>
    </row>
    <row r="1332" spans="11:12">
      <c r="K1332" s="46"/>
      <c r="L1332" s="26"/>
    </row>
    <row r="1333" spans="11:12">
      <c r="K1333" s="46"/>
      <c r="L1333" s="26"/>
    </row>
    <row r="1334" spans="11:12">
      <c r="K1334" s="46"/>
      <c r="L1334" s="26"/>
    </row>
    <row r="1335" spans="11:12">
      <c r="K1335" s="46"/>
      <c r="L1335" s="26"/>
    </row>
    <row r="1336" spans="11:12">
      <c r="K1336" s="46"/>
      <c r="L1336" s="26"/>
    </row>
    <row r="1337" spans="11:12">
      <c r="K1337" s="46"/>
      <c r="L1337" s="26"/>
    </row>
    <row r="1338" spans="11:12">
      <c r="K1338" s="46"/>
      <c r="L1338" s="26"/>
    </row>
    <row r="1339" spans="11:12">
      <c r="K1339" s="46"/>
      <c r="L1339" s="26"/>
    </row>
    <row r="1340" spans="11:12">
      <c r="K1340" s="46"/>
      <c r="L1340" s="26"/>
    </row>
    <row r="1341" spans="11:12">
      <c r="K1341" s="46"/>
      <c r="L1341" s="26"/>
    </row>
    <row r="1342" spans="11:12">
      <c r="K1342" s="46"/>
      <c r="L1342" s="26"/>
    </row>
    <row r="1343" spans="11:12">
      <c r="K1343" s="46"/>
      <c r="L1343" s="26"/>
    </row>
    <row r="1344" spans="11:12">
      <c r="K1344" s="46"/>
      <c r="L1344" s="26"/>
    </row>
    <row r="1345" spans="11:12">
      <c r="K1345" s="46"/>
      <c r="L1345" s="26"/>
    </row>
    <row r="1346" spans="11:12">
      <c r="K1346" s="46"/>
      <c r="L1346" s="26"/>
    </row>
    <row r="1347" spans="11:12">
      <c r="K1347" s="46"/>
      <c r="L1347" s="26"/>
    </row>
    <row r="1348" spans="11:12">
      <c r="K1348" s="46"/>
      <c r="L1348" s="26"/>
    </row>
    <row r="1349" spans="11:12">
      <c r="K1349" s="46"/>
      <c r="L1349" s="26"/>
    </row>
    <row r="1350" spans="11:12">
      <c r="K1350" s="46"/>
      <c r="L1350" s="26"/>
    </row>
    <row r="1351" spans="11:12">
      <c r="K1351" s="46"/>
      <c r="L1351" s="26"/>
    </row>
    <row r="1352" spans="11:12">
      <c r="K1352" s="46"/>
      <c r="L1352" s="26"/>
    </row>
    <row r="1353" spans="11:12">
      <c r="K1353" s="46"/>
      <c r="L1353" s="26"/>
    </row>
    <row r="1354" spans="11:12">
      <c r="K1354" s="46"/>
      <c r="L1354" s="26"/>
    </row>
    <row r="1355" spans="11:12">
      <c r="K1355" s="46"/>
      <c r="L1355" s="26"/>
    </row>
    <row r="1356" spans="11:12">
      <c r="K1356" s="46"/>
      <c r="L1356" s="26"/>
    </row>
    <row r="1357" spans="11:12">
      <c r="K1357" s="46"/>
      <c r="L1357" s="26"/>
    </row>
    <row r="1358" spans="11:12">
      <c r="K1358" s="46"/>
      <c r="L1358" s="26"/>
    </row>
    <row r="1359" spans="11:12">
      <c r="K1359" s="46"/>
      <c r="L1359" s="26"/>
    </row>
    <row r="1360" spans="11:12">
      <c r="K1360" s="46"/>
      <c r="L1360" s="26"/>
    </row>
    <row r="1361" spans="11:12">
      <c r="K1361" s="46"/>
      <c r="L1361" s="26"/>
    </row>
    <row r="1362" spans="11:12">
      <c r="K1362" s="46"/>
      <c r="L1362" s="26"/>
    </row>
    <row r="1363" spans="11:12">
      <c r="K1363" s="46"/>
      <c r="L1363" s="26"/>
    </row>
    <row r="1364" spans="11:12">
      <c r="K1364" s="46"/>
      <c r="L1364" s="26"/>
    </row>
    <row r="1365" spans="11:12">
      <c r="K1365" s="46"/>
      <c r="L1365" s="26"/>
    </row>
    <row r="1366" spans="11:12">
      <c r="K1366" s="46"/>
      <c r="L1366" s="26"/>
    </row>
    <row r="1367" spans="11:12">
      <c r="K1367" s="46"/>
      <c r="L1367" s="26"/>
    </row>
    <row r="1368" spans="11:12">
      <c r="K1368" s="46"/>
      <c r="L1368" s="26"/>
    </row>
    <row r="1369" spans="11:12">
      <c r="K1369" s="46"/>
      <c r="L1369" s="26"/>
    </row>
    <row r="1370" spans="11:12">
      <c r="K1370" s="46"/>
      <c r="L1370" s="26"/>
    </row>
    <row r="1371" spans="11:12">
      <c r="K1371" s="46"/>
      <c r="L1371" s="26"/>
    </row>
    <row r="1372" spans="11:12">
      <c r="K1372" s="46"/>
      <c r="L1372" s="26"/>
    </row>
    <row r="1373" spans="11:12">
      <c r="K1373" s="46"/>
      <c r="L1373" s="26"/>
    </row>
    <row r="1374" spans="11:12">
      <c r="K1374" s="46"/>
      <c r="L1374" s="26"/>
    </row>
    <row r="1375" spans="11:12">
      <c r="K1375" s="46"/>
      <c r="L1375" s="26"/>
    </row>
    <row r="1376" spans="11:12">
      <c r="K1376" s="46"/>
      <c r="L1376" s="26"/>
    </row>
    <row r="1377" spans="11:12">
      <c r="K1377" s="46"/>
      <c r="L1377" s="26"/>
    </row>
    <row r="1378" spans="11:12">
      <c r="K1378" s="46"/>
      <c r="L1378" s="26"/>
    </row>
    <row r="1379" spans="11:12">
      <c r="K1379" s="46"/>
      <c r="L1379" s="26"/>
    </row>
    <row r="1380" spans="11:12">
      <c r="K1380" s="46"/>
      <c r="L1380" s="26"/>
    </row>
    <row r="1381" spans="11:12">
      <c r="K1381" s="46"/>
      <c r="L1381" s="26"/>
    </row>
    <row r="1382" spans="11:12">
      <c r="K1382" s="46"/>
      <c r="L1382" s="26"/>
    </row>
    <row r="1383" spans="11:12">
      <c r="K1383" s="46"/>
      <c r="L1383" s="26"/>
    </row>
    <row r="1384" spans="11:12">
      <c r="K1384" s="46"/>
      <c r="L1384" s="26"/>
    </row>
    <row r="1385" spans="11:12">
      <c r="K1385" s="46"/>
      <c r="L1385" s="26"/>
    </row>
    <row r="1386" spans="11:12">
      <c r="K1386" s="46"/>
      <c r="L1386" s="26"/>
    </row>
    <row r="1387" spans="11:12">
      <c r="K1387" s="46"/>
      <c r="L1387" s="26"/>
    </row>
    <row r="1388" spans="11:12">
      <c r="K1388" s="46"/>
      <c r="L1388" s="26"/>
    </row>
    <row r="1389" spans="11:12">
      <c r="K1389" s="46"/>
      <c r="L1389" s="26"/>
    </row>
    <row r="1390" spans="11:12">
      <c r="K1390" s="46"/>
      <c r="L1390" s="26"/>
    </row>
    <row r="1391" spans="11:12">
      <c r="K1391" s="46"/>
      <c r="L1391" s="26"/>
    </row>
    <row r="1392" spans="11:12">
      <c r="K1392" s="46"/>
      <c r="L1392" s="26"/>
    </row>
    <row r="1393" spans="11:12">
      <c r="K1393" s="46"/>
      <c r="L1393" s="26"/>
    </row>
    <row r="1394" spans="11:12">
      <c r="K1394" s="46"/>
      <c r="L1394" s="26"/>
    </row>
    <row r="1395" spans="11:12">
      <c r="K1395" s="46"/>
      <c r="L1395" s="26"/>
    </row>
    <row r="1396" spans="11:12">
      <c r="K1396" s="46"/>
      <c r="L1396" s="26"/>
    </row>
    <row r="1397" spans="11:12">
      <c r="K1397" s="46"/>
      <c r="L1397" s="26"/>
    </row>
    <row r="1398" spans="11:12">
      <c r="K1398" s="46"/>
      <c r="L1398" s="26"/>
    </row>
    <row r="1399" spans="11:12">
      <c r="K1399" s="46"/>
      <c r="L1399" s="26"/>
    </row>
    <row r="1400" spans="11:12">
      <c r="K1400" s="46"/>
      <c r="L1400" s="26"/>
    </row>
    <row r="1401" spans="11:12">
      <c r="K1401" s="46"/>
      <c r="L1401" s="26"/>
    </row>
    <row r="1402" spans="11:12">
      <c r="K1402" s="46"/>
      <c r="L1402" s="26"/>
    </row>
    <row r="1403" spans="11:12">
      <c r="K1403" s="46"/>
      <c r="L1403" s="26"/>
    </row>
    <row r="1404" spans="11:12">
      <c r="K1404" s="46"/>
      <c r="L1404" s="26"/>
    </row>
    <row r="1405" spans="11:12">
      <c r="K1405" s="46"/>
      <c r="L1405" s="26"/>
    </row>
    <row r="1406" spans="11:12">
      <c r="K1406" s="46"/>
      <c r="L1406" s="26"/>
    </row>
    <row r="1407" spans="11:12">
      <c r="K1407" s="46"/>
      <c r="L1407" s="26"/>
    </row>
    <row r="1408" spans="11:12">
      <c r="K1408" s="46"/>
      <c r="L1408" s="26"/>
    </row>
    <row r="1409" spans="11:12">
      <c r="K1409" s="46"/>
      <c r="L1409" s="26"/>
    </row>
    <row r="1410" spans="11:12">
      <c r="K1410" s="46"/>
      <c r="L1410" s="26"/>
    </row>
    <row r="1411" spans="11:12">
      <c r="K1411" s="46"/>
      <c r="L1411" s="26"/>
    </row>
    <row r="1412" spans="11:12">
      <c r="K1412" s="46"/>
      <c r="L1412" s="26"/>
    </row>
    <row r="1413" spans="11:12">
      <c r="K1413" s="46"/>
      <c r="L1413" s="26"/>
    </row>
    <row r="1414" spans="11:12">
      <c r="K1414" s="46"/>
      <c r="L1414" s="26"/>
    </row>
    <row r="1415" spans="11:12">
      <c r="K1415" s="46"/>
      <c r="L1415" s="26"/>
    </row>
    <row r="1416" spans="11:12">
      <c r="K1416" s="46"/>
      <c r="L1416" s="26"/>
    </row>
    <row r="1417" spans="11:12">
      <c r="K1417" s="46"/>
      <c r="L1417" s="26"/>
    </row>
    <row r="1418" spans="11:12">
      <c r="K1418" s="46"/>
      <c r="L1418" s="26"/>
    </row>
    <row r="1419" spans="11:12">
      <c r="K1419" s="46"/>
      <c r="L1419" s="26"/>
    </row>
    <row r="1420" spans="11:12">
      <c r="K1420" s="46"/>
      <c r="L1420" s="26"/>
    </row>
    <row r="1421" spans="11:12">
      <c r="K1421" s="46"/>
      <c r="L1421" s="26"/>
    </row>
    <row r="1422" spans="11:12">
      <c r="K1422" s="46"/>
      <c r="L1422" s="26"/>
    </row>
    <row r="1423" spans="11:12">
      <c r="K1423" s="46"/>
      <c r="L1423" s="26"/>
    </row>
    <row r="1424" spans="11:12">
      <c r="K1424" s="46"/>
      <c r="L1424" s="26"/>
    </row>
    <row r="1425" spans="11:12">
      <c r="K1425" s="46"/>
      <c r="L1425" s="26"/>
    </row>
    <row r="1426" spans="11:12">
      <c r="K1426" s="46"/>
      <c r="L1426" s="26"/>
    </row>
    <row r="1427" spans="11:12">
      <c r="K1427" s="46"/>
      <c r="L1427" s="26"/>
    </row>
    <row r="1428" spans="11:12">
      <c r="K1428" s="46"/>
      <c r="L1428" s="26"/>
    </row>
    <row r="1429" spans="11:12">
      <c r="K1429" s="46"/>
      <c r="L1429" s="26"/>
    </row>
    <row r="1430" spans="11:12">
      <c r="K1430" s="46"/>
      <c r="L1430" s="26"/>
    </row>
    <row r="1431" spans="11:12">
      <c r="K1431" s="46"/>
      <c r="L1431" s="26"/>
    </row>
    <row r="1432" spans="11:12">
      <c r="K1432" s="46"/>
      <c r="L1432" s="26"/>
    </row>
    <row r="1433" spans="11:12">
      <c r="K1433" s="46"/>
      <c r="L1433" s="26"/>
    </row>
    <row r="1434" spans="11:12">
      <c r="K1434" s="46"/>
      <c r="L1434" s="26"/>
    </row>
    <row r="1435" spans="11:12">
      <c r="K1435" s="46"/>
      <c r="L1435" s="26"/>
    </row>
    <row r="1436" spans="11:12">
      <c r="K1436" s="46"/>
      <c r="L1436" s="26"/>
    </row>
    <row r="1437" spans="11:12">
      <c r="K1437" s="46"/>
      <c r="L1437" s="26"/>
    </row>
    <row r="1438" spans="11:12">
      <c r="K1438" s="46"/>
      <c r="L1438" s="26"/>
    </row>
    <row r="1439" spans="11:12">
      <c r="K1439" s="46"/>
      <c r="L1439" s="26"/>
    </row>
    <row r="1440" spans="11:12">
      <c r="K1440" s="46"/>
      <c r="L1440" s="26"/>
    </row>
    <row r="1441" spans="11:12">
      <c r="K1441" s="46"/>
      <c r="L1441" s="26"/>
    </row>
    <row r="1442" spans="11:12">
      <c r="K1442" s="46"/>
      <c r="L1442" s="26"/>
    </row>
    <row r="1443" spans="11:12">
      <c r="K1443" s="46"/>
      <c r="L1443" s="26"/>
    </row>
    <row r="1444" spans="11:12">
      <c r="K1444" s="46"/>
      <c r="L1444" s="26"/>
    </row>
    <row r="1445" spans="11:12">
      <c r="K1445" s="46"/>
      <c r="L1445" s="26"/>
    </row>
    <row r="1446" spans="11:12">
      <c r="K1446" s="46"/>
      <c r="L1446" s="26"/>
    </row>
    <row r="1447" spans="11:12">
      <c r="K1447" s="46"/>
      <c r="L1447" s="26"/>
    </row>
    <row r="1448" spans="11:12">
      <c r="K1448" s="46"/>
      <c r="L1448" s="26"/>
    </row>
    <row r="1449" spans="11:12">
      <c r="K1449" s="46"/>
      <c r="L1449" s="26"/>
    </row>
    <row r="1450" spans="11:12">
      <c r="K1450" s="46"/>
      <c r="L1450" s="26"/>
    </row>
    <row r="1451" spans="11:12">
      <c r="K1451" s="46"/>
      <c r="L1451" s="26"/>
    </row>
    <row r="1452" spans="11:12">
      <c r="K1452" s="46"/>
      <c r="L1452" s="26"/>
    </row>
    <row r="1453" spans="11:12">
      <c r="K1453" s="46"/>
      <c r="L1453" s="26"/>
    </row>
    <row r="1454" spans="11:12">
      <c r="K1454" s="46"/>
      <c r="L1454" s="26"/>
    </row>
    <row r="1455" spans="11:12">
      <c r="K1455" s="46"/>
      <c r="L1455" s="26"/>
    </row>
    <row r="1456" spans="11:12">
      <c r="K1456" s="46"/>
      <c r="L1456" s="26"/>
    </row>
    <row r="1457" spans="11:12">
      <c r="K1457" s="46"/>
      <c r="L1457" s="26"/>
    </row>
    <row r="1458" spans="11:12">
      <c r="K1458" s="46"/>
      <c r="L1458" s="26"/>
    </row>
    <row r="1459" spans="11:12">
      <c r="K1459" s="46"/>
      <c r="L1459" s="26"/>
    </row>
    <row r="1460" spans="11:12">
      <c r="K1460" s="46"/>
      <c r="L1460" s="26"/>
    </row>
    <row r="1461" spans="11:12">
      <c r="K1461" s="46"/>
      <c r="L1461" s="26"/>
    </row>
    <row r="1462" spans="11:12">
      <c r="K1462" s="46"/>
      <c r="L1462" s="26"/>
    </row>
    <row r="1463" spans="11:12">
      <c r="K1463" s="46"/>
      <c r="L1463" s="26"/>
    </row>
    <row r="1464" spans="11:12">
      <c r="K1464" s="46"/>
      <c r="L1464" s="26"/>
    </row>
    <row r="1465" spans="11:12">
      <c r="K1465" s="46"/>
      <c r="L1465" s="26"/>
    </row>
    <row r="1466" spans="11:12">
      <c r="K1466" s="46"/>
      <c r="L1466" s="26"/>
    </row>
    <row r="1467" spans="11:12">
      <c r="K1467" s="46"/>
      <c r="L1467" s="26"/>
    </row>
    <row r="1468" spans="11:12">
      <c r="K1468" s="46"/>
      <c r="L1468" s="26"/>
    </row>
    <row r="1469" spans="11:12">
      <c r="K1469" s="46"/>
      <c r="L1469" s="26"/>
    </row>
    <row r="1470" spans="11:12">
      <c r="K1470" s="46"/>
      <c r="L1470" s="26"/>
    </row>
    <row r="1471" spans="11:12">
      <c r="K1471" s="46"/>
      <c r="L1471" s="26"/>
    </row>
    <row r="1472" spans="11:12">
      <c r="K1472" s="46"/>
      <c r="L1472" s="26"/>
    </row>
    <row r="1473" spans="11:12">
      <c r="K1473" s="46"/>
      <c r="L1473" s="26"/>
    </row>
    <row r="1474" spans="11:12">
      <c r="K1474" s="46"/>
      <c r="L1474" s="26"/>
    </row>
    <row r="1475" spans="11:12">
      <c r="K1475" s="46"/>
      <c r="L1475" s="26"/>
    </row>
    <row r="1476" spans="11:12">
      <c r="K1476" s="46"/>
      <c r="L1476" s="26"/>
    </row>
    <row r="1477" spans="11:12">
      <c r="K1477" s="46"/>
      <c r="L1477" s="26"/>
    </row>
    <row r="1478" spans="11:12">
      <c r="K1478" s="46"/>
      <c r="L1478" s="26"/>
    </row>
    <row r="1479" spans="11:12">
      <c r="K1479" s="46"/>
      <c r="L1479" s="26"/>
    </row>
    <row r="1480" spans="11:12">
      <c r="K1480" s="46"/>
      <c r="L1480" s="26"/>
    </row>
    <row r="1481" spans="11:12">
      <c r="K1481" s="46"/>
      <c r="L1481" s="26"/>
    </row>
    <row r="1482" spans="11:12">
      <c r="K1482" s="46"/>
      <c r="L1482" s="26"/>
    </row>
    <row r="1483" spans="11:12">
      <c r="K1483" s="46"/>
      <c r="L1483" s="26"/>
    </row>
    <row r="1484" spans="11:12">
      <c r="K1484" s="46"/>
      <c r="L1484" s="26"/>
    </row>
    <row r="1485" spans="11:12">
      <c r="K1485" s="46"/>
      <c r="L1485" s="26"/>
    </row>
    <row r="1486" spans="11:12">
      <c r="K1486" s="46"/>
      <c r="L1486" s="26"/>
    </row>
    <row r="1487" spans="11:12">
      <c r="K1487" s="46"/>
      <c r="L1487" s="26"/>
    </row>
    <row r="1488" spans="11:12">
      <c r="K1488" s="46"/>
      <c r="L1488" s="26"/>
    </row>
    <row r="1489" spans="11:12">
      <c r="K1489" s="46"/>
      <c r="L1489" s="26"/>
    </row>
    <row r="1490" spans="11:12">
      <c r="K1490" s="46"/>
      <c r="L1490" s="26"/>
    </row>
    <row r="1491" spans="11:12">
      <c r="K1491" s="46"/>
      <c r="L1491" s="26"/>
    </row>
    <row r="1492" spans="11:12">
      <c r="K1492" s="46"/>
      <c r="L1492" s="26"/>
    </row>
    <row r="1493" spans="11:12">
      <c r="K1493" s="46"/>
      <c r="L1493" s="26"/>
    </row>
    <row r="1494" spans="11:12">
      <c r="K1494" s="46"/>
      <c r="L1494" s="26"/>
    </row>
    <row r="1495" spans="11:12">
      <c r="K1495" s="46"/>
      <c r="L1495" s="26"/>
    </row>
    <row r="1496" spans="11:12">
      <c r="K1496" s="46"/>
      <c r="L1496" s="26"/>
    </row>
    <row r="1497" spans="11:12">
      <c r="K1497" s="46"/>
      <c r="L1497" s="26"/>
    </row>
    <row r="1498" spans="11:12">
      <c r="K1498" s="46"/>
      <c r="L1498" s="26"/>
    </row>
    <row r="1499" spans="11:12">
      <c r="K1499" s="46"/>
      <c r="L1499" s="26"/>
    </row>
    <row r="1500" spans="11:12">
      <c r="K1500" s="46"/>
      <c r="L1500" s="26"/>
    </row>
    <row r="1501" spans="11:12">
      <c r="K1501" s="46"/>
      <c r="L1501" s="26"/>
    </row>
    <row r="1502" spans="11:12">
      <c r="K1502" s="46"/>
      <c r="L1502" s="26"/>
    </row>
    <row r="1503" spans="11:12">
      <c r="K1503" s="46"/>
      <c r="L1503" s="26"/>
    </row>
    <row r="1504" spans="11:12">
      <c r="K1504" s="46"/>
      <c r="L1504" s="26"/>
    </row>
    <row r="1505" spans="11:12">
      <c r="K1505" s="46"/>
      <c r="L1505" s="26"/>
    </row>
    <row r="1506" spans="11:12">
      <c r="K1506" s="46"/>
      <c r="L1506" s="26"/>
    </row>
    <row r="1507" spans="11:12">
      <c r="K1507" s="46"/>
      <c r="L1507" s="26"/>
    </row>
    <row r="1508" spans="11:12">
      <c r="K1508" s="46"/>
      <c r="L1508" s="26"/>
    </row>
    <row r="1509" spans="11:12">
      <c r="K1509" s="46"/>
      <c r="L1509" s="26"/>
    </row>
    <row r="1510" spans="11:12">
      <c r="K1510" s="46"/>
      <c r="L1510" s="26"/>
    </row>
    <row r="1511" spans="11:12">
      <c r="K1511" s="46"/>
      <c r="L1511" s="26"/>
    </row>
    <row r="1512" spans="11:12">
      <c r="K1512" s="46"/>
      <c r="L1512" s="26"/>
    </row>
    <row r="1513" spans="11:12">
      <c r="K1513" s="46"/>
      <c r="L1513" s="26"/>
    </row>
    <row r="1514" spans="11:12">
      <c r="K1514" s="46"/>
      <c r="L1514" s="26"/>
    </row>
    <row r="1515" spans="11:12">
      <c r="K1515" s="46"/>
      <c r="L1515" s="26"/>
    </row>
    <row r="1516" spans="11:12">
      <c r="K1516" s="46"/>
      <c r="L1516" s="26"/>
    </row>
    <row r="1517" spans="11:12">
      <c r="K1517" s="46"/>
      <c r="L1517" s="26"/>
    </row>
    <row r="1518" spans="11:12">
      <c r="K1518" s="46"/>
      <c r="L1518" s="26"/>
    </row>
    <row r="1519" spans="11:12">
      <c r="K1519" s="46"/>
      <c r="L1519" s="26"/>
    </row>
    <row r="1520" spans="11:12">
      <c r="K1520" s="46"/>
      <c r="L1520" s="26"/>
    </row>
    <row r="1521" spans="11:12">
      <c r="K1521" s="46"/>
      <c r="L1521" s="26"/>
    </row>
    <row r="1522" spans="11:12">
      <c r="K1522" s="46"/>
      <c r="L1522" s="26"/>
    </row>
    <row r="1523" spans="11:12">
      <c r="K1523" s="46"/>
      <c r="L1523" s="26"/>
    </row>
    <row r="1524" spans="11:12">
      <c r="K1524" s="46"/>
      <c r="L1524" s="26"/>
    </row>
    <row r="1525" spans="11:12">
      <c r="K1525" s="46"/>
      <c r="L1525" s="26"/>
    </row>
    <row r="1526" spans="11:12">
      <c r="K1526" s="46"/>
      <c r="L1526" s="26"/>
    </row>
    <row r="1527" spans="11:12">
      <c r="K1527" s="46"/>
      <c r="L1527" s="26"/>
    </row>
    <row r="1528" spans="11:12">
      <c r="K1528" s="46"/>
      <c r="L1528" s="26"/>
    </row>
    <row r="1529" spans="11:12">
      <c r="K1529" s="46"/>
      <c r="L1529" s="26"/>
    </row>
    <row r="1530" spans="11:12">
      <c r="K1530" s="46"/>
      <c r="L1530" s="26"/>
    </row>
    <row r="1531" spans="11:12">
      <c r="K1531" s="46"/>
      <c r="L1531" s="26"/>
    </row>
    <row r="1532" spans="11:12">
      <c r="K1532" s="46"/>
      <c r="L1532" s="26"/>
    </row>
    <row r="1533" spans="11:12">
      <c r="K1533" s="46"/>
      <c r="L1533" s="26"/>
    </row>
    <row r="1534" spans="11:12">
      <c r="K1534" s="46"/>
      <c r="L1534" s="26"/>
    </row>
    <row r="1535" spans="11:12">
      <c r="K1535" s="46"/>
      <c r="L1535" s="26"/>
    </row>
    <row r="1536" spans="11:12">
      <c r="K1536" s="46"/>
      <c r="L1536" s="26"/>
    </row>
    <row r="1537" spans="11:12">
      <c r="K1537" s="46"/>
      <c r="L1537" s="26"/>
    </row>
    <row r="1538" spans="11:12">
      <c r="K1538" s="46"/>
      <c r="L1538" s="26"/>
    </row>
    <row r="1539" spans="11:12">
      <c r="K1539" s="46"/>
      <c r="L1539" s="26"/>
    </row>
    <row r="1540" spans="11:12">
      <c r="K1540" s="46"/>
      <c r="L1540" s="26"/>
    </row>
    <row r="1541" spans="11:12">
      <c r="K1541" s="46"/>
      <c r="L1541" s="26"/>
    </row>
    <row r="1542" spans="11:12">
      <c r="K1542" s="46"/>
      <c r="L1542" s="26"/>
    </row>
    <row r="1543" spans="11:12">
      <c r="K1543" s="46"/>
      <c r="L1543" s="26"/>
    </row>
    <row r="1544" spans="11:12">
      <c r="K1544" s="46"/>
      <c r="L1544" s="26"/>
    </row>
    <row r="1545" spans="11:12">
      <c r="K1545" s="46"/>
      <c r="L1545" s="26"/>
    </row>
    <row r="1546" spans="11:12">
      <c r="K1546" s="46"/>
      <c r="L1546" s="26"/>
    </row>
    <row r="1547" spans="11:12">
      <c r="K1547" s="46"/>
      <c r="L1547" s="26"/>
    </row>
    <row r="1548" spans="11:12">
      <c r="K1548" s="46"/>
      <c r="L1548" s="26"/>
    </row>
    <row r="1549" spans="11:12">
      <c r="K1549" s="46"/>
      <c r="L1549" s="26"/>
    </row>
    <row r="1550" spans="11:12">
      <c r="K1550" s="46"/>
      <c r="L1550" s="26"/>
    </row>
    <row r="1551" spans="11:12">
      <c r="K1551" s="46"/>
      <c r="L1551" s="26"/>
    </row>
    <row r="1552" spans="11:12">
      <c r="K1552" s="46"/>
      <c r="L1552" s="26"/>
    </row>
    <row r="1553" spans="11:12">
      <c r="K1553" s="46"/>
      <c r="L1553" s="26"/>
    </row>
    <row r="1554" spans="11:12">
      <c r="K1554" s="46"/>
      <c r="L1554" s="26"/>
    </row>
    <row r="1555" spans="11:12">
      <c r="K1555" s="46"/>
      <c r="L1555" s="26"/>
    </row>
    <row r="1556" spans="11:12">
      <c r="K1556" s="46"/>
      <c r="L1556" s="26"/>
    </row>
    <row r="1557" spans="11:12">
      <c r="K1557" s="46"/>
      <c r="L1557" s="26"/>
    </row>
    <row r="1558" spans="11:12">
      <c r="K1558" s="46"/>
      <c r="L1558" s="26"/>
    </row>
    <row r="1559" spans="11:12">
      <c r="K1559" s="46"/>
      <c r="L1559" s="26"/>
    </row>
    <row r="1560" spans="11:12">
      <c r="K1560" s="46"/>
      <c r="L1560" s="26"/>
    </row>
    <row r="1561" spans="11:12">
      <c r="K1561" s="46"/>
      <c r="L1561" s="26"/>
    </row>
    <row r="1562" spans="11:12">
      <c r="K1562" s="46"/>
      <c r="L1562" s="26"/>
    </row>
    <row r="1563" spans="11:12">
      <c r="K1563" s="46"/>
      <c r="L1563" s="26"/>
    </row>
    <row r="1564" spans="11:12">
      <c r="K1564" s="46"/>
      <c r="L1564" s="26"/>
    </row>
    <row r="1565" spans="11:12">
      <c r="K1565" s="46"/>
      <c r="L1565" s="26"/>
    </row>
    <row r="1566" spans="11:12">
      <c r="K1566" s="46"/>
      <c r="L1566" s="26"/>
    </row>
    <row r="1567" spans="11:12">
      <c r="K1567" s="46"/>
      <c r="L1567" s="26"/>
    </row>
    <row r="1568" spans="11:12">
      <c r="K1568" s="46"/>
      <c r="L1568" s="26"/>
    </row>
    <row r="1569" spans="11:12">
      <c r="K1569" s="46"/>
      <c r="L1569" s="26"/>
    </row>
    <row r="1570" spans="11:12">
      <c r="K1570" s="46"/>
      <c r="L1570" s="26"/>
    </row>
    <row r="1571" spans="11:12">
      <c r="K1571" s="46"/>
      <c r="L1571" s="26"/>
    </row>
    <row r="1572" spans="11:12">
      <c r="K1572" s="46"/>
      <c r="L1572" s="26"/>
    </row>
    <row r="1573" spans="11:12">
      <c r="K1573" s="46"/>
      <c r="L1573" s="26"/>
    </row>
    <row r="1574" spans="11:12">
      <c r="K1574" s="46"/>
      <c r="L1574" s="26"/>
    </row>
    <row r="1575" spans="11:12">
      <c r="K1575" s="46"/>
      <c r="L1575" s="26"/>
    </row>
    <row r="1576" spans="11:12">
      <c r="K1576" s="46"/>
      <c r="L1576" s="26"/>
    </row>
    <row r="1577" spans="11:12">
      <c r="K1577" s="46"/>
      <c r="L1577" s="26"/>
    </row>
    <row r="1578" spans="11:12">
      <c r="K1578" s="46"/>
      <c r="L1578" s="26"/>
    </row>
    <row r="1579" spans="11:12">
      <c r="K1579" s="46"/>
      <c r="L1579" s="26"/>
    </row>
    <row r="1580" spans="11:12">
      <c r="K1580" s="46"/>
      <c r="L1580" s="26"/>
    </row>
    <row r="1581" spans="11:12">
      <c r="K1581" s="46"/>
      <c r="L1581" s="26"/>
    </row>
    <row r="1582" spans="11:12">
      <c r="K1582" s="46"/>
      <c r="L1582" s="26"/>
    </row>
    <row r="1583" spans="11:12">
      <c r="K1583" s="46"/>
      <c r="L1583" s="26"/>
    </row>
    <row r="1584" spans="11:12">
      <c r="K1584" s="46"/>
      <c r="L1584" s="26"/>
    </row>
    <row r="1585" spans="11:12">
      <c r="K1585" s="46"/>
      <c r="L1585" s="26"/>
    </row>
    <row r="1586" spans="11:12">
      <c r="K1586" s="46"/>
      <c r="L1586" s="26"/>
    </row>
    <row r="1587" spans="11:12">
      <c r="K1587" s="46"/>
      <c r="L1587" s="26"/>
    </row>
    <row r="1588" spans="11:12">
      <c r="K1588" s="46"/>
      <c r="L1588" s="26"/>
    </row>
    <row r="1589" spans="11:12">
      <c r="K1589" s="46"/>
      <c r="L1589" s="26"/>
    </row>
    <row r="1590" spans="11:12">
      <c r="K1590" s="46"/>
      <c r="L1590" s="26"/>
    </row>
    <row r="1591" spans="11:12">
      <c r="K1591" s="46"/>
      <c r="L1591" s="26"/>
    </row>
    <row r="1592" spans="11:12">
      <c r="K1592" s="46"/>
      <c r="L1592" s="26"/>
    </row>
    <row r="1593" spans="11:12">
      <c r="K1593" s="46"/>
      <c r="L1593" s="26"/>
    </row>
    <row r="1594" spans="11:12">
      <c r="K1594" s="46"/>
      <c r="L1594" s="26"/>
    </row>
    <row r="1595" spans="11:12">
      <c r="K1595" s="46"/>
      <c r="L1595" s="26"/>
    </row>
    <row r="1596" spans="11:12">
      <c r="K1596" s="46"/>
      <c r="L1596" s="26"/>
    </row>
    <row r="1597" spans="11:12">
      <c r="K1597" s="46"/>
      <c r="L1597" s="26"/>
    </row>
    <row r="1598" spans="11:12">
      <c r="K1598" s="46"/>
      <c r="L1598" s="26"/>
    </row>
    <row r="1599" spans="11:12">
      <c r="K1599" s="46"/>
      <c r="L1599" s="26"/>
    </row>
    <row r="1600" spans="11:12">
      <c r="K1600" s="46"/>
      <c r="L1600" s="26"/>
    </row>
    <row r="1601" spans="11:12">
      <c r="K1601" s="46"/>
      <c r="L1601" s="26"/>
    </row>
    <row r="1602" spans="11:12">
      <c r="K1602" s="46"/>
      <c r="L1602" s="26"/>
    </row>
    <row r="1603" spans="11:12">
      <c r="K1603" s="46"/>
      <c r="L1603" s="26"/>
    </row>
    <row r="1604" spans="11:12">
      <c r="K1604" s="46"/>
      <c r="L1604" s="26"/>
    </row>
    <row r="1605" spans="11:12">
      <c r="K1605" s="46"/>
      <c r="L1605" s="26"/>
    </row>
    <row r="1606" spans="11:12">
      <c r="K1606" s="46"/>
      <c r="L1606" s="26"/>
    </row>
    <row r="1607" spans="11:12">
      <c r="K1607" s="46"/>
      <c r="L1607" s="26"/>
    </row>
    <row r="1608" spans="11:12">
      <c r="K1608" s="46"/>
      <c r="L1608" s="26"/>
    </row>
    <row r="1609" spans="11:12">
      <c r="K1609" s="46"/>
      <c r="L1609" s="26"/>
    </row>
    <row r="1610" spans="11:12">
      <c r="K1610" s="46"/>
      <c r="L1610" s="26"/>
    </row>
    <row r="1611" spans="11:12">
      <c r="K1611" s="46"/>
      <c r="L1611" s="26"/>
    </row>
    <row r="1612" spans="11:12">
      <c r="K1612" s="46"/>
      <c r="L1612" s="26"/>
    </row>
    <row r="1613" spans="11:12">
      <c r="K1613" s="46"/>
      <c r="L1613" s="26"/>
    </row>
    <row r="1614" spans="11:12">
      <c r="K1614" s="46"/>
      <c r="L1614" s="26"/>
    </row>
    <row r="1615" spans="11:12">
      <c r="K1615" s="46"/>
      <c r="L1615" s="26"/>
    </row>
    <row r="1616" spans="11:12">
      <c r="K1616" s="46"/>
      <c r="L1616" s="26"/>
    </row>
    <row r="1617" spans="11:12">
      <c r="K1617" s="46"/>
      <c r="L1617" s="26"/>
    </row>
    <row r="1618" spans="11:12">
      <c r="K1618" s="46"/>
      <c r="L1618" s="26"/>
    </row>
    <row r="1619" spans="11:12">
      <c r="K1619" s="46"/>
      <c r="L1619" s="26"/>
    </row>
    <row r="1620" spans="11:12">
      <c r="K1620" s="46"/>
      <c r="L1620" s="26"/>
    </row>
    <row r="1621" spans="11:12">
      <c r="K1621" s="46"/>
      <c r="L1621" s="26"/>
    </row>
    <row r="1622" spans="11:12">
      <c r="K1622" s="46"/>
      <c r="L1622" s="26"/>
    </row>
    <row r="1623" spans="11:12">
      <c r="K1623" s="46"/>
      <c r="L1623" s="26"/>
    </row>
    <row r="1624" spans="11:12">
      <c r="K1624" s="46"/>
      <c r="L1624" s="26"/>
    </row>
    <row r="1625" spans="11:12">
      <c r="K1625" s="46"/>
      <c r="L1625" s="26"/>
    </row>
    <row r="1626" spans="11:12">
      <c r="K1626" s="46"/>
      <c r="L1626" s="26"/>
    </row>
    <row r="1627" spans="11:12">
      <c r="K1627" s="46"/>
      <c r="L1627" s="26"/>
    </row>
    <row r="1628" spans="11:12">
      <c r="K1628" s="46"/>
      <c r="L1628" s="26"/>
    </row>
    <row r="1629" spans="11:12">
      <c r="K1629" s="46"/>
      <c r="L1629" s="26"/>
    </row>
    <row r="1630" spans="11:12">
      <c r="K1630" s="46"/>
      <c r="L1630" s="26"/>
    </row>
    <row r="1631" spans="11:12">
      <c r="K1631" s="46"/>
      <c r="L1631" s="26"/>
    </row>
    <row r="1632" spans="11:12">
      <c r="K1632" s="46"/>
      <c r="L1632" s="26"/>
    </row>
    <row r="1633" spans="11:12">
      <c r="K1633" s="46"/>
      <c r="L1633" s="26"/>
    </row>
    <row r="1634" spans="11:12">
      <c r="K1634" s="46"/>
      <c r="L1634" s="26"/>
    </row>
    <row r="1635" spans="11:12">
      <c r="K1635" s="46"/>
      <c r="L1635" s="26"/>
    </row>
    <row r="1636" spans="11:12">
      <c r="K1636" s="46"/>
      <c r="L1636" s="26"/>
    </row>
    <row r="1637" spans="11:12">
      <c r="K1637" s="46"/>
      <c r="L1637" s="26"/>
    </row>
    <row r="1638" spans="11:12">
      <c r="K1638" s="46"/>
      <c r="L1638" s="26"/>
    </row>
    <row r="1639" spans="11:12">
      <c r="K1639" s="46"/>
      <c r="L1639" s="26"/>
    </row>
    <row r="1640" spans="11:12">
      <c r="K1640" s="46"/>
      <c r="L1640" s="26"/>
    </row>
    <row r="1641" spans="11:12">
      <c r="K1641" s="46"/>
      <c r="L1641" s="26"/>
    </row>
    <row r="1642" spans="11:12">
      <c r="K1642" s="46"/>
      <c r="L1642" s="26"/>
    </row>
    <row r="1643" spans="11:12">
      <c r="K1643" s="46"/>
      <c r="L1643" s="26"/>
    </row>
    <row r="1644" spans="11:12">
      <c r="K1644" s="46"/>
      <c r="L1644" s="26"/>
    </row>
    <row r="1645" spans="11:12">
      <c r="K1645" s="46"/>
      <c r="L1645" s="26"/>
    </row>
    <row r="1646" spans="11:12">
      <c r="K1646" s="46"/>
      <c r="L1646" s="26"/>
    </row>
    <row r="1647" spans="11:12">
      <c r="K1647" s="46"/>
      <c r="L1647" s="26"/>
    </row>
    <row r="1648" spans="11:12">
      <c r="K1648" s="46"/>
      <c r="L1648" s="26"/>
    </row>
    <row r="1649" spans="11:12">
      <c r="K1649" s="46"/>
      <c r="L1649" s="26"/>
    </row>
    <row r="1650" spans="11:12">
      <c r="K1650" s="46"/>
      <c r="L1650" s="26"/>
    </row>
    <row r="1651" spans="11:12">
      <c r="K1651" s="46"/>
      <c r="L1651" s="26"/>
    </row>
    <row r="1652" spans="11:12">
      <c r="K1652" s="46"/>
      <c r="L1652" s="26"/>
    </row>
    <row r="1653" spans="11:12">
      <c r="K1653" s="46"/>
      <c r="L1653" s="26"/>
    </row>
    <row r="1654" spans="11:12">
      <c r="K1654" s="46"/>
      <c r="L1654" s="26"/>
    </row>
    <row r="1655" spans="11:12">
      <c r="K1655" s="46"/>
      <c r="L1655" s="26"/>
    </row>
    <row r="1656" spans="11:12">
      <c r="K1656" s="46"/>
      <c r="L1656" s="26"/>
    </row>
    <row r="1657" spans="11:12">
      <c r="K1657" s="46"/>
      <c r="L1657" s="26"/>
    </row>
    <row r="1658" spans="11:12">
      <c r="K1658" s="46"/>
      <c r="L1658" s="26"/>
    </row>
    <row r="1659" spans="11:12">
      <c r="K1659" s="46"/>
      <c r="L1659" s="26"/>
    </row>
    <row r="1660" spans="11:12">
      <c r="K1660" s="46"/>
      <c r="L1660" s="26"/>
    </row>
    <row r="1661" spans="11:12">
      <c r="K1661" s="46"/>
      <c r="L1661" s="26"/>
    </row>
    <row r="1662" spans="11:12">
      <c r="K1662" s="46"/>
      <c r="L1662" s="26"/>
    </row>
    <row r="1663" spans="11:12">
      <c r="K1663" s="46"/>
      <c r="L1663" s="26"/>
    </row>
    <row r="1664" spans="11:12">
      <c r="K1664" s="46"/>
      <c r="L1664" s="26"/>
    </row>
    <row r="1665" spans="11:12">
      <c r="K1665" s="46"/>
      <c r="L1665" s="26"/>
    </row>
    <row r="1666" spans="11:12">
      <c r="K1666" s="46"/>
      <c r="L1666" s="26"/>
    </row>
    <row r="1667" spans="11:12">
      <c r="K1667" s="46"/>
      <c r="L1667" s="26"/>
    </row>
    <row r="1668" spans="11:12">
      <c r="K1668" s="46"/>
      <c r="L1668" s="26"/>
    </row>
    <row r="1669" spans="11:12">
      <c r="K1669" s="46"/>
      <c r="L1669" s="26"/>
    </row>
    <row r="1670" spans="11:12">
      <c r="K1670" s="46"/>
      <c r="L1670" s="26"/>
    </row>
    <row r="1671" spans="11:12">
      <c r="K1671" s="46"/>
      <c r="L1671" s="26"/>
    </row>
    <row r="1672" spans="11:12">
      <c r="K1672" s="46"/>
      <c r="L1672" s="26"/>
    </row>
    <row r="1673" spans="11:12">
      <c r="K1673" s="46"/>
      <c r="L1673" s="26"/>
    </row>
    <row r="1674" spans="11:12">
      <c r="K1674" s="46"/>
      <c r="L1674" s="26"/>
    </row>
    <row r="1675" spans="11:12">
      <c r="K1675" s="46"/>
      <c r="L1675" s="26"/>
    </row>
    <row r="1676" spans="11:12">
      <c r="K1676" s="46"/>
      <c r="L1676" s="26"/>
    </row>
    <row r="1677" spans="11:12">
      <c r="K1677" s="46"/>
      <c r="L1677" s="26"/>
    </row>
    <row r="1678" spans="11:12">
      <c r="K1678" s="46"/>
      <c r="L1678" s="26"/>
    </row>
    <row r="1679" spans="11:12">
      <c r="K1679" s="46"/>
      <c r="L1679" s="26"/>
    </row>
    <row r="1680" spans="11:12">
      <c r="K1680" s="46"/>
      <c r="L1680" s="26"/>
    </row>
    <row r="1681" spans="11:12">
      <c r="K1681" s="46"/>
      <c r="L1681" s="26"/>
    </row>
    <row r="1682" spans="11:12">
      <c r="K1682" s="46"/>
      <c r="L1682" s="26"/>
    </row>
    <row r="1683" spans="11:12">
      <c r="K1683" s="46"/>
      <c r="L1683" s="26"/>
    </row>
    <row r="1684" spans="11:12">
      <c r="K1684" s="46"/>
      <c r="L1684" s="26"/>
    </row>
    <row r="1685" spans="11:12">
      <c r="K1685" s="46"/>
      <c r="L1685" s="26"/>
    </row>
    <row r="1686" spans="11:12">
      <c r="K1686" s="46"/>
      <c r="L1686" s="26"/>
    </row>
    <row r="1687" spans="11:12">
      <c r="K1687" s="46"/>
      <c r="L1687" s="26"/>
    </row>
    <row r="1688" spans="11:12">
      <c r="K1688" s="46"/>
      <c r="L1688" s="26"/>
    </row>
    <row r="1689" spans="11:12">
      <c r="K1689" s="46"/>
      <c r="L1689" s="26"/>
    </row>
    <row r="1690" spans="11:12">
      <c r="K1690" s="46"/>
      <c r="L1690" s="26"/>
    </row>
    <row r="1691" spans="11:12">
      <c r="K1691" s="46"/>
      <c r="L1691" s="26"/>
    </row>
    <row r="1692" spans="11:12">
      <c r="K1692" s="46"/>
      <c r="L1692" s="26"/>
    </row>
    <row r="1693" spans="11:12">
      <c r="K1693" s="46"/>
      <c r="L1693" s="26"/>
    </row>
    <row r="1694" spans="11:12">
      <c r="K1694" s="46"/>
      <c r="L1694" s="26"/>
    </row>
    <row r="1695" spans="11:12">
      <c r="K1695" s="46"/>
      <c r="L1695" s="26"/>
    </row>
    <row r="1696" spans="11:12">
      <c r="K1696" s="46"/>
      <c r="L1696" s="26"/>
    </row>
    <row r="1697" spans="11:12">
      <c r="K1697" s="46"/>
      <c r="L1697" s="26"/>
    </row>
    <row r="1698" spans="11:12">
      <c r="K1698" s="46"/>
      <c r="L1698" s="26"/>
    </row>
    <row r="1699" spans="11:12">
      <c r="K1699" s="46"/>
      <c r="L1699" s="26"/>
    </row>
    <row r="1700" spans="11:12">
      <c r="K1700" s="46"/>
      <c r="L1700" s="26"/>
    </row>
    <row r="1701" spans="11:12">
      <c r="K1701" s="46"/>
      <c r="L1701" s="26"/>
    </row>
    <row r="1702" spans="11:12">
      <c r="K1702" s="46"/>
      <c r="L1702" s="26"/>
    </row>
    <row r="1703" spans="11:12">
      <c r="K1703" s="46"/>
      <c r="L1703" s="26"/>
    </row>
    <row r="1704" spans="11:12">
      <c r="K1704" s="46"/>
      <c r="L1704" s="26"/>
    </row>
    <row r="1705" spans="11:12">
      <c r="K1705" s="46"/>
      <c r="L1705" s="26"/>
    </row>
    <row r="1706" spans="11:12">
      <c r="K1706" s="46"/>
      <c r="L1706" s="26"/>
    </row>
    <row r="1707" spans="11:12">
      <c r="K1707" s="46"/>
      <c r="L1707" s="26"/>
    </row>
    <row r="1708" spans="11:12">
      <c r="K1708" s="46"/>
      <c r="L1708" s="26"/>
    </row>
    <row r="1709" spans="11:12">
      <c r="K1709" s="46"/>
      <c r="L1709" s="26"/>
    </row>
    <row r="1710" spans="11:12">
      <c r="K1710" s="46"/>
      <c r="L1710" s="26"/>
    </row>
    <row r="1711" spans="11:12">
      <c r="K1711" s="46"/>
      <c r="L1711" s="26"/>
    </row>
    <row r="1712" spans="11:12">
      <c r="K1712" s="46"/>
      <c r="L1712" s="26"/>
    </row>
    <row r="1713" spans="11:12">
      <c r="K1713" s="46"/>
      <c r="L1713" s="26"/>
    </row>
    <row r="1714" spans="11:12">
      <c r="K1714" s="46"/>
      <c r="L1714" s="26"/>
    </row>
    <row r="1715" spans="11:12">
      <c r="K1715" s="46"/>
      <c r="L1715" s="26"/>
    </row>
    <row r="1716" spans="11:12">
      <c r="K1716" s="46"/>
      <c r="L1716" s="26"/>
    </row>
    <row r="1717" spans="11:12">
      <c r="K1717" s="46"/>
      <c r="L1717" s="26"/>
    </row>
    <row r="1718" spans="11:12">
      <c r="K1718" s="46"/>
      <c r="L1718" s="26"/>
    </row>
    <row r="1719" spans="11:12">
      <c r="K1719" s="46"/>
      <c r="L1719" s="26"/>
    </row>
    <row r="1720" spans="11:12">
      <c r="K1720" s="46"/>
      <c r="L1720" s="26"/>
    </row>
    <row r="1721" spans="11:12">
      <c r="K1721" s="46"/>
      <c r="L1721" s="26"/>
    </row>
    <row r="1722" spans="11:12">
      <c r="K1722" s="46"/>
      <c r="L1722" s="26"/>
    </row>
    <row r="1723" spans="11:12">
      <c r="K1723" s="46"/>
      <c r="L1723" s="26"/>
    </row>
    <row r="1724" spans="11:12">
      <c r="K1724" s="46"/>
      <c r="L1724" s="26"/>
    </row>
    <row r="1725" spans="11:12">
      <c r="K1725" s="46"/>
      <c r="L1725" s="26"/>
    </row>
    <row r="1726" spans="11:12">
      <c r="K1726" s="46"/>
      <c r="L1726" s="26"/>
    </row>
    <row r="1727" spans="11:12">
      <c r="K1727" s="46"/>
      <c r="L1727" s="26"/>
    </row>
    <row r="1728" spans="11:12">
      <c r="K1728" s="46"/>
      <c r="L1728" s="26"/>
    </row>
    <row r="1729" spans="11:12">
      <c r="K1729" s="46"/>
      <c r="L1729" s="26"/>
    </row>
    <row r="1730" spans="11:12">
      <c r="K1730" s="46"/>
      <c r="L1730" s="26"/>
    </row>
    <row r="1731" spans="11:12">
      <c r="K1731" s="46"/>
      <c r="L1731" s="26"/>
    </row>
    <row r="1732" spans="11:12">
      <c r="K1732" s="46"/>
      <c r="L1732" s="26"/>
    </row>
    <row r="1733" spans="11:12">
      <c r="K1733" s="46"/>
      <c r="L1733" s="26"/>
    </row>
    <row r="1734" spans="11:12">
      <c r="K1734" s="46"/>
      <c r="L1734" s="26"/>
    </row>
    <row r="1735" spans="11:12">
      <c r="K1735" s="46"/>
      <c r="L1735" s="26"/>
    </row>
    <row r="1736" spans="11:12">
      <c r="K1736" s="46"/>
      <c r="L1736" s="26"/>
    </row>
    <row r="1737" spans="11:12">
      <c r="K1737" s="46"/>
      <c r="L1737" s="26"/>
    </row>
    <row r="1738" spans="11:12">
      <c r="K1738" s="46"/>
      <c r="L1738" s="26"/>
    </row>
    <row r="1739" spans="11:12">
      <c r="K1739" s="46"/>
      <c r="L1739" s="26"/>
    </row>
    <row r="1740" spans="11:12">
      <c r="K1740" s="46"/>
      <c r="L1740" s="26"/>
    </row>
    <row r="1741" spans="11:12">
      <c r="K1741" s="46"/>
      <c r="L1741" s="26"/>
    </row>
    <row r="1742" spans="11:12">
      <c r="K1742" s="46"/>
      <c r="L1742" s="26"/>
    </row>
    <row r="1743" spans="11:12">
      <c r="K1743" s="46"/>
      <c r="L1743" s="26"/>
    </row>
    <row r="1744" spans="11:12">
      <c r="K1744" s="46"/>
      <c r="L1744" s="26"/>
    </row>
    <row r="1745" spans="11:12">
      <c r="K1745" s="46"/>
      <c r="L1745" s="26"/>
    </row>
    <row r="1746" spans="11:12">
      <c r="K1746" s="46"/>
      <c r="L1746" s="26"/>
    </row>
    <row r="1747" spans="11:12">
      <c r="K1747" s="46"/>
      <c r="L1747" s="26"/>
    </row>
    <row r="1748" spans="11:12">
      <c r="K1748" s="46"/>
      <c r="L1748" s="26"/>
    </row>
    <row r="1749" spans="11:12">
      <c r="K1749" s="46"/>
      <c r="L1749" s="26"/>
    </row>
    <row r="1750" spans="11:12">
      <c r="K1750" s="46"/>
      <c r="L1750" s="26"/>
    </row>
    <row r="1751" spans="11:12">
      <c r="K1751" s="46"/>
      <c r="L1751" s="26"/>
    </row>
    <row r="1752" spans="11:12">
      <c r="K1752" s="46"/>
      <c r="L1752" s="26"/>
    </row>
    <row r="1753" spans="11:12">
      <c r="K1753" s="46"/>
      <c r="L1753" s="26"/>
    </row>
    <row r="1754" spans="11:12">
      <c r="K1754" s="46"/>
      <c r="L1754" s="26"/>
    </row>
    <row r="1755" spans="11:12">
      <c r="K1755" s="46"/>
      <c r="L1755" s="26"/>
    </row>
    <row r="1756" spans="11:12">
      <c r="K1756" s="46"/>
      <c r="L1756" s="26"/>
    </row>
    <row r="1757" spans="11:12">
      <c r="K1757" s="46"/>
      <c r="L1757" s="26"/>
    </row>
    <row r="1758" spans="11:12">
      <c r="K1758" s="46"/>
      <c r="L1758" s="26"/>
    </row>
    <row r="1759" spans="11:12">
      <c r="K1759" s="46"/>
      <c r="L1759" s="26"/>
    </row>
    <row r="1760" spans="11:12">
      <c r="K1760" s="46"/>
      <c r="L1760" s="26"/>
    </row>
    <row r="1761" spans="11:12">
      <c r="K1761" s="46"/>
      <c r="L1761" s="26"/>
    </row>
    <row r="1762" spans="11:12">
      <c r="K1762" s="46"/>
      <c r="L1762" s="26"/>
    </row>
    <row r="1763" spans="11:12">
      <c r="K1763" s="46"/>
      <c r="L1763" s="26"/>
    </row>
    <row r="1764" spans="11:12">
      <c r="K1764" s="46"/>
      <c r="L1764" s="26"/>
    </row>
    <row r="1765" spans="11:12">
      <c r="K1765" s="46"/>
      <c r="L1765" s="26"/>
    </row>
    <row r="1766" spans="11:12">
      <c r="K1766" s="46"/>
      <c r="L1766" s="26"/>
    </row>
    <row r="1767" spans="11:12">
      <c r="K1767" s="46"/>
      <c r="L1767" s="26"/>
    </row>
    <row r="1768" spans="11:12">
      <c r="K1768" s="46"/>
      <c r="L1768" s="26"/>
    </row>
    <row r="1769" spans="11:12">
      <c r="K1769" s="46"/>
      <c r="L1769" s="26"/>
    </row>
    <row r="1770" spans="11:12">
      <c r="K1770" s="46"/>
      <c r="L1770" s="26"/>
    </row>
    <row r="1771" spans="11:12">
      <c r="K1771" s="46"/>
      <c r="L1771" s="26"/>
    </row>
    <row r="1772" spans="11:12">
      <c r="K1772" s="46"/>
      <c r="L1772" s="26"/>
    </row>
    <row r="1773" spans="11:12">
      <c r="K1773" s="46"/>
      <c r="L1773" s="26"/>
    </row>
    <row r="1774" spans="11:12">
      <c r="K1774" s="46"/>
      <c r="L1774" s="26"/>
    </row>
    <row r="1775" spans="11:12">
      <c r="K1775" s="46"/>
      <c r="L1775" s="26"/>
    </row>
    <row r="1776" spans="11:12">
      <c r="K1776" s="46"/>
      <c r="L1776" s="26"/>
    </row>
    <row r="1777" spans="11:12">
      <c r="K1777" s="46"/>
      <c r="L1777" s="26"/>
    </row>
    <row r="1778" spans="11:12">
      <c r="K1778" s="46"/>
      <c r="L1778" s="26"/>
    </row>
    <row r="1779" spans="11:12">
      <c r="K1779" s="46"/>
      <c r="L1779" s="26"/>
    </row>
    <row r="1780" spans="11:12">
      <c r="K1780" s="46"/>
      <c r="L1780" s="26"/>
    </row>
    <row r="1781" spans="11:12">
      <c r="K1781" s="46"/>
      <c r="L1781" s="26"/>
    </row>
    <row r="1782" spans="11:12">
      <c r="K1782" s="46"/>
      <c r="L1782" s="26"/>
    </row>
    <row r="1783" spans="11:12">
      <c r="K1783" s="46"/>
      <c r="L1783" s="26"/>
    </row>
    <row r="1784" spans="11:12">
      <c r="K1784" s="46"/>
      <c r="L1784" s="26"/>
    </row>
    <row r="1785" spans="11:12">
      <c r="K1785" s="46"/>
      <c r="L1785" s="26"/>
    </row>
    <row r="1786" spans="11:12">
      <c r="K1786" s="46"/>
      <c r="L1786" s="26"/>
    </row>
    <row r="1787" spans="11:12">
      <c r="K1787" s="46"/>
      <c r="L1787" s="26"/>
    </row>
    <row r="1788" spans="11:12">
      <c r="K1788" s="46"/>
      <c r="L1788" s="26"/>
    </row>
    <row r="1789" spans="11:12">
      <c r="K1789" s="46"/>
      <c r="L1789" s="26"/>
    </row>
    <row r="1790" spans="11:12">
      <c r="K1790" s="46"/>
      <c r="L1790" s="26"/>
    </row>
    <row r="1791" spans="11:12">
      <c r="K1791" s="46"/>
      <c r="L1791" s="26"/>
    </row>
    <row r="1792" spans="11:12">
      <c r="K1792" s="46"/>
      <c r="L1792" s="26"/>
    </row>
    <row r="1793" spans="11:12">
      <c r="K1793" s="46"/>
      <c r="L1793" s="26"/>
    </row>
    <row r="1794" spans="11:12">
      <c r="K1794" s="46"/>
      <c r="L1794" s="26"/>
    </row>
    <row r="1795" spans="11:12">
      <c r="K1795" s="46"/>
      <c r="L1795" s="26"/>
    </row>
    <row r="1796" spans="11:12">
      <c r="K1796" s="46"/>
      <c r="L1796" s="26"/>
    </row>
    <row r="1797" spans="11:12">
      <c r="K1797" s="46"/>
      <c r="L1797" s="26"/>
    </row>
    <row r="1798" spans="11:12">
      <c r="K1798" s="46"/>
      <c r="L1798" s="26"/>
    </row>
    <row r="1799" spans="11:12">
      <c r="K1799" s="46"/>
      <c r="L1799" s="26"/>
    </row>
    <row r="1800" spans="11:12">
      <c r="K1800" s="46"/>
      <c r="L1800" s="26"/>
    </row>
    <row r="1801" spans="11:12">
      <c r="K1801" s="46"/>
      <c r="L1801" s="26"/>
    </row>
    <row r="1802" spans="11:12">
      <c r="K1802" s="46"/>
      <c r="L1802" s="26"/>
    </row>
    <row r="1803" spans="11:12">
      <c r="K1803" s="46"/>
      <c r="L1803" s="26"/>
    </row>
    <row r="1804" spans="11:12">
      <c r="K1804" s="46"/>
      <c r="L1804" s="26"/>
    </row>
    <row r="1805" spans="11:12">
      <c r="K1805" s="46"/>
      <c r="L1805" s="26"/>
    </row>
    <row r="1806" spans="11:12">
      <c r="K1806" s="46"/>
      <c r="L1806" s="26"/>
    </row>
    <row r="1807" spans="11:12">
      <c r="K1807" s="46"/>
      <c r="L1807" s="26"/>
    </row>
    <row r="1808" spans="11:12">
      <c r="K1808" s="46"/>
      <c r="L1808" s="26"/>
    </row>
    <row r="1809" spans="11:12">
      <c r="K1809" s="46"/>
      <c r="L1809" s="26"/>
    </row>
    <row r="1810" spans="11:12">
      <c r="K1810" s="46"/>
      <c r="L1810" s="26"/>
    </row>
    <row r="1811" spans="11:12">
      <c r="K1811" s="46"/>
      <c r="L1811" s="26"/>
    </row>
    <row r="1812" spans="11:12">
      <c r="K1812" s="46"/>
      <c r="L1812" s="26"/>
    </row>
    <row r="1813" spans="11:12">
      <c r="K1813" s="46"/>
      <c r="L1813" s="26"/>
    </row>
    <row r="1814" spans="11:12">
      <c r="K1814" s="46"/>
      <c r="L1814" s="26"/>
    </row>
    <row r="1815" spans="11:12">
      <c r="K1815" s="46"/>
      <c r="L1815" s="26"/>
    </row>
    <row r="1816" spans="11:12">
      <c r="K1816" s="46"/>
      <c r="L1816" s="26"/>
    </row>
    <row r="1817" spans="11:12">
      <c r="K1817" s="46"/>
      <c r="L1817" s="26"/>
    </row>
    <row r="1818" spans="11:12">
      <c r="K1818" s="46"/>
      <c r="L1818" s="26"/>
    </row>
    <row r="1819" spans="11:12">
      <c r="K1819" s="46"/>
      <c r="L1819" s="26"/>
    </row>
    <row r="1820" spans="11:12">
      <c r="K1820" s="46"/>
      <c r="L1820" s="26"/>
    </row>
    <row r="1821" spans="11:12">
      <c r="K1821" s="46"/>
      <c r="L1821" s="26"/>
    </row>
    <row r="1822" spans="11:12">
      <c r="K1822" s="46"/>
      <c r="L1822" s="26"/>
    </row>
    <row r="1823" spans="11:12">
      <c r="K1823" s="46"/>
      <c r="L1823" s="26"/>
    </row>
    <row r="1824" spans="11:12">
      <c r="K1824" s="46"/>
      <c r="L1824" s="26"/>
    </row>
    <row r="1825" spans="11:12">
      <c r="K1825" s="46"/>
      <c r="L1825" s="26"/>
    </row>
    <row r="1826" spans="11:12">
      <c r="K1826" s="46"/>
      <c r="L1826" s="26"/>
    </row>
    <row r="1827" spans="11:12">
      <c r="K1827" s="46"/>
      <c r="L1827" s="26"/>
    </row>
    <row r="1828" spans="11:12">
      <c r="K1828" s="46"/>
      <c r="L1828" s="26"/>
    </row>
    <row r="1829" spans="11:12">
      <c r="K1829" s="46"/>
      <c r="L1829" s="26"/>
    </row>
    <row r="1830" spans="11:12">
      <c r="K1830" s="46"/>
      <c r="L1830" s="26"/>
    </row>
    <row r="1831" spans="11:12">
      <c r="K1831" s="46"/>
      <c r="L1831" s="26"/>
    </row>
    <row r="1832" spans="11:12">
      <c r="K1832" s="46"/>
      <c r="L1832" s="26"/>
    </row>
    <row r="1833" spans="11:12">
      <c r="K1833" s="46"/>
      <c r="L1833" s="26"/>
    </row>
    <row r="1834" spans="11:12">
      <c r="K1834" s="46"/>
      <c r="L1834" s="26"/>
    </row>
    <row r="1835" spans="11:12">
      <c r="K1835" s="46"/>
      <c r="L1835" s="26"/>
    </row>
    <row r="1836" spans="11:12">
      <c r="K1836" s="46"/>
      <c r="L1836" s="26"/>
    </row>
    <row r="1837" spans="11:12">
      <c r="K1837" s="46"/>
      <c r="L1837" s="26"/>
    </row>
    <row r="1838" spans="11:12">
      <c r="K1838" s="46"/>
      <c r="L1838" s="26"/>
    </row>
    <row r="1839" spans="11:12">
      <c r="K1839" s="46"/>
      <c r="L1839" s="26"/>
    </row>
    <row r="1840" spans="11:12">
      <c r="K1840" s="46"/>
      <c r="L1840" s="26"/>
    </row>
    <row r="1841" spans="11:12">
      <c r="K1841" s="46"/>
      <c r="L1841" s="26"/>
    </row>
    <row r="1842" spans="11:12">
      <c r="K1842" s="46"/>
      <c r="L1842" s="26"/>
    </row>
    <row r="1843" spans="11:12">
      <c r="K1843" s="46"/>
      <c r="L1843" s="26"/>
    </row>
    <row r="1844" spans="11:12">
      <c r="K1844" s="46"/>
      <c r="L1844" s="26"/>
    </row>
    <row r="1845" spans="11:12">
      <c r="K1845" s="46"/>
      <c r="L1845" s="26"/>
    </row>
    <row r="1846" spans="11:12">
      <c r="K1846" s="46"/>
      <c r="L1846" s="26"/>
    </row>
    <row r="1847" spans="11:12">
      <c r="K1847" s="46"/>
      <c r="L1847" s="26"/>
    </row>
    <row r="1848" spans="11:12">
      <c r="K1848" s="46"/>
      <c r="L1848" s="26"/>
    </row>
    <row r="1849" spans="11:12">
      <c r="K1849" s="46"/>
      <c r="L1849" s="26"/>
    </row>
    <row r="1850" spans="11:12">
      <c r="K1850" s="46"/>
      <c r="L1850" s="26"/>
    </row>
    <row r="1851" spans="11:12">
      <c r="K1851" s="46"/>
      <c r="L1851" s="26"/>
    </row>
    <row r="1852" spans="11:12">
      <c r="K1852" s="46"/>
      <c r="L1852" s="26"/>
    </row>
    <row r="1853" spans="11:12">
      <c r="K1853" s="46"/>
      <c r="L1853" s="26"/>
    </row>
    <row r="1854" spans="11:12">
      <c r="K1854" s="46"/>
      <c r="L1854" s="26"/>
    </row>
    <row r="1855" spans="11:12">
      <c r="K1855" s="46"/>
      <c r="L1855" s="26"/>
    </row>
    <row r="1856" spans="11:12">
      <c r="K1856" s="46"/>
      <c r="L1856" s="26"/>
    </row>
    <row r="1857" spans="11:12">
      <c r="K1857" s="46"/>
      <c r="L1857" s="26"/>
    </row>
    <row r="1858" spans="11:12">
      <c r="K1858" s="46"/>
      <c r="L1858" s="26"/>
    </row>
    <row r="1859" spans="11:12">
      <c r="K1859" s="46"/>
      <c r="L1859" s="26"/>
    </row>
    <row r="1860" spans="11:12">
      <c r="K1860" s="46"/>
      <c r="L1860" s="26"/>
    </row>
    <row r="1861" spans="11:12">
      <c r="K1861" s="46"/>
      <c r="L1861" s="26"/>
    </row>
    <row r="1862" spans="11:12">
      <c r="K1862" s="46"/>
      <c r="L1862" s="26"/>
    </row>
    <row r="1863" spans="11:12">
      <c r="K1863" s="46"/>
      <c r="L1863" s="26"/>
    </row>
    <row r="1864" spans="11:12">
      <c r="K1864" s="46"/>
      <c r="L1864" s="26"/>
    </row>
    <row r="1865" spans="11:12">
      <c r="K1865" s="46"/>
      <c r="L1865" s="26"/>
    </row>
    <row r="1866" spans="11:12">
      <c r="K1866" s="46"/>
      <c r="L1866" s="26"/>
    </row>
    <row r="1867" spans="11:12">
      <c r="K1867" s="46"/>
      <c r="L1867" s="26"/>
    </row>
    <row r="1868" spans="11:12">
      <c r="K1868" s="46"/>
      <c r="L1868" s="26"/>
    </row>
    <row r="1869" spans="11:12">
      <c r="K1869" s="46"/>
      <c r="L1869" s="26"/>
    </row>
    <row r="1870" spans="11:12">
      <c r="K1870" s="46"/>
      <c r="L1870" s="26"/>
    </row>
    <row r="1871" spans="11:12">
      <c r="K1871" s="46"/>
      <c r="L1871" s="26"/>
    </row>
    <row r="1872" spans="11:12">
      <c r="K1872" s="46"/>
      <c r="L1872" s="26"/>
    </row>
    <row r="1873" spans="11:12">
      <c r="K1873" s="46"/>
      <c r="L1873" s="26"/>
    </row>
    <row r="1874" spans="11:12">
      <c r="K1874" s="46"/>
      <c r="L1874" s="26"/>
    </row>
    <row r="1875" spans="11:12">
      <c r="K1875" s="46"/>
      <c r="L1875" s="26"/>
    </row>
    <row r="1876" spans="11:12">
      <c r="K1876" s="46"/>
      <c r="L1876" s="26"/>
    </row>
    <row r="1877" spans="11:12">
      <c r="K1877" s="46"/>
      <c r="L1877" s="26"/>
    </row>
    <row r="1878" spans="11:12">
      <c r="K1878" s="46"/>
      <c r="L1878" s="26"/>
    </row>
    <row r="1879" spans="11:12">
      <c r="K1879" s="46"/>
      <c r="L1879" s="26"/>
    </row>
    <row r="1880" spans="11:12">
      <c r="K1880" s="46"/>
      <c r="L1880" s="26"/>
    </row>
    <row r="1881" spans="11:12">
      <c r="K1881" s="46"/>
      <c r="L1881" s="26"/>
    </row>
    <row r="1882" spans="11:12">
      <c r="K1882" s="46"/>
      <c r="L1882" s="26"/>
    </row>
    <row r="1883" spans="11:12">
      <c r="K1883" s="46"/>
      <c r="L1883" s="26"/>
    </row>
    <row r="1884" spans="11:12">
      <c r="K1884" s="46"/>
      <c r="L1884" s="26"/>
    </row>
    <row r="1885" spans="11:12">
      <c r="K1885" s="46"/>
      <c r="L1885" s="26"/>
    </row>
    <row r="1886" spans="11:12">
      <c r="K1886" s="46"/>
      <c r="L1886" s="26"/>
    </row>
    <row r="1887" spans="11:12">
      <c r="K1887" s="46"/>
      <c r="L1887" s="26"/>
    </row>
    <row r="1888" spans="11:12">
      <c r="K1888" s="46"/>
      <c r="L1888" s="26"/>
    </row>
    <row r="1889" spans="11:12">
      <c r="K1889" s="46"/>
      <c r="L1889" s="26"/>
    </row>
    <row r="1890" spans="11:12">
      <c r="K1890" s="46"/>
      <c r="L1890" s="26"/>
    </row>
    <row r="1891" spans="11:12">
      <c r="K1891" s="46"/>
      <c r="L1891" s="26"/>
    </row>
    <row r="1892" spans="11:12">
      <c r="K1892" s="46"/>
      <c r="L1892" s="26"/>
    </row>
    <row r="1893" spans="11:12">
      <c r="K1893" s="46"/>
      <c r="L1893" s="26"/>
    </row>
    <row r="1894" spans="11:12">
      <c r="K1894" s="46"/>
      <c r="L1894" s="26"/>
    </row>
    <row r="1895" spans="11:12">
      <c r="K1895" s="46"/>
      <c r="L1895" s="26"/>
    </row>
    <row r="1896" spans="11:12">
      <c r="K1896" s="46"/>
      <c r="L1896" s="26"/>
    </row>
    <row r="1897" spans="11:12">
      <c r="K1897" s="46"/>
      <c r="L1897" s="26"/>
    </row>
    <row r="1898" spans="11:12">
      <c r="K1898" s="46"/>
      <c r="L1898" s="26"/>
    </row>
    <row r="1899" spans="11:12">
      <c r="K1899" s="46"/>
      <c r="L1899" s="26"/>
    </row>
    <row r="1900" spans="11:12">
      <c r="K1900" s="46"/>
      <c r="L1900" s="26"/>
    </row>
    <row r="1901" spans="11:12">
      <c r="K1901" s="46"/>
      <c r="L1901" s="26"/>
    </row>
    <row r="1902" spans="11:12">
      <c r="K1902" s="46"/>
      <c r="L1902" s="26"/>
    </row>
    <row r="1903" spans="11:12">
      <c r="K1903" s="46"/>
      <c r="L1903" s="26"/>
    </row>
    <row r="1904" spans="11:12">
      <c r="K1904" s="46"/>
      <c r="L1904" s="26"/>
    </row>
    <row r="1905" spans="11:12">
      <c r="K1905" s="46"/>
      <c r="L1905" s="26"/>
    </row>
    <row r="1906" spans="11:12">
      <c r="K1906" s="46"/>
      <c r="L1906" s="26"/>
    </row>
    <row r="1907" spans="11:12">
      <c r="K1907" s="46"/>
      <c r="L1907" s="26"/>
    </row>
    <row r="1908" spans="11:12">
      <c r="K1908" s="46"/>
      <c r="L1908" s="26"/>
    </row>
    <row r="1909" spans="11:12">
      <c r="K1909" s="46"/>
      <c r="L1909" s="26"/>
    </row>
    <row r="1910" spans="11:12">
      <c r="K1910" s="46"/>
      <c r="L1910" s="26"/>
    </row>
    <row r="1911" spans="11:12">
      <c r="K1911" s="46"/>
      <c r="L1911" s="26"/>
    </row>
    <row r="1912" spans="11:12">
      <c r="K1912" s="46"/>
      <c r="L1912" s="26"/>
    </row>
    <row r="1913" spans="11:12">
      <c r="K1913" s="46"/>
      <c r="L1913" s="26"/>
    </row>
    <row r="1914" spans="11:12">
      <c r="K1914" s="46"/>
      <c r="L1914" s="26"/>
    </row>
    <row r="1915" spans="11:12">
      <c r="K1915" s="46"/>
      <c r="L1915" s="26"/>
    </row>
    <row r="1916" spans="11:12">
      <c r="K1916" s="46"/>
      <c r="L1916" s="26"/>
    </row>
    <row r="1917" spans="11:12">
      <c r="K1917" s="46"/>
      <c r="L1917" s="26"/>
    </row>
    <row r="1918" spans="11:12">
      <c r="K1918" s="46"/>
      <c r="L1918" s="26"/>
    </row>
    <row r="1919" spans="11:12">
      <c r="K1919" s="46"/>
      <c r="L1919" s="26"/>
    </row>
    <row r="1920" spans="11:12">
      <c r="K1920" s="46"/>
      <c r="L1920" s="26"/>
    </row>
    <row r="1921" spans="11:12">
      <c r="K1921" s="46"/>
      <c r="L1921" s="26"/>
    </row>
    <row r="1922" spans="11:12">
      <c r="K1922" s="46"/>
      <c r="L1922" s="26"/>
    </row>
    <row r="1923" spans="11:12">
      <c r="K1923" s="46"/>
      <c r="L1923" s="26"/>
    </row>
    <row r="1924" spans="11:12">
      <c r="K1924" s="46"/>
      <c r="L1924" s="26"/>
    </row>
    <row r="1925" spans="11:12">
      <c r="K1925" s="46"/>
      <c r="L1925" s="26"/>
    </row>
    <row r="1926" spans="11:12">
      <c r="K1926" s="46"/>
      <c r="L1926" s="26"/>
    </row>
    <row r="1927" spans="11:12">
      <c r="K1927" s="46"/>
      <c r="L1927" s="26"/>
    </row>
    <row r="1928" spans="11:12">
      <c r="K1928" s="46"/>
      <c r="L1928" s="26"/>
    </row>
    <row r="1929" spans="11:12">
      <c r="K1929" s="46"/>
      <c r="L1929" s="26"/>
    </row>
    <row r="1930" spans="11:12">
      <c r="K1930" s="46"/>
      <c r="L1930" s="26"/>
    </row>
    <row r="1931" spans="11:12">
      <c r="K1931" s="46"/>
      <c r="L1931" s="26"/>
    </row>
    <row r="1932" spans="11:12">
      <c r="K1932" s="46"/>
      <c r="L1932" s="26"/>
    </row>
    <row r="1933" spans="11:12">
      <c r="K1933" s="46"/>
      <c r="L1933" s="26"/>
    </row>
    <row r="1934" spans="11:12">
      <c r="K1934" s="46"/>
      <c r="L1934" s="26"/>
    </row>
    <row r="1935" spans="11:12">
      <c r="K1935" s="46"/>
      <c r="L1935" s="26"/>
    </row>
    <row r="1936" spans="11:12">
      <c r="K1936" s="46"/>
      <c r="L1936" s="26"/>
    </row>
    <row r="1937" spans="11:12">
      <c r="K1937" s="46"/>
      <c r="L1937" s="26"/>
    </row>
    <row r="1938" spans="11:12">
      <c r="K1938" s="46"/>
      <c r="L1938" s="26"/>
    </row>
    <row r="1939" spans="11:12">
      <c r="K1939" s="46"/>
      <c r="L1939" s="26"/>
    </row>
    <row r="1940" spans="11:12">
      <c r="K1940" s="46"/>
      <c r="L1940" s="26"/>
    </row>
    <row r="1941" spans="11:12">
      <c r="K1941" s="46"/>
      <c r="L1941" s="26"/>
    </row>
    <row r="1942" spans="11:12">
      <c r="K1942" s="46"/>
      <c r="L1942" s="26"/>
    </row>
    <row r="1943" spans="11:12">
      <c r="K1943" s="46"/>
      <c r="L1943" s="26"/>
    </row>
    <row r="1944" spans="11:12">
      <c r="K1944" s="46"/>
      <c r="L1944" s="26"/>
    </row>
    <row r="1945" spans="11:12">
      <c r="K1945" s="46"/>
      <c r="L1945" s="26"/>
    </row>
    <row r="1946" spans="11:12">
      <c r="K1946" s="46"/>
      <c r="L1946" s="26"/>
    </row>
    <row r="1947" spans="11:12">
      <c r="K1947" s="46"/>
      <c r="L1947" s="26"/>
    </row>
    <row r="1948" spans="11:12">
      <c r="K1948" s="46"/>
      <c r="L1948" s="26"/>
    </row>
    <row r="1949" spans="11:12">
      <c r="K1949" s="46"/>
      <c r="L1949" s="26"/>
    </row>
    <row r="1950" spans="11:12">
      <c r="K1950" s="46"/>
      <c r="L1950" s="26"/>
    </row>
    <row r="1951" spans="11:12">
      <c r="K1951" s="46"/>
      <c r="L1951" s="26"/>
    </row>
    <row r="1952" spans="11:12">
      <c r="K1952" s="46"/>
      <c r="L1952" s="26"/>
    </row>
    <row r="1953" spans="11:12">
      <c r="K1953" s="46"/>
      <c r="L1953" s="26"/>
    </row>
    <row r="1954" spans="11:12">
      <c r="K1954" s="46"/>
      <c r="L1954" s="26"/>
    </row>
    <row r="1955" spans="11:12">
      <c r="K1955" s="46"/>
      <c r="L1955" s="26"/>
    </row>
    <row r="1956" spans="11:12">
      <c r="K1956" s="46"/>
      <c r="L1956" s="26"/>
    </row>
    <row r="1957" spans="11:12">
      <c r="K1957" s="46"/>
      <c r="L1957" s="26"/>
    </row>
    <row r="1958" spans="11:12">
      <c r="K1958" s="46"/>
      <c r="L1958" s="26"/>
    </row>
    <row r="1959" spans="11:12">
      <c r="K1959" s="46"/>
      <c r="L1959" s="26"/>
    </row>
    <row r="1960" spans="11:12">
      <c r="K1960" s="46"/>
      <c r="L1960" s="26"/>
    </row>
    <row r="1961" spans="11:12">
      <c r="K1961" s="46"/>
      <c r="L1961" s="26"/>
    </row>
    <row r="1962" spans="11:12">
      <c r="K1962" s="46"/>
      <c r="L1962" s="26"/>
    </row>
    <row r="1963" spans="11:12">
      <c r="K1963" s="46"/>
      <c r="L1963" s="26"/>
    </row>
    <row r="1964" spans="11:12">
      <c r="K1964" s="46"/>
      <c r="L1964" s="26"/>
    </row>
    <row r="1965" spans="11:12">
      <c r="K1965" s="46"/>
      <c r="L1965" s="26"/>
    </row>
    <row r="1966" spans="11:12">
      <c r="K1966" s="46"/>
      <c r="L1966" s="26"/>
    </row>
    <row r="1967" spans="11:12">
      <c r="K1967" s="46"/>
      <c r="L1967" s="26"/>
    </row>
    <row r="1968" spans="11:12">
      <c r="K1968" s="46"/>
      <c r="L1968" s="26"/>
    </row>
    <row r="1969" spans="11:12">
      <c r="K1969" s="46"/>
      <c r="L1969" s="26"/>
    </row>
    <row r="1970" spans="11:12">
      <c r="K1970" s="46"/>
      <c r="L1970" s="26"/>
    </row>
    <row r="1971" spans="11:12">
      <c r="K1971" s="46"/>
      <c r="L1971" s="26"/>
    </row>
    <row r="1972" spans="11:12">
      <c r="K1972" s="46"/>
      <c r="L1972" s="26"/>
    </row>
    <row r="1973" spans="11:12">
      <c r="K1973" s="46"/>
      <c r="L1973" s="26"/>
    </row>
    <row r="1974" spans="11:12">
      <c r="K1974" s="46"/>
      <c r="L1974" s="26"/>
    </row>
    <row r="1975" spans="11:12">
      <c r="K1975" s="46"/>
      <c r="L1975" s="26"/>
    </row>
    <row r="1976" spans="11:12">
      <c r="K1976" s="46"/>
      <c r="L1976" s="26"/>
    </row>
    <row r="1977" spans="11:12">
      <c r="K1977" s="46"/>
      <c r="L1977" s="26"/>
    </row>
    <row r="1978" spans="11:12">
      <c r="K1978" s="46"/>
      <c r="L1978" s="26"/>
    </row>
    <row r="1979" spans="11:12">
      <c r="K1979" s="46"/>
      <c r="L1979" s="26"/>
    </row>
    <row r="1980" spans="11:12">
      <c r="K1980" s="46"/>
      <c r="L1980" s="26"/>
    </row>
    <row r="1981" spans="11:12">
      <c r="K1981" s="46"/>
      <c r="L1981" s="26"/>
    </row>
    <row r="1982" spans="11:12">
      <c r="K1982" s="46"/>
      <c r="L1982" s="26"/>
    </row>
    <row r="1983" spans="11:12">
      <c r="K1983" s="46"/>
      <c r="L1983" s="26"/>
    </row>
    <row r="1984" spans="11:12">
      <c r="K1984" s="46"/>
      <c r="L1984" s="26"/>
    </row>
    <row r="1985" spans="11:12">
      <c r="K1985" s="46"/>
      <c r="L1985" s="26"/>
    </row>
    <row r="1986" spans="11:12">
      <c r="K1986" s="46"/>
      <c r="L1986" s="26"/>
    </row>
    <row r="1987" spans="11:12">
      <c r="K1987" s="46"/>
      <c r="L1987" s="26"/>
    </row>
    <row r="1988" spans="11:12">
      <c r="K1988" s="46"/>
      <c r="L1988" s="26"/>
    </row>
    <row r="1989" spans="11:12">
      <c r="K1989" s="46"/>
      <c r="L1989" s="26"/>
    </row>
    <row r="1990" spans="11:12">
      <c r="K1990" s="46"/>
      <c r="L1990" s="26"/>
    </row>
    <row r="1991" spans="11:12">
      <c r="K1991" s="46"/>
      <c r="L1991" s="26"/>
    </row>
    <row r="1992" spans="11:12">
      <c r="K1992" s="46"/>
      <c r="L1992" s="26"/>
    </row>
    <row r="1993" spans="11:12">
      <c r="K1993" s="46"/>
      <c r="L1993" s="26"/>
    </row>
    <row r="1994" spans="11:12">
      <c r="K1994" s="46"/>
      <c r="L1994" s="26"/>
    </row>
    <row r="1995" spans="11:12">
      <c r="K1995" s="46"/>
      <c r="L1995" s="26"/>
    </row>
    <row r="1996" spans="11:12">
      <c r="K1996" s="46"/>
      <c r="L1996" s="26"/>
    </row>
    <row r="1997" spans="11:12">
      <c r="K1997" s="46"/>
      <c r="L1997" s="26"/>
    </row>
    <row r="1998" spans="11:12">
      <c r="K1998" s="46"/>
      <c r="L1998" s="26"/>
    </row>
    <row r="1999" spans="11:12">
      <c r="K1999" s="46"/>
      <c r="L1999" s="26"/>
    </row>
    <row r="2000" spans="11:12">
      <c r="K2000" s="46"/>
      <c r="L2000" s="26"/>
    </row>
    <row r="2001" spans="11:12">
      <c r="K2001" s="46"/>
      <c r="L2001" s="26"/>
    </row>
    <row r="2002" spans="11:12">
      <c r="K2002" s="46"/>
      <c r="L2002" s="26"/>
    </row>
    <row r="2003" spans="11:12">
      <c r="K2003" s="46"/>
      <c r="L2003" s="26"/>
    </row>
    <row r="2004" spans="11:12">
      <c r="K2004" s="46"/>
      <c r="L2004" s="26"/>
    </row>
    <row r="2005" spans="11:12">
      <c r="K2005" s="46"/>
      <c r="L2005" s="26"/>
    </row>
    <row r="2006" spans="11:12">
      <c r="K2006" s="46"/>
      <c r="L2006" s="26"/>
    </row>
    <row r="2007" spans="11:12">
      <c r="K2007" s="46"/>
      <c r="L2007" s="26"/>
    </row>
    <row r="2008" spans="11:12">
      <c r="K2008" s="46"/>
      <c r="L2008" s="26"/>
    </row>
    <row r="2009" spans="11:12">
      <c r="K2009" s="46"/>
      <c r="L2009" s="26"/>
    </row>
    <row r="2010" spans="11:12">
      <c r="K2010" s="46"/>
      <c r="L2010" s="26"/>
    </row>
    <row r="2011" spans="11:12">
      <c r="K2011" s="46"/>
      <c r="L2011" s="26"/>
    </row>
    <row r="2012" spans="11:12">
      <c r="K2012" s="46"/>
      <c r="L2012" s="26"/>
    </row>
    <row r="2013" spans="11:12">
      <c r="K2013" s="46"/>
      <c r="L2013" s="26"/>
    </row>
    <row r="2014" spans="11:12">
      <c r="K2014" s="46"/>
      <c r="L2014" s="26"/>
    </row>
    <row r="2015" spans="11:12">
      <c r="K2015" s="46"/>
      <c r="L2015" s="26"/>
    </row>
    <row r="2016" spans="11:12">
      <c r="K2016" s="46"/>
      <c r="L2016" s="26"/>
    </row>
    <row r="2017" spans="11:12">
      <c r="K2017" s="46"/>
      <c r="L2017" s="26"/>
    </row>
    <row r="2018" spans="11:12">
      <c r="K2018" s="46"/>
      <c r="L2018" s="26"/>
    </row>
    <row r="2019" spans="11:12">
      <c r="K2019" s="46"/>
      <c r="L2019" s="26"/>
    </row>
    <row r="2020" spans="11:12">
      <c r="K2020" s="46"/>
      <c r="L2020" s="26"/>
    </row>
    <row r="2021" spans="11:12">
      <c r="K2021" s="46"/>
      <c r="L2021" s="26"/>
    </row>
    <row r="2022" spans="11:12">
      <c r="K2022" s="46"/>
      <c r="L2022" s="26"/>
    </row>
    <row r="2023" spans="11:12">
      <c r="K2023" s="46"/>
      <c r="L2023" s="26"/>
    </row>
    <row r="2024" spans="11:12">
      <c r="K2024" s="46"/>
      <c r="L2024" s="26"/>
    </row>
    <row r="2025" spans="11:12">
      <c r="K2025" s="46"/>
      <c r="L2025" s="26"/>
    </row>
    <row r="2026" spans="11:12">
      <c r="K2026" s="46"/>
      <c r="L2026" s="26"/>
    </row>
    <row r="2027" spans="11:12">
      <c r="K2027" s="46"/>
      <c r="L2027" s="26"/>
    </row>
    <row r="2028" spans="11:12">
      <c r="K2028" s="46"/>
      <c r="L2028" s="26"/>
    </row>
    <row r="2029" spans="11:12">
      <c r="K2029" s="46"/>
      <c r="L2029" s="26"/>
    </row>
    <row r="2030" spans="11:12">
      <c r="K2030" s="46"/>
      <c r="L2030" s="26"/>
    </row>
    <row r="2031" spans="11:12">
      <c r="K2031" s="46"/>
      <c r="L2031" s="26"/>
    </row>
    <row r="2032" spans="11:12">
      <c r="K2032" s="46"/>
      <c r="L2032" s="26"/>
    </row>
    <row r="2033" spans="11:12">
      <c r="K2033" s="46"/>
      <c r="L2033" s="26"/>
    </row>
    <row r="2034" spans="11:12">
      <c r="K2034" s="46"/>
      <c r="L2034" s="26"/>
    </row>
    <row r="2035" spans="11:12">
      <c r="K2035" s="46"/>
      <c r="L2035" s="26"/>
    </row>
    <row r="2036" spans="11:12">
      <c r="K2036" s="46"/>
      <c r="L2036" s="26"/>
    </row>
    <row r="2037" spans="11:12">
      <c r="K2037" s="46"/>
      <c r="L2037" s="26"/>
    </row>
    <row r="2038" spans="11:12">
      <c r="K2038" s="46"/>
      <c r="L2038" s="26"/>
    </row>
    <row r="2039" spans="11:12">
      <c r="K2039" s="46"/>
      <c r="L2039" s="26"/>
    </row>
    <row r="2040" spans="11:12">
      <c r="K2040" s="46"/>
      <c r="L2040" s="26"/>
    </row>
    <row r="2041" spans="11:12">
      <c r="K2041" s="46"/>
      <c r="L2041" s="26"/>
    </row>
    <row r="2042" spans="11:12">
      <c r="K2042" s="46"/>
      <c r="L2042" s="26"/>
    </row>
    <row r="2043" spans="11:12">
      <c r="K2043" s="46"/>
      <c r="L2043" s="26"/>
    </row>
    <row r="2044" spans="11:12">
      <c r="K2044" s="46"/>
      <c r="L2044" s="26"/>
    </row>
    <row r="2045" spans="11:12">
      <c r="K2045" s="46"/>
      <c r="L2045" s="26"/>
    </row>
    <row r="2046" spans="11:12">
      <c r="K2046" s="46"/>
      <c r="L2046" s="26"/>
    </row>
    <row r="2047" spans="11:12">
      <c r="K2047" s="46"/>
      <c r="L2047" s="26"/>
    </row>
    <row r="2048" spans="11:12">
      <c r="K2048" s="46"/>
      <c r="L2048" s="26"/>
    </row>
    <row r="2049" spans="11:12">
      <c r="K2049" s="46"/>
      <c r="L2049" s="26"/>
    </row>
    <row r="2050" spans="11:12">
      <c r="K2050" s="46"/>
      <c r="L2050" s="26"/>
    </row>
    <row r="2051" spans="11:12">
      <c r="K2051" s="46"/>
      <c r="L2051" s="26"/>
    </row>
    <row r="2052" spans="11:12">
      <c r="K2052" s="46"/>
      <c r="L2052" s="26"/>
    </row>
    <row r="2053" spans="11:12">
      <c r="K2053" s="46"/>
      <c r="L2053" s="26"/>
    </row>
    <row r="2054" spans="11:12">
      <c r="K2054" s="46"/>
      <c r="L2054" s="26"/>
    </row>
    <row r="2055" spans="11:12">
      <c r="K2055" s="46"/>
      <c r="L2055" s="26"/>
    </row>
    <row r="2056" spans="11:12">
      <c r="K2056" s="46"/>
      <c r="L2056" s="26"/>
    </row>
    <row r="2057" spans="11:12">
      <c r="K2057" s="46"/>
      <c r="L2057" s="26"/>
    </row>
    <row r="2058" spans="11:12">
      <c r="K2058" s="46"/>
      <c r="L2058" s="26"/>
    </row>
    <row r="2059" spans="11:12">
      <c r="K2059" s="46"/>
      <c r="L2059" s="26"/>
    </row>
    <row r="2060" spans="11:12">
      <c r="K2060" s="46"/>
      <c r="L2060" s="26"/>
    </row>
    <row r="2061" spans="11:12">
      <c r="K2061" s="46"/>
      <c r="L2061" s="26"/>
    </row>
    <row r="2062" spans="11:12">
      <c r="K2062" s="46"/>
      <c r="L2062" s="26"/>
    </row>
    <row r="2063" spans="11:12">
      <c r="K2063" s="46"/>
      <c r="L2063" s="26"/>
    </row>
    <row r="2064" spans="11:12">
      <c r="K2064" s="46"/>
      <c r="L2064" s="26"/>
    </row>
    <row r="2065" spans="11:12">
      <c r="K2065" s="46"/>
      <c r="L2065" s="26"/>
    </row>
    <row r="2066" spans="11:12">
      <c r="K2066" s="46"/>
      <c r="L2066" s="26"/>
    </row>
    <row r="2067" spans="11:12">
      <c r="K2067" s="46"/>
      <c r="L2067" s="26"/>
    </row>
    <row r="2068" spans="11:12">
      <c r="K2068" s="46"/>
      <c r="L2068" s="26"/>
    </row>
    <row r="2069" spans="11:12">
      <c r="K2069" s="46"/>
      <c r="L2069" s="26"/>
    </row>
    <row r="2070" spans="11:12">
      <c r="K2070" s="46"/>
      <c r="L2070" s="26"/>
    </row>
    <row r="2071" spans="11:12">
      <c r="K2071" s="46"/>
      <c r="L2071" s="26"/>
    </row>
    <row r="2072" spans="11:12">
      <c r="K2072" s="46"/>
      <c r="L2072" s="26"/>
    </row>
    <row r="2073" spans="11:12">
      <c r="K2073" s="46"/>
      <c r="L2073" s="26"/>
    </row>
    <row r="2074" spans="11:12">
      <c r="K2074" s="46"/>
      <c r="L2074" s="26"/>
    </row>
    <row r="2075" spans="11:12">
      <c r="K2075" s="46"/>
      <c r="L2075" s="26"/>
    </row>
    <row r="2076" spans="11:12">
      <c r="K2076" s="46"/>
      <c r="L2076" s="26"/>
    </row>
    <row r="2077" spans="11:12">
      <c r="K2077" s="46"/>
      <c r="L2077" s="26"/>
    </row>
    <row r="2078" spans="11:12">
      <c r="K2078" s="46"/>
      <c r="L2078" s="26"/>
    </row>
    <row r="2079" spans="11:12">
      <c r="K2079" s="46"/>
      <c r="L2079" s="26"/>
    </row>
    <row r="2080" spans="11:12">
      <c r="K2080" s="46"/>
      <c r="L2080" s="26"/>
    </row>
    <row r="2081" spans="11:12">
      <c r="K2081" s="46"/>
      <c r="L2081" s="26"/>
    </row>
    <row r="2082" spans="11:12">
      <c r="K2082" s="46"/>
      <c r="L2082" s="26"/>
    </row>
    <row r="2083" spans="11:12">
      <c r="K2083" s="46"/>
      <c r="L2083" s="26"/>
    </row>
    <row r="2084" spans="11:12">
      <c r="K2084" s="46"/>
      <c r="L2084" s="26"/>
    </row>
    <row r="2085" spans="11:12">
      <c r="K2085" s="46"/>
      <c r="L2085" s="26"/>
    </row>
    <row r="2086" spans="11:12">
      <c r="K2086" s="46"/>
      <c r="L2086" s="26"/>
    </row>
    <row r="2087" spans="11:12">
      <c r="K2087" s="46"/>
      <c r="L2087" s="26"/>
    </row>
    <row r="2088" spans="11:12">
      <c r="K2088" s="46"/>
      <c r="L2088" s="26"/>
    </row>
    <row r="2089" spans="11:12">
      <c r="K2089" s="46"/>
      <c r="L2089" s="26"/>
    </row>
    <row r="2090" spans="11:12">
      <c r="K2090" s="46"/>
      <c r="L2090" s="26"/>
    </row>
    <row r="2091" spans="11:12">
      <c r="K2091" s="46"/>
      <c r="L2091" s="26"/>
    </row>
    <row r="2092" spans="11:12">
      <c r="K2092" s="46"/>
      <c r="L2092" s="26"/>
    </row>
    <row r="2093" spans="11:12">
      <c r="K2093" s="46"/>
      <c r="L2093" s="26"/>
    </row>
    <row r="2094" spans="11:12">
      <c r="K2094" s="46"/>
      <c r="L2094" s="26"/>
    </row>
    <row r="2095" spans="11:12">
      <c r="K2095" s="46"/>
      <c r="L2095" s="26"/>
    </row>
    <row r="2096" spans="11:12">
      <c r="K2096" s="46"/>
      <c r="L2096" s="26"/>
    </row>
    <row r="2097" spans="11:12">
      <c r="K2097" s="46"/>
      <c r="L2097" s="26"/>
    </row>
    <row r="2098" spans="11:12">
      <c r="K2098" s="46"/>
      <c r="L2098" s="26"/>
    </row>
    <row r="2099" spans="11:12">
      <c r="K2099" s="46"/>
      <c r="L2099" s="26"/>
    </row>
    <row r="2100" spans="11:12">
      <c r="K2100" s="46"/>
      <c r="L2100" s="26"/>
    </row>
    <row r="2101" spans="11:12">
      <c r="K2101" s="46"/>
      <c r="L2101" s="26"/>
    </row>
    <row r="2102" spans="11:12">
      <c r="K2102" s="46"/>
      <c r="L2102" s="26"/>
    </row>
    <row r="2103" spans="11:12">
      <c r="K2103" s="46"/>
      <c r="L2103" s="26"/>
    </row>
    <row r="2104" spans="11:12">
      <c r="K2104" s="46"/>
      <c r="L2104" s="26"/>
    </row>
    <row r="2105" spans="11:12">
      <c r="K2105" s="46"/>
      <c r="L2105" s="26"/>
    </row>
    <row r="2106" spans="11:12">
      <c r="K2106" s="46"/>
      <c r="L2106" s="26"/>
    </row>
    <row r="2107" spans="11:12">
      <c r="K2107" s="46"/>
      <c r="L2107" s="26"/>
    </row>
    <row r="2108" spans="11:12">
      <c r="K2108" s="46"/>
      <c r="L2108" s="26"/>
    </row>
    <row r="2109" spans="11:12">
      <c r="K2109" s="46"/>
      <c r="L2109" s="26"/>
    </row>
    <row r="2110" spans="11:12">
      <c r="K2110" s="46"/>
      <c r="L2110" s="26"/>
    </row>
    <row r="2111" spans="11:12">
      <c r="K2111" s="46"/>
      <c r="L2111" s="26"/>
    </row>
    <row r="2112" spans="11:12">
      <c r="K2112" s="46"/>
      <c r="L2112" s="26"/>
    </row>
    <row r="2113" spans="11:12">
      <c r="K2113" s="46"/>
      <c r="L2113" s="26"/>
    </row>
    <row r="2114" spans="11:12">
      <c r="K2114" s="46"/>
      <c r="L2114" s="26"/>
    </row>
    <row r="2115" spans="11:12">
      <c r="K2115" s="46"/>
      <c r="L2115" s="26"/>
    </row>
    <row r="2116" spans="11:12">
      <c r="K2116" s="46"/>
      <c r="L2116" s="26"/>
    </row>
    <row r="2117" spans="11:12">
      <c r="K2117" s="46"/>
      <c r="L2117" s="26"/>
    </row>
    <row r="2118" spans="11:12">
      <c r="K2118" s="46"/>
      <c r="L2118" s="26"/>
    </row>
    <row r="2119" spans="11:12">
      <c r="K2119" s="46"/>
      <c r="L2119" s="26"/>
    </row>
    <row r="2120" spans="11:12">
      <c r="K2120" s="46"/>
      <c r="L2120" s="26"/>
    </row>
    <row r="2121" spans="11:12">
      <c r="K2121" s="46"/>
      <c r="L2121" s="26"/>
    </row>
    <row r="2122" spans="11:12">
      <c r="K2122" s="46"/>
      <c r="L2122" s="26"/>
    </row>
    <row r="2123" spans="11:12">
      <c r="K2123" s="46"/>
      <c r="L2123" s="26"/>
    </row>
    <row r="2124" spans="11:12">
      <c r="K2124" s="46"/>
      <c r="L2124" s="26"/>
    </row>
    <row r="2125" spans="11:12">
      <c r="K2125" s="46"/>
      <c r="L2125" s="26"/>
    </row>
    <row r="2126" spans="11:12">
      <c r="K2126" s="46"/>
      <c r="L2126" s="26"/>
    </row>
    <row r="2127" spans="11:12">
      <c r="K2127" s="46"/>
      <c r="L2127" s="26"/>
    </row>
    <row r="2128" spans="11:12">
      <c r="K2128" s="46"/>
      <c r="L2128" s="26"/>
    </row>
    <row r="2129" spans="11:12">
      <c r="K2129" s="46"/>
      <c r="L2129" s="26"/>
    </row>
    <row r="2130" spans="11:12">
      <c r="K2130" s="46"/>
      <c r="L2130" s="26"/>
    </row>
    <row r="2131" spans="11:12">
      <c r="K2131" s="46"/>
      <c r="L2131" s="26"/>
    </row>
    <row r="2132" spans="11:12">
      <c r="K2132" s="46"/>
      <c r="L2132" s="26"/>
    </row>
    <row r="2133" spans="11:12">
      <c r="K2133" s="46"/>
      <c r="L2133" s="26"/>
    </row>
    <row r="2134" spans="11:12">
      <c r="K2134" s="46"/>
      <c r="L2134" s="26"/>
    </row>
    <row r="2135" spans="11:12">
      <c r="K2135" s="46"/>
      <c r="L2135" s="26"/>
    </row>
    <row r="2136" spans="11:12">
      <c r="K2136" s="46"/>
      <c r="L2136" s="26"/>
    </row>
    <row r="2137" spans="11:12">
      <c r="K2137" s="46"/>
      <c r="L2137" s="26"/>
    </row>
    <row r="2138" spans="11:12">
      <c r="K2138" s="46"/>
      <c r="L2138" s="26"/>
    </row>
    <row r="2139" spans="11:12">
      <c r="K2139" s="46"/>
      <c r="L2139" s="26"/>
    </row>
    <row r="2140" spans="11:12">
      <c r="K2140" s="46"/>
      <c r="L2140" s="26"/>
    </row>
    <row r="2141" spans="11:12">
      <c r="K2141" s="46"/>
      <c r="L2141" s="26"/>
    </row>
    <row r="2142" spans="11:12">
      <c r="K2142" s="46"/>
      <c r="L2142" s="26"/>
    </row>
    <row r="2143" spans="11:12">
      <c r="K2143" s="46"/>
      <c r="L2143" s="26"/>
    </row>
    <row r="2144" spans="11:12">
      <c r="K2144" s="46"/>
      <c r="L2144" s="26"/>
    </row>
    <row r="2145" spans="11:12">
      <c r="K2145" s="46"/>
      <c r="L2145" s="26"/>
    </row>
    <row r="2146" spans="11:12">
      <c r="K2146" s="46"/>
      <c r="L2146" s="26"/>
    </row>
    <row r="2147" spans="11:12">
      <c r="K2147" s="46"/>
      <c r="L2147" s="26"/>
    </row>
    <row r="2148" spans="11:12">
      <c r="K2148" s="46"/>
      <c r="L2148" s="26"/>
    </row>
    <row r="2149" spans="11:12">
      <c r="K2149" s="46"/>
      <c r="L2149" s="26"/>
    </row>
    <row r="2150" spans="11:12">
      <c r="K2150" s="46"/>
      <c r="L2150" s="26"/>
    </row>
    <row r="2151" spans="11:12">
      <c r="K2151" s="46"/>
      <c r="L2151" s="26"/>
    </row>
    <row r="2152" spans="11:12">
      <c r="K2152" s="46"/>
      <c r="L2152" s="26"/>
    </row>
    <row r="2153" spans="11:12">
      <c r="K2153" s="46"/>
      <c r="L2153" s="26"/>
    </row>
    <row r="2154" spans="11:12">
      <c r="K2154" s="46"/>
      <c r="L2154" s="26"/>
    </row>
    <row r="2155" spans="11:12">
      <c r="K2155" s="46"/>
      <c r="L2155" s="26"/>
    </row>
    <row r="2156" spans="11:12">
      <c r="K2156" s="46"/>
      <c r="L2156" s="26"/>
    </row>
    <row r="2157" spans="11:12">
      <c r="K2157" s="46"/>
      <c r="L2157" s="26"/>
    </row>
    <row r="2158" spans="11:12">
      <c r="K2158" s="46"/>
      <c r="L2158" s="26"/>
    </row>
    <row r="2159" spans="11:12">
      <c r="K2159" s="46"/>
      <c r="L2159" s="26"/>
    </row>
    <row r="2160" spans="11:12">
      <c r="K2160" s="46"/>
      <c r="L2160" s="26"/>
    </row>
    <row r="2161" spans="11:12">
      <c r="K2161" s="46"/>
      <c r="L2161" s="26"/>
    </row>
    <row r="2162" spans="11:12">
      <c r="K2162" s="46"/>
      <c r="L2162" s="26"/>
    </row>
    <row r="2163" spans="11:12">
      <c r="K2163" s="46"/>
      <c r="L2163" s="26"/>
    </row>
    <row r="2164" spans="11:12">
      <c r="K2164" s="46"/>
      <c r="L2164" s="26"/>
    </row>
    <row r="2165" spans="11:12">
      <c r="K2165" s="46"/>
      <c r="L2165" s="26"/>
    </row>
    <row r="2166" spans="11:12">
      <c r="K2166" s="46"/>
      <c r="L2166" s="26"/>
    </row>
    <row r="2167" spans="11:12">
      <c r="K2167" s="46"/>
      <c r="L2167" s="26"/>
    </row>
    <row r="2168" spans="11:12">
      <c r="K2168" s="46"/>
      <c r="L2168" s="26"/>
    </row>
    <row r="2169" spans="11:12">
      <c r="K2169" s="46"/>
      <c r="L2169" s="26"/>
    </row>
    <row r="2170" spans="11:12">
      <c r="K2170" s="46"/>
      <c r="L2170" s="26"/>
    </row>
    <row r="2171" spans="11:12">
      <c r="K2171" s="46"/>
      <c r="L2171" s="26"/>
    </row>
    <row r="2172" spans="11:12">
      <c r="K2172" s="46"/>
      <c r="L2172" s="26"/>
    </row>
    <row r="2173" spans="11:12">
      <c r="K2173" s="46"/>
      <c r="L2173" s="26"/>
    </row>
    <row r="2174" spans="11:12">
      <c r="K2174" s="46"/>
      <c r="L2174" s="26"/>
    </row>
    <row r="2175" spans="11:12">
      <c r="K2175" s="46"/>
      <c r="L2175" s="26"/>
    </row>
    <row r="2176" spans="11:12">
      <c r="K2176" s="46"/>
      <c r="L2176" s="26"/>
    </row>
    <row r="2177" spans="11:12">
      <c r="K2177" s="46"/>
      <c r="L2177" s="26"/>
    </row>
    <row r="2178" spans="11:12">
      <c r="K2178" s="46"/>
      <c r="L2178" s="26"/>
    </row>
    <row r="2179" spans="11:12">
      <c r="K2179" s="46"/>
      <c r="L2179" s="26"/>
    </row>
    <row r="2180" spans="11:12">
      <c r="K2180" s="46"/>
      <c r="L2180" s="26"/>
    </row>
    <row r="2181" spans="11:12">
      <c r="K2181" s="46"/>
      <c r="L2181" s="26"/>
    </row>
    <row r="2182" spans="11:12">
      <c r="K2182" s="46"/>
      <c r="L2182" s="26"/>
    </row>
    <row r="2183" spans="11:12">
      <c r="K2183" s="46"/>
      <c r="L2183" s="26"/>
    </row>
    <row r="2184" spans="11:12">
      <c r="K2184" s="46"/>
      <c r="L2184" s="26"/>
    </row>
    <row r="2185" spans="11:12">
      <c r="K2185" s="46"/>
      <c r="L2185" s="26"/>
    </row>
    <row r="2186" spans="11:12">
      <c r="K2186" s="46"/>
      <c r="L2186" s="26"/>
    </row>
    <row r="2187" spans="11:12">
      <c r="K2187" s="46"/>
      <c r="L2187" s="26"/>
    </row>
    <row r="2188" spans="11:12">
      <c r="K2188" s="46"/>
      <c r="L2188" s="26"/>
    </row>
    <row r="2189" spans="11:12">
      <c r="K2189" s="46"/>
      <c r="L2189" s="26"/>
    </row>
    <row r="2190" spans="11:12">
      <c r="K2190" s="46"/>
      <c r="L2190" s="26"/>
    </row>
    <row r="2191" spans="11:12">
      <c r="K2191" s="46"/>
      <c r="L2191" s="26"/>
    </row>
    <row r="2192" spans="11:12">
      <c r="K2192" s="46"/>
      <c r="L2192" s="26"/>
    </row>
    <row r="2193" spans="11:12">
      <c r="K2193" s="46"/>
      <c r="L2193" s="26"/>
    </row>
    <row r="2194" spans="11:12">
      <c r="K2194" s="46"/>
      <c r="L2194" s="26"/>
    </row>
    <row r="2195" spans="11:12">
      <c r="K2195" s="46"/>
      <c r="L2195" s="26"/>
    </row>
    <row r="2196" spans="11:12">
      <c r="K2196" s="46"/>
      <c r="L2196" s="26"/>
    </row>
    <row r="2197" spans="11:12">
      <c r="K2197" s="46"/>
      <c r="L2197" s="26"/>
    </row>
    <row r="2198" spans="11:12">
      <c r="K2198" s="46"/>
      <c r="L2198" s="26"/>
    </row>
    <row r="2199" spans="11:12">
      <c r="K2199" s="46"/>
      <c r="L2199" s="26"/>
    </row>
    <row r="2200" spans="11:12">
      <c r="K2200" s="46"/>
      <c r="L2200" s="26"/>
    </row>
    <row r="2201" spans="11:12">
      <c r="K2201" s="46"/>
      <c r="L2201" s="26"/>
    </row>
    <row r="2202" spans="11:12">
      <c r="K2202" s="46"/>
      <c r="L2202" s="26"/>
    </row>
    <row r="2203" spans="11:12">
      <c r="K2203" s="46"/>
      <c r="L2203" s="26"/>
    </row>
    <row r="2204" spans="11:12">
      <c r="K2204" s="46"/>
      <c r="L2204" s="26"/>
    </row>
    <row r="2205" spans="11:12">
      <c r="K2205" s="46"/>
      <c r="L2205" s="26"/>
    </row>
    <row r="2206" spans="11:12">
      <c r="K2206" s="46"/>
      <c r="L2206" s="26"/>
    </row>
    <row r="2207" spans="11:12">
      <c r="K2207" s="46"/>
      <c r="L2207" s="26"/>
    </row>
    <row r="2208" spans="11:12">
      <c r="K2208" s="46"/>
      <c r="L2208" s="26"/>
    </row>
    <row r="2209" spans="11:12">
      <c r="K2209" s="46"/>
      <c r="L2209" s="26"/>
    </row>
    <row r="2210" spans="11:12">
      <c r="K2210" s="46"/>
      <c r="L2210" s="26"/>
    </row>
    <row r="2211" spans="11:12">
      <c r="K2211" s="46"/>
      <c r="L2211" s="26"/>
    </row>
    <row r="2212" spans="11:12">
      <c r="K2212" s="46"/>
      <c r="L2212" s="26"/>
    </row>
    <row r="2213" spans="11:12">
      <c r="K2213" s="46"/>
      <c r="L2213" s="26"/>
    </row>
    <row r="2214" spans="11:12">
      <c r="K2214" s="46"/>
      <c r="L2214" s="26"/>
    </row>
    <row r="2215" spans="11:12">
      <c r="K2215" s="46"/>
      <c r="L2215" s="26"/>
    </row>
    <row r="2216" spans="11:12">
      <c r="K2216" s="46"/>
      <c r="L2216" s="26"/>
    </row>
    <row r="2217" spans="11:12">
      <c r="K2217" s="46"/>
      <c r="L2217" s="26"/>
    </row>
    <row r="2218" spans="11:12">
      <c r="K2218" s="46"/>
      <c r="L2218" s="26"/>
    </row>
    <row r="2219" spans="11:12">
      <c r="K2219" s="46"/>
      <c r="L2219" s="26"/>
    </row>
    <row r="2220" spans="11:12">
      <c r="K2220" s="46"/>
      <c r="L2220" s="26"/>
    </row>
    <row r="2221" spans="11:12">
      <c r="K2221" s="46"/>
      <c r="L2221" s="26"/>
    </row>
    <row r="2222" spans="11:12">
      <c r="K2222" s="46"/>
      <c r="L2222" s="26"/>
    </row>
    <row r="2223" spans="11:12">
      <c r="K2223" s="46"/>
      <c r="L2223" s="26"/>
    </row>
    <row r="2224" spans="11:12">
      <c r="K2224" s="46"/>
      <c r="L2224" s="26"/>
    </row>
    <row r="2225" spans="11:12">
      <c r="K2225" s="46"/>
      <c r="L2225" s="26"/>
    </row>
    <row r="2226" spans="11:12">
      <c r="K2226" s="46"/>
      <c r="L2226" s="26"/>
    </row>
    <row r="2227" spans="11:12">
      <c r="K2227" s="46"/>
      <c r="L2227" s="26"/>
    </row>
    <row r="2228" spans="11:12">
      <c r="K2228" s="46"/>
      <c r="L2228" s="26"/>
    </row>
    <row r="2229" spans="11:12">
      <c r="K2229" s="46"/>
      <c r="L2229" s="26"/>
    </row>
    <row r="2230" spans="11:12">
      <c r="K2230" s="46"/>
      <c r="L2230" s="26"/>
    </row>
    <row r="2231" spans="11:12">
      <c r="K2231" s="46"/>
      <c r="L2231" s="26"/>
    </row>
    <row r="2232" spans="11:12">
      <c r="K2232" s="46"/>
      <c r="L2232" s="26"/>
    </row>
    <row r="2233" spans="11:12">
      <c r="K2233" s="46"/>
      <c r="L2233" s="26"/>
    </row>
    <row r="2234" spans="11:12">
      <c r="K2234" s="46"/>
      <c r="L2234" s="26"/>
    </row>
    <row r="2235" spans="11:12">
      <c r="K2235" s="46"/>
      <c r="L2235" s="26"/>
    </row>
    <row r="2236" spans="11:12">
      <c r="K2236" s="46"/>
      <c r="L2236" s="26"/>
    </row>
    <row r="2237" spans="11:12">
      <c r="K2237" s="46"/>
      <c r="L2237" s="26"/>
    </row>
    <row r="2238" spans="11:12">
      <c r="K2238" s="46"/>
      <c r="L2238" s="26"/>
    </row>
    <row r="2239" spans="11:12">
      <c r="K2239" s="46"/>
      <c r="L2239" s="26"/>
    </row>
    <row r="2240" spans="11:12">
      <c r="K2240" s="46"/>
      <c r="L2240" s="26"/>
    </row>
    <row r="2241" spans="11:12">
      <c r="K2241" s="46"/>
      <c r="L2241" s="26"/>
    </row>
    <row r="2242" spans="11:12">
      <c r="K2242" s="46"/>
      <c r="L2242" s="26"/>
    </row>
    <row r="2243" spans="11:12">
      <c r="K2243" s="46"/>
      <c r="L2243" s="26"/>
    </row>
    <row r="2244" spans="11:12">
      <c r="K2244" s="46"/>
      <c r="L2244" s="26"/>
    </row>
    <row r="2245" spans="11:12">
      <c r="K2245" s="46"/>
      <c r="L2245" s="26"/>
    </row>
    <row r="2246" spans="11:12">
      <c r="K2246" s="46"/>
      <c r="L2246" s="26"/>
    </row>
    <row r="2247" spans="11:12">
      <c r="K2247" s="46"/>
      <c r="L2247" s="26"/>
    </row>
    <row r="2248" spans="11:12">
      <c r="K2248" s="46"/>
      <c r="L2248" s="26"/>
    </row>
    <row r="2249" spans="11:12">
      <c r="K2249" s="46"/>
      <c r="L2249" s="26"/>
    </row>
    <row r="2250" spans="11:12">
      <c r="K2250" s="46"/>
      <c r="L2250" s="26"/>
    </row>
    <row r="2251" spans="11:12">
      <c r="K2251" s="46"/>
      <c r="L2251" s="26"/>
    </row>
    <row r="2252" spans="11:12">
      <c r="K2252" s="46"/>
      <c r="L2252" s="26"/>
    </row>
    <row r="2253" spans="11:12">
      <c r="K2253" s="46"/>
      <c r="L2253" s="26"/>
    </row>
    <row r="2254" spans="11:12">
      <c r="K2254" s="46"/>
      <c r="L2254" s="26"/>
    </row>
    <row r="2255" spans="11:12">
      <c r="K2255" s="46"/>
      <c r="L2255" s="26"/>
    </row>
    <row r="2256" spans="11:12">
      <c r="K2256" s="46"/>
      <c r="L2256" s="26"/>
    </row>
    <row r="2257" spans="11:12">
      <c r="K2257" s="46"/>
      <c r="L2257" s="26"/>
    </row>
    <row r="2258" spans="11:12">
      <c r="K2258" s="46"/>
      <c r="L2258" s="26"/>
    </row>
    <row r="2259" spans="11:12">
      <c r="K2259" s="46"/>
      <c r="L2259" s="26"/>
    </row>
    <row r="2260" spans="11:12">
      <c r="K2260" s="46"/>
      <c r="L2260" s="26"/>
    </row>
    <row r="2261" spans="11:12">
      <c r="K2261" s="46"/>
      <c r="L2261" s="26"/>
    </row>
    <row r="2262" spans="11:12">
      <c r="K2262" s="46"/>
      <c r="L2262" s="26"/>
    </row>
    <row r="2263" spans="11:12">
      <c r="K2263" s="46"/>
      <c r="L2263" s="26"/>
    </row>
    <row r="2264" spans="11:12">
      <c r="K2264" s="46"/>
      <c r="L2264" s="26"/>
    </row>
    <row r="2265" spans="11:12">
      <c r="K2265" s="46"/>
      <c r="L2265" s="26"/>
    </row>
    <row r="2266" spans="11:12">
      <c r="K2266" s="46"/>
      <c r="L2266" s="26"/>
    </row>
    <row r="2267" spans="11:12">
      <c r="K2267" s="46"/>
      <c r="L2267" s="26"/>
    </row>
    <row r="2268" spans="11:12">
      <c r="K2268" s="46"/>
      <c r="L2268" s="26"/>
    </row>
    <row r="2269" spans="11:12">
      <c r="K2269" s="46"/>
      <c r="L2269" s="26"/>
    </row>
    <row r="2270" spans="11:12">
      <c r="K2270" s="46"/>
      <c r="L2270" s="26"/>
    </row>
    <row r="2271" spans="11:12">
      <c r="K2271" s="46"/>
      <c r="L2271" s="26"/>
    </row>
    <row r="2272" spans="11:12">
      <c r="K2272" s="46"/>
      <c r="L2272" s="26"/>
    </row>
    <row r="2273" spans="11:12">
      <c r="K2273" s="46"/>
      <c r="L2273" s="26"/>
    </row>
    <row r="2274" spans="11:12">
      <c r="K2274" s="46"/>
      <c r="L2274" s="26"/>
    </row>
    <row r="2275" spans="11:12">
      <c r="K2275" s="46"/>
      <c r="L2275" s="26"/>
    </row>
    <row r="2276" spans="11:12">
      <c r="K2276" s="46"/>
      <c r="L2276" s="26"/>
    </row>
    <row r="2277" spans="11:12">
      <c r="K2277" s="46"/>
      <c r="L2277" s="26"/>
    </row>
    <row r="2278" spans="11:12">
      <c r="K2278" s="46"/>
      <c r="L2278" s="26"/>
    </row>
    <row r="2279" spans="11:12">
      <c r="K2279" s="46"/>
      <c r="L2279" s="26"/>
    </row>
    <row r="2280" spans="11:12">
      <c r="K2280" s="46"/>
      <c r="L2280" s="26"/>
    </row>
    <row r="2281" spans="11:12">
      <c r="K2281" s="46"/>
      <c r="L2281" s="26"/>
    </row>
    <row r="2282" spans="11:12">
      <c r="K2282" s="46"/>
      <c r="L2282" s="26"/>
    </row>
    <row r="2283" spans="11:12">
      <c r="K2283" s="46"/>
      <c r="L2283" s="26"/>
    </row>
    <row r="2284" spans="11:12">
      <c r="K2284" s="46"/>
      <c r="L2284" s="26"/>
    </row>
    <row r="2285" spans="11:12">
      <c r="K2285" s="46"/>
      <c r="L2285" s="26"/>
    </row>
    <row r="2286" spans="11:12">
      <c r="K2286" s="46"/>
      <c r="L2286" s="26"/>
    </row>
    <row r="2287" spans="11:12">
      <c r="K2287" s="46"/>
      <c r="L2287" s="26"/>
    </row>
    <row r="2288" spans="11:12">
      <c r="K2288" s="46"/>
      <c r="L2288" s="26"/>
    </row>
    <row r="2289" spans="11:12">
      <c r="K2289" s="46"/>
      <c r="L2289" s="26"/>
    </row>
    <row r="2290" spans="11:12">
      <c r="K2290" s="46"/>
      <c r="L2290" s="26"/>
    </row>
    <row r="2291" spans="11:12">
      <c r="K2291" s="46"/>
      <c r="L2291" s="26"/>
    </row>
    <row r="2292" spans="11:12">
      <c r="K2292" s="46"/>
      <c r="L2292" s="26"/>
    </row>
    <row r="2293" spans="11:12">
      <c r="K2293" s="46"/>
      <c r="L2293" s="26"/>
    </row>
    <row r="2294" spans="11:12">
      <c r="K2294" s="46"/>
      <c r="L2294" s="26"/>
    </row>
    <row r="2295" spans="11:12">
      <c r="K2295" s="46"/>
      <c r="L2295" s="26"/>
    </row>
    <row r="2296" spans="11:12">
      <c r="K2296" s="46"/>
      <c r="L2296" s="26"/>
    </row>
    <row r="2297" spans="11:12">
      <c r="K2297" s="46"/>
      <c r="L2297" s="26"/>
    </row>
    <row r="2298" spans="11:12">
      <c r="K2298" s="46"/>
      <c r="L2298" s="26"/>
    </row>
    <row r="2299" spans="11:12">
      <c r="K2299" s="46"/>
      <c r="L2299" s="26"/>
    </row>
    <row r="2300" spans="11:12">
      <c r="K2300" s="46"/>
      <c r="L2300" s="26"/>
    </row>
    <row r="2301" spans="11:12">
      <c r="K2301" s="46"/>
      <c r="L2301" s="26"/>
    </row>
    <row r="2302" spans="11:12">
      <c r="K2302" s="46"/>
      <c r="L2302" s="26"/>
    </row>
    <row r="2303" spans="11:12">
      <c r="K2303" s="46"/>
      <c r="L2303" s="26"/>
    </row>
    <row r="2304" spans="11:12">
      <c r="K2304" s="46"/>
      <c r="L2304" s="26"/>
    </row>
    <row r="2305" spans="11:12">
      <c r="K2305" s="46"/>
      <c r="L2305" s="26"/>
    </row>
    <row r="2306" spans="11:12">
      <c r="K2306" s="46"/>
      <c r="L2306" s="26"/>
    </row>
    <row r="2307" spans="11:12">
      <c r="K2307" s="46"/>
      <c r="L2307" s="26"/>
    </row>
    <row r="2308" spans="11:12">
      <c r="K2308" s="46"/>
      <c r="L2308" s="26"/>
    </row>
    <row r="2309" spans="11:12">
      <c r="K2309" s="46"/>
      <c r="L2309" s="26"/>
    </row>
    <row r="2310" spans="11:12">
      <c r="K2310" s="46"/>
      <c r="L2310" s="26"/>
    </row>
    <row r="2311" spans="11:12">
      <c r="K2311" s="46"/>
      <c r="L2311" s="26"/>
    </row>
    <row r="2312" spans="11:12">
      <c r="K2312" s="46"/>
      <c r="L2312" s="26"/>
    </row>
    <row r="2313" spans="11:12">
      <c r="K2313" s="46"/>
      <c r="L2313" s="26"/>
    </row>
    <row r="2314" spans="11:12">
      <c r="K2314" s="46"/>
      <c r="L2314" s="26"/>
    </row>
    <row r="2315" spans="11:12">
      <c r="K2315" s="46"/>
      <c r="L2315" s="26"/>
    </row>
    <row r="2316" spans="11:12">
      <c r="K2316" s="46"/>
      <c r="L2316" s="26"/>
    </row>
    <row r="2317" spans="11:12">
      <c r="K2317" s="46"/>
      <c r="L2317" s="26"/>
    </row>
    <row r="2318" spans="11:12">
      <c r="K2318" s="46"/>
      <c r="L2318" s="26"/>
    </row>
    <row r="2319" spans="11:12">
      <c r="K2319" s="46"/>
      <c r="L2319" s="26"/>
    </row>
    <row r="2320" spans="11:12">
      <c r="K2320" s="46"/>
      <c r="L2320" s="26"/>
    </row>
    <row r="2321" spans="11:12">
      <c r="K2321" s="46"/>
      <c r="L2321" s="26"/>
    </row>
    <row r="2322" spans="11:12">
      <c r="K2322" s="46"/>
      <c r="L2322" s="26"/>
    </row>
    <row r="2323" spans="11:12">
      <c r="K2323" s="46"/>
      <c r="L2323" s="26"/>
    </row>
    <row r="2324" spans="11:12">
      <c r="K2324" s="46"/>
      <c r="L2324" s="26"/>
    </row>
    <row r="2325" spans="11:12">
      <c r="K2325" s="46"/>
      <c r="L2325" s="26"/>
    </row>
    <row r="2326" spans="11:12">
      <c r="K2326" s="46"/>
      <c r="L2326" s="26"/>
    </row>
    <row r="2327" spans="11:12">
      <c r="K2327" s="46"/>
      <c r="L2327" s="26"/>
    </row>
    <row r="2328" spans="11:12">
      <c r="K2328" s="46"/>
      <c r="L2328" s="26"/>
    </row>
    <row r="2329" spans="11:12">
      <c r="K2329" s="46"/>
      <c r="L2329" s="26"/>
    </row>
    <row r="2330" spans="11:12">
      <c r="K2330" s="46"/>
      <c r="L2330" s="26"/>
    </row>
    <row r="2331" spans="11:12">
      <c r="K2331" s="46"/>
      <c r="L2331" s="26"/>
    </row>
    <row r="2332" spans="11:12">
      <c r="K2332" s="46"/>
      <c r="L2332" s="26"/>
    </row>
    <row r="2333" spans="11:12">
      <c r="K2333" s="46"/>
      <c r="L2333" s="26"/>
    </row>
    <row r="2334" spans="11:12">
      <c r="K2334" s="46"/>
      <c r="L2334" s="26"/>
    </row>
    <row r="2335" spans="11:12">
      <c r="K2335" s="46"/>
      <c r="L2335" s="26"/>
    </row>
    <row r="2336" spans="11:12">
      <c r="K2336" s="46"/>
      <c r="L2336" s="26"/>
    </row>
    <row r="2337" spans="11:12">
      <c r="K2337" s="46"/>
      <c r="L2337" s="26"/>
    </row>
    <row r="2338" spans="11:12">
      <c r="K2338" s="46"/>
      <c r="L2338" s="26"/>
    </row>
    <row r="2339" spans="11:12">
      <c r="K2339" s="46"/>
      <c r="L2339" s="26"/>
    </row>
    <row r="2340" spans="11:12">
      <c r="K2340" s="46"/>
      <c r="L2340" s="26"/>
    </row>
    <row r="2341" spans="11:12">
      <c r="K2341" s="46"/>
      <c r="L2341" s="26"/>
    </row>
    <row r="2342" spans="11:12">
      <c r="K2342" s="46"/>
      <c r="L2342" s="26"/>
    </row>
    <row r="2343" spans="11:12">
      <c r="K2343" s="46"/>
      <c r="L2343" s="26"/>
    </row>
    <row r="2344" spans="11:12">
      <c r="K2344" s="46"/>
      <c r="L2344" s="26"/>
    </row>
    <row r="2345" spans="11:12">
      <c r="K2345" s="46"/>
      <c r="L2345" s="26"/>
    </row>
    <row r="2346" spans="11:12">
      <c r="K2346" s="46"/>
      <c r="L2346" s="26"/>
    </row>
    <row r="2347" spans="11:12">
      <c r="K2347" s="46"/>
      <c r="L2347" s="26"/>
    </row>
    <row r="2348" spans="11:12">
      <c r="K2348" s="46"/>
      <c r="L2348" s="26"/>
    </row>
    <row r="2349" spans="11:12">
      <c r="K2349" s="46"/>
      <c r="L2349" s="26"/>
    </row>
    <row r="2350" spans="11:12">
      <c r="K2350" s="46"/>
      <c r="L2350" s="26"/>
    </row>
    <row r="2351" spans="11:12">
      <c r="K2351" s="46"/>
      <c r="L2351" s="26"/>
    </row>
    <row r="2352" spans="11:12">
      <c r="K2352" s="46"/>
      <c r="L2352" s="26"/>
    </row>
    <row r="2353" spans="11:12">
      <c r="K2353" s="46"/>
      <c r="L2353" s="26"/>
    </row>
    <row r="2354" spans="11:12">
      <c r="K2354" s="46"/>
      <c r="L2354" s="26"/>
    </row>
    <row r="2355" spans="11:12">
      <c r="K2355" s="46"/>
      <c r="L2355" s="26"/>
    </row>
    <row r="2356" spans="11:12">
      <c r="K2356" s="46"/>
      <c r="L2356" s="26"/>
    </row>
    <row r="2357" spans="11:12">
      <c r="K2357" s="46"/>
      <c r="L2357" s="26"/>
    </row>
    <row r="2358" spans="11:12">
      <c r="K2358" s="46"/>
      <c r="L2358" s="26"/>
    </row>
    <row r="2359" spans="11:12">
      <c r="K2359" s="46"/>
      <c r="L2359" s="26"/>
    </row>
    <row r="2360" spans="11:12">
      <c r="K2360" s="46"/>
      <c r="L2360" s="26"/>
    </row>
    <row r="2361" spans="11:12">
      <c r="K2361" s="46"/>
      <c r="L2361" s="26"/>
    </row>
    <row r="2362" spans="11:12">
      <c r="K2362" s="46"/>
      <c r="L2362" s="26"/>
    </row>
    <row r="2363" spans="11:12">
      <c r="K2363" s="46"/>
      <c r="L2363" s="26"/>
    </row>
    <row r="2364" spans="11:12">
      <c r="K2364" s="46"/>
      <c r="L2364" s="26"/>
    </row>
    <row r="2365" spans="11:12">
      <c r="K2365" s="46"/>
      <c r="L2365" s="26"/>
    </row>
    <row r="2366" spans="11:12">
      <c r="K2366" s="46"/>
      <c r="L2366" s="26"/>
    </row>
    <row r="2367" spans="11:12">
      <c r="K2367" s="46"/>
      <c r="L2367" s="26"/>
    </row>
    <row r="2368" spans="11:12">
      <c r="K2368" s="46"/>
      <c r="L2368" s="26"/>
    </row>
    <row r="2369" spans="11:12">
      <c r="K2369" s="46"/>
      <c r="L2369" s="26"/>
    </row>
    <row r="2370" spans="11:12">
      <c r="K2370" s="46"/>
      <c r="L2370" s="26"/>
    </row>
    <row r="2371" spans="11:12">
      <c r="K2371" s="46"/>
      <c r="L2371" s="26"/>
    </row>
    <row r="2372" spans="11:12">
      <c r="K2372" s="46"/>
      <c r="L2372" s="26"/>
    </row>
    <row r="2373" spans="11:12">
      <c r="K2373" s="46"/>
      <c r="L2373" s="26"/>
    </row>
    <row r="2374" spans="11:12">
      <c r="K2374" s="46"/>
      <c r="L2374" s="26"/>
    </row>
    <row r="2375" spans="11:12">
      <c r="K2375" s="46"/>
      <c r="L2375" s="26"/>
    </row>
    <row r="2376" spans="11:12">
      <c r="K2376" s="46"/>
      <c r="L2376" s="26"/>
    </row>
    <row r="2377" spans="11:12">
      <c r="K2377" s="46"/>
      <c r="L2377" s="26"/>
    </row>
    <row r="2378" spans="11:12">
      <c r="K2378" s="46"/>
      <c r="L2378" s="26"/>
    </row>
    <row r="2379" spans="11:12">
      <c r="K2379" s="46"/>
      <c r="L2379" s="26"/>
    </row>
    <row r="2380" spans="11:12">
      <c r="K2380" s="46"/>
      <c r="L2380" s="26"/>
    </row>
    <row r="2381" spans="11:12">
      <c r="K2381" s="46"/>
      <c r="L2381" s="26"/>
    </row>
    <row r="2382" spans="11:12">
      <c r="K2382" s="46"/>
      <c r="L2382" s="26"/>
    </row>
    <row r="2383" spans="11:12">
      <c r="K2383" s="46"/>
      <c r="L2383" s="26"/>
    </row>
    <row r="2384" spans="11:12">
      <c r="K2384" s="46"/>
      <c r="L2384" s="26"/>
    </row>
    <row r="2385" spans="11:12">
      <c r="K2385" s="46"/>
      <c r="L2385" s="26"/>
    </row>
    <row r="2386" spans="11:12">
      <c r="K2386" s="46"/>
      <c r="L2386" s="26"/>
    </row>
    <row r="2387" spans="11:12">
      <c r="K2387" s="46"/>
      <c r="L2387" s="26"/>
    </row>
    <row r="2388" spans="11:12">
      <c r="K2388" s="46"/>
      <c r="L2388" s="26"/>
    </row>
    <row r="2389" spans="11:12">
      <c r="K2389" s="46"/>
      <c r="L2389" s="26"/>
    </row>
    <row r="2390" spans="11:12">
      <c r="K2390" s="46"/>
      <c r="L2390" s="26"/>
    </row>
    <row r="2391" spans="11:12">
      <c r="K2391" s="46"/>
      <c r="L2391" s="26"/>
    </row>
    <row r="2392" spans="11:12">
      <c r="K2392" s="46"/>
      <c r="L2392" s="26"/>
    </row>
    <row r="2393" spans="11:12">
      <c r="K2393" s="46"/>
      <c r="L2393" s="26"/>
    </row>
    <row r="2394" spans="11:12">
      <c r="K2394" s="46"/>
      <c r="L2394" s="26"/>
    </row>
    <row r="2395" spans="11:12">
      <c r="K2395" s="46"/>
      <c r="L2395" s="26"/>
    </row>
    <row r="2396" spans="11:12">
      <c r="K2396" s="46"/>
      <c r="L2396" s="26"/>
    </row>
    <row r="2397" spans="11:12">
      <c r="K2397" s="46"/>
      <c r="L2397" s="26"/>
    </row>
    <row r="2398" spans="11:12">
      <c r="K2398" s="46"/>
      <c r="L2398" s="26"/>
    </row>
    <row r="2399" spans="11:12">
      <c r="K2399" s="46"/>
      <c r="L2399" s="26"/>
    </row>
    <row r="2400" spans="11:12">
      <c r="K2400" s="46"/>
      <c r="L2400" s="26"/>
    </row>
    <row r="2401" spans="11:12">
      <c r="K2401" s="46"/>
      <c r="L2401" s="26"/>
    </row>
    <row r="2402" spans="11:12">
      <c r="K2402" s="46"/>
      <c r="L2402" s="26"/>
    </row>
    <row r="2403" spans="11:12">
      <c r="K2403" s="46"/>
      <c r="L2403" s="26"/>
    </row>
    <row r="2404" spans="11:12">
      <c r="K2404" s="46"/>
      <c r="L2404" s="26"/>
    </row>
    <row r="2405" spans="11:12">
      <c r="K2405" s="46"/>
      <c r="L2405" s="26"/>
    </row>
    <row r="2406" spans="11:12">
      <c r="K2406" s="46"/>
      <c r="L2406" s="26"/>
    </row>
    <row r="2407" spans="11:12">
      <c r="K2407" s="46"/>
      <c r="L2407" s="26"/>
    </row>
    <row r="2408" spans="11:12">
      <c r="K2408" s="46"/>
      <c r="L2408" s="26"/>
    </row>
    <row r="2409" spans="11:12">
      <c r="K2409" s="46"/>
      <c r="L2409" s="26"/>
    </row>
    <row r="2410" spans="11:12">
      <c r="K2410" s="46"/>
      <c r="L2410" s="26"/>
    </row>
    <row r="2411" spans="11:12">
      <c r="K2411" s="46"/>
      <c r="L2411" s="26"/>
    </row>
    <row r="2412" spans="11:12">
      <c r="K2412" s="46"/>
      <c r="L2412" s="26"/>
    </row>
    <row r="2413" spans="11:12">
      <c r="K2413" s="46"/>
      <c r="L2413" s="26"/>
    </row>
    <row r="2414" spans="11:12">
      <c r="K2414" s="46"/>
      <c r="L2414" s="26"/>
    </row>
    <row r="2415" spans="11:12">
      <c r="K2415" s="46"/>
      <c r="L2415" s="26"/>
    </row>
    <row r="2416" spans="11:12">
      <c r="K2416" s="46"/>
      <c r="L2416" s="26"/>
    </row>
    <row r="2417" spans="11:12">
      <c r="K2417" s="46"/>
      <c r="L2417" s="26"/>
    </row>
    <row r="2418" spans="11:12">
      <c r="K2418" s="46"/>
      <c r="L2418" s="26"/>
    </row>
    <row r="2419" spans="11:12">
      <c r="K2419" s="46"/>
      <c r="L2419" s="26"/>
    </row>
    <row r="2420" spans="11:12">
      <c r="K2420" s="46"/>
      <c r="L2420" s="26"/>
    </row>
    <row r="2421" spans="11:12">
      <c r="K2421" s="46"/>
      <c r="L2421" s="26"/>
    </row>
    <row r="2422" spans="11:12">
      <c r="K2422" s="46"/>
      <c r="L2422" s="26"/>
    </row>
    <row r="2423" spans="11:12">
      <c r="K2423" s="46"/>
      <c r="L2423" s="26"/>
    </row>
    <row r="2424" spans="11:12">
      <c r="K2424" s="46"/>
      <c r="L2424" s="26"/>
    </row>
    <row r="2425" spans="11:12">
      <c r="K2425" s="46"/>
      <c r="L2425" s="26"/>
    </row>
    <row r="2426" spans="11:12">
      <c r="K2426" s="46"/>
      <c r="L2426" s="26"/>
    </row>
    <row r="2427" spans="11:12">
      <c r="K2427" s="46"/>
      <c r="L2427" s="26"/>
    </row>
    <row r="2428" spans="11:12">
      <c r="K2428" s="46"/>
      <c r="L2428" s="26"/>
    </row>
    <row r="2429" spans="11:12">
      <c r="K2429" s="46"/>
      <c r="L2429" s="26"/>
    </row>
    <row r="2430" spans="11:12">
      <c r="K2430" s="46"/>
      <c r="L2430" s="26"/>
    </row>
    <row r="2431" spans="11:12">
      <c r="K2431" s="46"/>
      <c r="L2431" s="26"/>
    </row>
    <row r="2432" spans="11:12">
      <c r="K2432" s="46"/>
      <c r="L2432" s="26"/>
    </row>
    <row r="2433" spans="11:12">
      <c r="K2433" s="46"/>
      <c r="L2433" s="26"/>
    </row>
    <row r="2434" spans="11:12">
      <c r="K2434" s="46"/>
      <c r="L2434" s="26"/>
    </row>
    <row r="2435" spans="11:12">
      <c r="K2435" s="46"/>
      <c r="L2435" s="26"/>
    </row>
    <row r="2436" spans="11:12">
      <c r="K2436" s="46"/>
      <c r="L2436" s="26"/>
    </row>
    <row r="2437" spans="11:12">
      <c r="K2437" s="46"/>
      <c r="L2437" s="26"/>
    </row>
    <row r="2438" spans="11:12">
      <c r="K2438" s="46"/>
      <c r="L2438" s="26"/>
    </row>
    <row r="2439" spans="11:12">
      <c r="K2439" s="46"/>
      <c r="L2439" s="26"/>
    </row>
    <row r="2440" spans="11:12">
      <c r="K2440" s="46"/>
      <c r="L2440" s="26"/>
    </row>
    <row r="2441" spans="11:12">
      <c r="K2441" s="46"/>
      <c r="L2441" s="26"/>
    </row>
    <row r="2442" spans="11:12">
      <c r="K2442" s="46"/>
      <c r="L2442" s="26"/>
    </row>
    <row r="2443" spans="11:12">
      <c r="K2443" s="46"/>
      <c r="L2443" s="26"/>
    </row>
    <row r="2444" spans="11:12">
      <c r="K2444" s="46"/>
      <c r="L2444" s="26"/>
    </row>
    <row r="2445" spans="11:12">
      <c r="K2445" s="46"/>
      <c r="L2445" s="26"/>
    </row>
    <row r="2446" spans="11:12">
      <c r="K2446" s="46"/>
      <c r="L2446" s="26"/>
    </row>
    <row r="2447" spans="11:12">
      <c r="K2447" s="46"/>
      <c r="L2447" s="26"/>
    </row>
    <row r="2448" spans="11:12">
      <c r="K2448" s="46"/>
      <c r="L2448" s="26"/>
    </row>
    <row r="2449" spans="11:12">
      <c r="K2449" s="46"/>
      <c r="L2449" s="26"/>
    </row>
    <row r="2450" spans="11:12">
      <c r="K2450" s="46"/>
      <c r="L2450" s="26"/>
    </row>
    <row r="2451" spans="11:12">
      <c r="K2451" s="46"/>
      <c r="L2451" s="26"/>
    </row>
    <row r="2452" spans="11:12">
      <c r="K2452" s="46"/>
      <c r="L2452" s="26"/>
    </row>
    <row r="2453" spans="11:12">
      <c r="K2453" s="46"/>
      <c r="L2453" s="26"/>
    </row>
    <row r="2454" spans="11:12">
      <c r="K2454" s="46"/>
      <c r="L2454" s="26"/>
    </row>
    <row r="2455" spans="11:12">
      <c r="K2455" s="46"/>
      <c r="L2455" s="26"/>
    </row>
    <row r="2456" spans="11:12">
      <c r="K2456" s="46"/>
      <c r="L2456" s="26"/>
    </row>
    <row r="2457" spans="11:12">
      <c r="K2457" s="46"/>
      <c r="L2457" s="26"/>
    </row>
    <row r="2458" spans="11:12">
      <c r="K2458" s="46"/>
      <c r="L2458" s="26"/>
    </row>
    <row r="2459" spans="11:12">
      <c r="K2459" s="46"/>
      <c r="L2459" s="26"/>
    </row>
    <row r="2460" spans="11:12">
      <c r="K2460" s="46"/>
      <c r="L2460" s="26"/>
    </row>
    <row r="2461" spans="11:12">
      <c r="K2461" s="46"/>
      <c r="L2461" s="26"/>
    </row>
    <row r="2462" spans="11:12">
      <c r="K2462" s="46"/>
      <c r="L2462" s="26"/>
    </row>
    <row r="2463" spans="11:12">
      <c r="K2463" s="46"/>
      <c r="L2463" s="26"/>
    </row>
    <row r="2464" spans="11:12">
      <c r="K2464" s="46"/>
      <c r="L2464" s="26"/>
    </row>
    <row r="2465" spans="11:12">
      <c r="K2465" s="46"/>
      <c r="L2465" s="26"/>
    </row>
    <row r="2466" spans="11:12">
      <c r="K2466" s="46"/>
      <c r="L2466" s="26"/>
    </row>
    <row r="2467" spans="11:12">
      <c r="K2467" s="46"/>
      <c r="L2467" s="26"/>
    </row>
    <row r="2468" spans="11:12">
      <c r="K2468" s="46"/>
      <c r="L2468" s="26"/>
    </row>
    <row r="2469" spans="11:12">
      <c r="K2469" s="46"/>
      <c r="L2469" s="26"/>
    </row>
    <row r="2470" spans="11:12">
      <c r="K2470" s="46"/>
      <c r="L2470" s="26"/>
    </row>
    <row r="2471" spans="11:12">
      <c r="K2471" s="46"/>
      <c r="L2471" s="26"/>
    </row>
    <row r="2472" spans="11:12">
      <c r="K2472" s="46"/>
      <c r="L2472" s="26"/>
    </row>
    <row r="2473" spans="11:12">
      <c r="K2473" s="46"/>
      <c r="L2473" s="26"/>
    </row>
    <row r="2474" spans="11:12">
      <c r="K2474" s="46"/>
      <c r="L2474" s="26"/>
    </row>
    <row r="2475" spans="11:12">
      <c r="K2475" s="46"/>
      <c r="L2475" s="26"/>
    </row>
    <row r="2476" spans="11:12">
      <c r="K2476" s="46"/>
      <c r="L2476" s="26"/>
    </row>
    <row r="2477" spans="11:12">
      <c r="K2477" s="46"/>
      <c r="L2477" s="26"/>
    </row>
    <row r="2478" spans="11:12">
      <c r="K2478" s="46"/>
      <c r="L2478" s="26"/>
    </row>
    <row r="2479" spans="11:12">
      <c r="K2479" s="46"/>
      <c r="L2479" s="26"/>
    </row>
    <row r="2480" spans="11:12">
      <c r="K2480" s="46"/>
      <c r="L2480" s="26"/>
    </row>
    <row r="2481" spans="11:12">
      <c r="K2481" s="46"/>
      <c r="L2481" s="26"/>
    </row>
    <row r="2482" spans="11:12">
      <c r="K2482" s="46"/>
      <c r="L2482" s="26"/>
    </row>
    <row r="2483" spans="11:12">
      <c r="K2483" s="46"/>
      <c r="L2483" s="26"/>
    </row>
    <row r="2484" spans="11:12">
      <c r="K2484" s="46"/>
      <c r="L2484" s="26"/>
    </row>
    <row r="2485" spans="11:12">
      <c r="K2485" s="46"/>
      <c r="L2485" s="26"/>
    </row>
    <row r="2486" spans="11:12">
      <c r="K2486" s="46"/>
      <c r="L2486" s="26"/>
    </row>
    <row r="2487" spans="11:12">
      <c r="K2487" s="46"/>
      <c r="L2487" s="26"/>
    </row>
    <row r="2488" spans="11:12">
      <c r="K2488" s="46"/>
      <c r="L2488" s="26"/>
    </row>
    <row r="2489" spans="11:12">
      <c r="K2489" s="46"/>
      <c r="L2489" s="26"/>
    </row>
    <row r="2490" spans="11:12">
      <c r="K2490" s="46"/>
      <c r="L2490" s="26"/>
    </row>
    <row r="2491" spans="11:12">
      <c r="K2491" s="46"/>
      <c r="L2491" s="26"/>
    </row>
    <row r="2492" spans="11:12">
      <c r="K2492" s="46"/>
      <c r="L2492" s="26"/>
    </row>
    <row r="2493" spans="11:12">
      <c r="K2493" s="46"/>
      <c r="L2493" s="26"/>
    </row>
    <row r="2494" spans="11:12">
      <c r="K2494" s="46"/>
      <c r="L2494" s="26"/>
    </row>
    <row r="2495" spans="11:12">
      <c r="K2495" s="46"/>
      <c r="L2495" s="26"/>
    </row>
    <row r="2496" spans="11:12">
      <c r="K2496" s="46"/>
      <c r="L2496" s="26"/>
    </row>
    <row r="2497" spans="11:12">
      <c r="K2497" s="46"/>
      <c r="L2497" s="26"/>
    </row>
    <row r="2498" spans="11:12">
      <c r="K2498" s="46"/>
      <c r="L2498" s="26"/>
    </row>
    <row r="2499" spans="11:12">
      <c r="K2499" s="46"/>
      <c r="L2499" s="26"/>
    </row>
    <row r="2500" spans="11:12">
      <c r="K2500" s="46"/>
      <c r="L2500" s="26"/>
    </row>
    <row r="2501" spans="11:12">
      <c r="K2501" s="46"/>
      <c r="L2501" s="26"/>
    </row>
    <row r="2502" spans="11:12">
      <c r="K2502" s="46"/>
      <c r="L2502" s="26"/>
    </row>
    <row r="2503" spans="11:12">
      <c r="K2503" s="46"/>
      <c r="L2503" s="26"/>
    </row>
    <row r="2504" spans="11:12">
      <c r="K2504" s="46"/>
      <c r="L2504" s="26"/>
    </row>
    <row r="2505" spans="11:12">
      <c r="K2505" s="46"/>
      <c r="L2505" s="26"/>
    </row>
    <row r="2506" spans="11:12">
      <c r="K2506" s="46"/>
      <c r="L2506" s="26"/>
    </row>
    <row r="2507" spans="11:12">
      <c r="K2507" s="46"/>
      <c r="L2507" s="26"/>
    </row>
    <row r="2508" spans="11:12">
      <c r="K2508" s="46"/>
      <c r="L2508" s="26"/>
    </row>
    <row r="2509" spans="11:12">
      <c r="K2509" s="46"/>
      <c r="L2509" s="26"/>
    </row>
    <row r="2510" spans="11:12">
      <c r="K2510" s="46"/>
      <c r="L2510" s="26"/>
    </row>
    <row r="2511" spans="11:12">
      <c r="K2511" s="46"/>
      <c r="L2511" s="26"/>
    </row>
    <row r="2512" spans="11:12">
      <c r="K2512" s="46"/>
      <c r="L2512" s="26"/>
    </row>
    <row r="2513" spans="11:12">
      <c r="K2513" s="46"/>
      <c r="L2513" s="26"/>
    </row>
    <row r="2514" spans="11:12">
      <c r="K2514" s="46"/>
      <c r="L2514" s="26"/>
    </row>
    <row r="2515" spans="11:12">
      <c r="K2515" s="46"/>
      <c r="L2515" s="26"/>
    </row>
    <row r="2516" spans="11:12">
      <c r="K2516" s="46"/>
      <c r="L2516" s="26"/>
    </row>
    <row r="2517" spans="11:12">
      <c r="K2517" s="46"/>
      <c r="L2517" s="26"/>
    </row>
    <row r="2518" spans="11:12">
      <c r="K2518" s="46"/>
      <c r="L2518" s="26"/>
    </row>
    <row r="2519" spans="11:12">
      <c r="K2519" s="46"/>
      <c r="L2519" s="26"/>
    </row>
    <row r="2520" spans="11:12">
      <c r="K2520" s="46"/>
      <c r="L2520" s="26"/>
    </row>
    <row r="2521" spans="11:12">
      <c r="K2521" s="46"/>
      <c r="L2521" s="26"/>
    </row>
    <row r="2522" spans="11:12">
      <c r="K2522" s="46"/>
      <c r="L2522" s="26"/>
    </row>
    <row r="2523" spans="11:12">
      <c r="K2523" s="46"/>
      <c r="L2523" s="26"/>
    </row>
    <row r="2524" spans="11:12">
      <c r="K2524" s="46"/>
      <c r="L2524" s="26"/>
    </row>
    <row r="2525" spans="11:12">
      <c r="K2525" s="46"/>
      <c r="L2525" s="26"/>
    </row>
    <row r="2526" spans="11:12">
      <c r="K2526" s="46"/>
      <c r="L2526" s="26"/>
    </row>
    <row r="2527" spans="11:12">
      <c r="K2527" s="46"/>
      <c r="L2527" s="26"/>
    </row>
    <row r="2528" spans="11:12">
      <c r="K2528" s="46"/>
      <c r="L2528" s="26"/>
    </row>
    <row r="2529" spans="11:12">
      <c r="K2529" s="46"/>
      <c r="L2529" s="26"/>
    </row>
    <row r="2530" spans="11:12">
      <c r="K2530" s="46"/>
      <c r="L2530" s="26"/>
    </row>
    <row r="2531" spans="11:12">
      <c r="K2531" s="46"/>
      <c r="L2531" s="26"/>
    </row>
    <row r="2532" spans="11:12">
      <c r="K2532" s="46"/>
      <c r="L2532" s="26"/>
    </row>
    <row r="2533" spans="11:12">
      <c r="K2533" s="46"/>
      <c r="L2533" s="26"/>
    </row>
    <row r="2534" spans="11:12">
      <c r="K2534" s="46"/>
      <c r="L2534" s="26"/>
    </row>
    <row r="2535" spans="11:12">
      <c r="K2535" s="46"/>
      <c r="L2535" s="26"/>
    </row>
    <row r="2536" spans="11:12">
      <c r="K2536" s="46"/>
      <c r="L2536" s="26"/>
    </row>
    <row r="2537" spans="11:12">
      <c r="K2537" s="46"/>
      <c r="L2537" s="26"/>
    </row>
    <row r="2538" spans="11:12">
      <c r="K2538" s="46"/>
      <c r="L2538" s="26"/>
    </row>
    <row r="2539" spans="11:12">
      <c r="K2539" s="46"/>
      <c r="L2539" s="26"/>
    </row>
    <row r="2540" spans="11:12">
      <c r="K2540" s="46"/>
      <c r="L2540" s="26"/>
    </row>
    <row r="2541" spans="11:12">
      <c r="K2541" s="46"/>
      <c r="L2541" s="26"/>
    </row>
    <row r="2542" spans="11:12">
      <c r="K2542" s="46"/>
      <c r="L2542" s="26"/>
    </row>
    <row r="2543" spans="11:12">
      <c r="K2543" s="46"/>
      <c r="L2543" s="26"/>
    </row>
    <row r="2544" spans="11:12">
      <c r="K2544" s="46"/>
      <c r="L2544" s="26"/>
    </row>
    <row r="2545" spans="11:12">
      <c r="K2545" s="46"/>
      <c r="L2545" s="26"/>
    </row>
    <row r="2546" spans="11:12">
      <c r="K2546" s="46"/>
      <c r="L2546" s="26"/>
    </row>
    <row r="2547" spans="11:12">
      <c r="K2547" s="46"/>
      <c r="L2547" s="26"/>
    </row>
    <row r="2548" spans="11:12">
      <c r="K2548" s="46"/>
      <c r="L2548" s="26"/>
    </row>
    <row r="2549" spans="11:12">
      <c r="K2549" s="46"/>
      <c r="L2549" s="26"/>
    </row>
    <row r="2550" spans="11:12">
      <c r="K2550" s="46"/>
      <c r="L2550" s="26"/>
    </row>
    <row r="2551" spans="11:12">
      <c r="K2551" s="46"/>
      <c r="L2551" s="26"/>
    </row>
    <row r="2552" spans="11:12">
      <c r="K2552" s="46"/>
      <c r="L2552" s="26"/>
    </row>
    <row r="2553" spans="11:12">
      <c r="K2553" s="46"/>
      <c r="L2553" s="26"/>
    </row>
    <row r="2554" spans="11:12">
      <c r="K2554" s="46"/>
      <c r="L2554" s="26"/>
    </row>
    <row r="2555" spans="11:12">
      <c r="K2555" s="46"/>
      <c r="L2555" s="26"/>
    </row>
    <row r="2556" spans="11:12">
      <c r="K2556" s="46"/>
      <c r="L2556" s="26"/>
    </row>
    <row r="2557" spans="11:12">
      <c r="K2557" s="46"/>
      <c r="L2557" s="26"/>
    </row>
    <row r="2558" spans="11:12">
      <c r="K2558" s="46"/>
      <c r="L2558" s="26"/>
    </row>
    <row r="2559" spans="11:12">
      <c r="K2559" s="46"/>
      <c r="L2559" s="26"/>
    </row>
    <row r="2560" spans="11:12">
      <c r="K2560" s="46"/>
      <c r="L2560" s="26"/>
    </row>
    <row r="2561" spans="11:12">
      <c r="K2561" s="46"/>
      <c r="L2561" s="26"/>
    </row>
    <row r="2562" spans="11:12">
      <c r="K2562" s="46"/>
      <c r="L2562" s="26"/>
    </row>
    <row r="2563" spans="11:12">
      <c r="K2563" s="46"/>
      <c r="L2563" s="26"/>
    </row>
    <row r="2564" spans="11:12">
      <c r="K2564" s="46"/>
      <c r="L2564" s="26"/>
    </row>
    <row r="2565" spans="11:12">
      <c r="K2565" s="46"/>
      <c r="L2565" s="26"/>
    </row>
    <row r="2566" spans="11:12">
      <c r="K2566" s="46"/>
      <c r="L2566" s="26"/>
    </row>
    <row r="2567" spans="11:12">
      <c r="K2567" s="46"/>
      <c r="L2567" s="26"/>
    </row>
    <row r="2568" spans="11:12">
      <c r="K2568" s="46"/>
      <c r="L2568" s="26"/>
    </row>
    <row r="2569" spans="11:12">
      <c r="K2569" s="46"/>
      <c r="L2569" s="26"/>
    </row>
    <row r="2570" spans="11:12">
      <c r="K2570" s="46"/>
      <c r="L2570" s="26"/>
    </row>
    <row r="2571" spans="11:12">
      <c r="K2571" s="46"/>
      <c r="L2571" s="26"/>
    </row>
    <row r="2572" spans="11:12">
      <c r="K2572" s="46"/>
      <c r="L2572" s="26"/>
    </row>
    <row r="2573" spans="11:12">
      <c r="K2573" s="46"/>
      <c r="L2573" s="26"/>
    </row>
    <row r="2574" spans="11:12">
      <c r="K2574" s="46"/>
      <c r="L2574" s="26"/>
    </row>
    <row r="2575" spans="11:12">
      <c r="K2575" s="46"/>
      <c r="L2575" s="26"/>
    </row>
    <row r="2576" spans="11:12">
      <c r="K2576" s="46"/>
      <c r="L2576" s="26"/>
    </row>
    <row r="2577" spans="11:12">
      <c r="K2577" s="46"/>
      <c r="L2577" s="26"/>
    </row>
    <row r="2578" spans="11:12">
      <c r="K2578" s="46"/>
      <c r="L2578" s="26"/>
    </row>
    <row r="2579" spans="11:12">
      <c r="K2579" s="46"/>
      <c r="L2579" s="26"/>
    </row>
    <row r="2580" spans="11:12">
      <c r="K2580" s="46"/>
      <c r="L2580" s="26"/>
    </row>
    <row r="2581" spans="11:12">
      <c r="K2581" s="46"/>
      <c r="L2581" s="26"/>
    </row>
    <row r="2582" spans="11:12">
      <c r="K2582" s="46"/>
      <c r="L2582" s="26"/>
    </row>
    <row r="2583" spans="11:12">
      <c r="K2583" s="46"/>
      <c r="L2583" s="26"/>
    </row>
    <row r="2584" spans="11:12">
      <c r="K2584" s="46"/>
      <c r="L2584" s="26"/>
    </row>
    <row r="2585" spans="11:12">
      <c r="K2585" s="46"/>
      <c r="L2585" s="26"/>
    </row>
    <row r="2586" spans="11:12">
      <c r="K2586" s="46"/>
      <c r="L2586" s="26"/>
    </row>
    <row r="2587" spans="11:12">
      <c r="K2587" s="46"/>
      <c r="L2587" s="26"/>
    </row>
    <row r="2588" spans="11:12">
      <c r="K2588" s="46"/>
      <c r="L2588" s="26"/>
    </row>
    <row r="2589" spans="11:12">
      <c r="K2589" s="46"/>
      <c r="L2589" s="26"/>
    </row>
    <row r="2590" spans="11:12">
      <c r="K2590" s="46"/>
      <c r="L2590" s="26"/>
    </row>
    <row r="2591" spans="11:12">
      <c r="K2591" s="46"/>
      <c r="L2591" s="26"/>
    </row>
    <row r="2592" spans="11:12">
      <c r="K2592" s="46"/>
      <c r="L2592" s="26"/>
    </row>
    <row r="2593" spans="11:12">
      <c r="K2593" s="46"/>
      <c r="L2593" s="26"/>
    </row>
    <row r="2594" spans="11:12">
      <c r="K2594" s="46"/>
      <c r="L2594" s="26"/>
    </row>
    <row r="2595" spans="11:12">
      <c r="K2595" s="46"/>
      <c r="L2595" s="26"/>
    </row>
    <row r="2596" spans="11:12">
      <c r="K2596" s="46"/>
      <c r="L2596" s="26"/>
    </row>
    <row r="2597" spans="11:12">
      <c r="K2597" s="46"/>
      <c r="L2597" s="26"/>
    </row>
    <row r="2598" spans="11:12">
      <c r="K2598" s="46"/>
      <c r="L2598" s="26"/>
    </row>
    <row r="2599" spans="11:12">
      <c r="K2599" s="46"/>
      <c r="L2599" s="26"/>
    </row>
    <row r="2600" spans="11:12">
      <c r="K2600" s="46"/>
      <c r="L2600" s="26"/>
    </row>
    <row r="2601" spans="11:12">
      <c r="K2601" s="46"/>
      <c r="L2601" s="26"/>
    </row>
    <row r="2602" spans="11:12">
      <c r="K2602" s="46"/>
      <c r="L2602" s="26"/>
    </row>
    <row r="2603" spans="11:12">
      <c r="K2603" s="46"/>
      <c r="L2603" s="26"/>
    </row>
    <row r="2604" spans="11:12">
      <c r="K2604" s="46"/>
      <c r="L2604" s="26"/>
    </row>
    <row r="2605" spans="11:12">
      <c r="K2605" s="46"/>
      <c r="L2605" s="26"/>
    </row>
    <row r="2606" spans="11:12">
      <c r="K2606" s="46"/>
      <c r="L2606" s="26"/>
    </row>
    <row r="2607" spans="11:12">
      <c r="K2607" s="46"/>
      <c r="L2607" s="26"/>
    </row>
    <row r="2608" spans="11:12">
      <c r="K2608" s="46"/>
      <c r="L2608" s="26"/>
    </row>
    <row r="2609" spans="11:12">
      <c r="K2609" s="46"/>
      <c r="L2609" s="26"/>
    </row>
    <row r="2610" spans="11:12">
      <c r="K2610" s="46"/>
      <c r="L2610" s="26"/>
    </row>
    <row r="2611" spans="11:12">
      <c r="K2611" s="46"/>
      <c r="L2611" s="26"/>
    </row>
    <row r="2612" spans="11:12">
      <c r="K2612" s="46"/>
      <c r="L2612" s="26"/>
    </row>
    <row r="2613" spans="11:12">
      <c r="K2613" s="46"/>
      <c r="L2613" s="26"/>
    </row>
    <row r="2614" spans="11:12">
      <c r="K2614" s="46"/>
      <c r="L2614" s="26"/>
    </row>
    <row r="2615" spans="11:12">
      <c r="K2615" s="46"/>
      <c r="L2615" s="26"/>
    </row>
    <row r="2616" spans="11:12">
      <c r="K2616" s="46"/>
      <c r="L2616" s="26"/>
    </row>
    <row r="2617" spans="11:12">
      <c r="K2617" s="46"/>
      <c r="L2617" s="26"/>
    </row>
    <row r="2618" spans="11:12">
      <c r="K2618" s="46"/>
      <c r="L2618" s="26"/>
    </row>
    <row r="2619" spans="11:12">
      <c r="K2619" s="46"/>
      <c r="L2619" s="26"/>
    </row>
    <row r="2620" spans="11:12">
      <c r="K2620" s="46"/>
      <c r="L2620" s="26"/>
    </row>
    <row r="2621" spans="11:12">
      <c r="K2621" s="46"/>
      <c r="L2621" s="26"/>
    </row>
    <row r="2622" spans="11:12">
      <c r="K2622" s="46"/>
      <c r="L2622" s="26"/>
    </row>
    <row r="2623" spans="11:12">
      <c r="K2623" s="46"/>
      <c r="L2623" s="26"/>
    </row>
    <row r="2624" spans="11:12">
      <c r="K2624" s="46"/>
      <c r="L2624" s="26"/>
    </row>
    <row r="2625" spans="11:12">
      <c r="K2625" s="46"/>
      <c r="L2625" s="26"/>
    </row>
    <row r="2626" spans="11:12">
      <c r="K2626" s="46"/>
      <c r="L2626" s="26"/>
    </row>
    <row r="2627" spans="11:12">
      <c r="K2627" s="46"/>
      <c r="L2627" s="26"/>
    </row>
    <row r="2628" spans="11:12">
      <c r="K2628" s="46"/>
      <c r="L2628" s="26"/>
    </row>
    <row r="2629" spans="11:12">
      <c r="K2629" s="46"/>
      <c r="L2629" s="26"/>
    </row>
    <row r="2630" spans="11:12">
      <c r="K2630" s="46"/>
      <c r="L2630" s="26"/>
    </row>
    <row r="2631" spans="11:12">
      <c r="K2631" s="46"/>
      <c r="L2631" s="26"/>
    </row>
    <row r="2632" spans="11:12">
      <c r="K2632" s="46"/>
      <c r="L2632" s="26"/>
    </row>
    <row r="2633" spans="11:12">
      <c r="K2633" s="46"/>
      <c r="L2633" s="26"/>
    </row>
    <row r="2634" spans="11:12">
      <c r="K2634" s="46"/>
      <c r="L2634" s="26"/>
    </row>
    <row r="2635" spans="11:12">
      <c r="K2635" s="46"/>
      <c r="L2635" s="26"/>
    </row>
    <row r="2636" spans="11:12">
      <c r="K2636" s="46"/>
      <c r="L2636" s="26"/>
    </row>
    <row r="2637" spans="11:12">
      <c r="K2637" s="46"/>
      <c r="L2637" s="26"/>
    </row>
    <row r="2638" spans="11:12">
      <c r="K2638" s="46"/>
      <c r="L2638" s="26"/>
    </row>
    <row r="2639" spans="11:12">
      <c r="K2639" s="46"/>
      <c r="L2639" s="26"/>
    </row>
    <row r="2640" spans="11:12">
      <c r="K2640" s="46"/>
      <c r="L2640" s="26"/>
    </row>
    <row r="2641" spans="11:12">
      <c r="K2641" s="46"/>
      <c r="L2641" s="26"/>
    </row>
    <row r="2642" spans="11:12">
      <c r="K2642" s="46"/>
      <c r="L2642" s="26"/>
    </row>
    <row r="2643" spans="11:12">
      <c r="K2643" s="46"/>
      <c r="L2643" s="26"/>
    </row>
    <row r="2644" spans="11:12">
      <c r="K2644" s="46"/>
      <c r="L2644" s="26"/>
    </row>
    <row r="2645" spans="11:12">
      <c r="K2645" s="46"/>
      <c r="L2645" s="26"/>
    </row>
    <row r="2646" spans="11:12">
      <c r="K2646" s="46"/>
      <c r="L2646" s="26"/>
    </row>
    <row r="2647" spans="11:12">
      <c r="K2647" s="46"/>
      <c r="L2647" s="26"/>
    </row>
    <row r="2648" spans="11:12">
      <c r="K2648" s="46"/>
      <c r="L2648" s="26"/>
    </row>
    <row r="2649" spans="11:12">
      <c r="K2649" s="46"/>
      <c r="L2649" s="26"/>
    </row>
    <row r="2650" spans="11:12">
      <c r="K2650" s="46"/>
      <c r="L2650" s="26"/>
    </row>
    <row r="2651" spans="11:12">
      <c r="K2651" s="46"/>
      <c r="L2651" s="26"/>
    </row>
    <row r="2652" spans="11:12">
      <c r="K2652" s="46"/>
      <c r="L2652" s="26"/>
    </row>
    <row r="2653" spans="11:12">
      <c r="K2653" s="46"/>
      <c r="L2653" s="26"/>
    </row>
    <row r="2654" spans="11:12">
      <c r="K2654" s="46"/>
      <c r="L2654" s="26"/>
    </row>
    <row r="2655" spans="11:12">
      <c r="K2655" s="46"/>
      <c r="L2655" s="26"/>
    </row>
    <row r="2656" spans="11:12">
      <c r="K2656" s="46"/>
      <c r="L2656" s="26"/>
    </row>
    <row r="2657" spans="11:12">
      <c r="K2657" s="46"/>
      <c r="L2657" s="26"/>
    </row>
    <row r="2658" spans="11:12">
      <c r="K2658" s="46"/>
      <c r="L2658" s="26"/>
    </row>
    <row r="2659" spans="11:12">
      <c r="K2659" s="46"/>
      <c r="L2659" s="26"/>
    </row>
    <row r="2660" spans="11:12">
      <c r="K2660" s="46"/>
      <c r="L2660" s="26"/>
    </row>
    <row r="2661" spans="11:12">
      <c r="K2661" s="46"/>
      <c r="L2661" s="26"/>
    </row>
    <row r="2662" spans="11:12">
      <c r="K2662" s="46"/>
      <c r="L2662" s="26"/>
    </row>
    <row r="2663" spans="11:12">
      <c r="K2663" s="46"/>
      <c r="L2663" s="26"/>
    </row>
    <row r="2664" spans="11:12">
      <c r="K2664" s="46"/>
      <c r="L2664" s="26"/>
    </row>
    <row r="2665" spans="11:12">
      <c r="K2665" s="46"/>
      <c r="L2665" s="26"/>
    </row>
    <row r="2666" spans="11:12">
      <c r="K2666" s="46"/>
      <c r="L2666" s="26"/>
    </row>
    <row r="2667" spans="11:12">
      <c r="K2667" s="46"/>
      <c r="L2667" s="26"/>
    </row>
    <row r="2668" spans="11:12">
      <c r="K2668" s="46"/>
      <c r="L2668" s="26"/>
    </row>
    <row r="2669" spans="11:12">
      <c r="K2669" s="46"/>
      <c r="L2669" s="26"/>
    </row>
    <row r="2670" spans="11:12">
      <c r="K2670" s="46"/>
      <c r="L2670" s="26"/>
    </row>
    <row r="2671" spans="11:12">
      <c r="K2671" s="46"/>
      <c r="L2671" s="26"/>
    </row>
    <row r="2672" spans="11:12">
      <c r="K2672" s="46"/>
      <c r="L2672" s="26"/>
    </row>
    <row r="2673" spans="11:12">
      <c r="K2673" s="46"/>
      <c r="L2673" s="26"/>
    </row>
    <row r="2674" spans="11:12">
      <c r="K2674" s="46"/>
      <c r="L2674" s="26"/>
    </row>
    <row r="2675" spans="11:12">
      <c r="K2675" s="46"/>
      <c r="L2675" s="26"/>
    </row>
    <row r="2676" spans="11:12">
      <c r="K2676" s="46"/>
      <c r="L2676" s="26"/>
    </row>
    <row r="2677" spans="11:12">
      <c r="K2677" s="46"/>
      <c r="L2677" s="26"/>
    </row>
    <row r="2678" spans="11:12">
      <c r="K2678" s="46"/>
      <c r="L2678" s="26"/>
    </row>
    <row r="2679" spans="11:12">
      <c r="K2679" s="46"/>
      <c r="L2679" s="26"/>
    </row>
    <row r="2680" spans="11:12">
      <c r="K2680" s="46"/>
      <c r="L2680" s="26"/>
    </row>
    <row r="2681" spans="11:12">
      <c r="K2681" s="46"/>
      <c r="L2681" s="26"/>
    </row>
    <row r="2682" spans="11:12">
      <c r="K2682" s="46"/>
      <c r="L2682" s="26"/>
    </row>
    <row r="2683" spans="11:12">
      <c r="K2683" s="46"/>
      <c r="L2683" s="26"/>
    </row>
    <row r="2684" spans="11:12">
      <c r="K2684" s="46"/>
      <c r="L2684" s="26"/>
    </row>
    <row r="2685" spans="11:12">
      <c r="K2685" s="46"/>
      <c r="L2685" s="26"/>
    </row>
    <row r="2686" spans="11:12">
      <c r="K2686" s="46"/>
      <c r="L2686" s="26"/>
    </row>
    <row r="2687" spans="11:12">
      <c r="K2687" s="46"/>
      <c r="L2687" s="26"/>
    </row>
    <row r="2688" spans="11:12">
      <c r="K2688" s="46"/>
      <c r="L2688" s="26"/>
    </row>
    <row r="2689" spans="11:12">
      <c r="K2689" s="46"/>
      <c r="L2689" s="26"/>
    </row>
    <row r="2690" spans="11:12">
      <c r="K2690" s="46"/>
      <c r="L2690" s="26"/>
    </row>
    <row r="2691" spans="11:12">
      <c r="K2691" s="46"/>
      <c r="L2691" s="26"/>
    </row>
    <row r="2692" spans="11:12">
      <c r="K2692" s="46"/>
      <c r="L2692" s="26"/>
    </row>
    <row r="2693" spans="11:12">
      <c r="K2693" s="46"/>
      <c r="L2693" s="26"/>
    </row>
    <row r="2694" spans="11:12">
      <c r="K2694" s="46"/>
      <c r="L2694" s="26"/>
    </row>
    <row r="2695" spans="11:12">
      <c r="K2695" s="46"/>
      <c r="L2695" s="26"/>
    </row>
    <row r="2696" spans="11:12">
      <c r="K2696" s="46"/>
      <c r="L2696" s="26"/>
    </row>
    <row r="2697" spans="11:12">
      <c r="K2697" s="46"/>
      <c r="L2697" s="26"/>
    </row>
    <row r="2698" spans="11:12">
      <c r="K2698" s="46"/>
      <c r="L2698" s="26"/>
    </row>
    <row r="2699" spans="11:12">
      <c r="K2699" s="46"/>
      <c r="L2699" s="26"/>
    </row>
    <row r="2700" spans="11:12">
      <c r="K2700" s="46"/>
      <c r="L2700" s="26"/>
    </row>
    <row r="2701" spans="11:12">
      <c r="K2701" s="46"/>
      <c r="L2701" s="26"/>
    </row>
    <row r="2702" spans="11:12">
      <c r="K2702" s="46"/>
      <c r="L2702" s="26"/>
    </row>
    <row r="2703" spans="11:12">
      <c r="K2703" s="46"/>
      <c r="L2703" s="26"/>
    </row>
    <row r="2704" spans="11:12">
      <c r="K2704" s="46"/>
      <c r="L2704" s="26"/>
    </row>
    <row r="2705" spans="11:12">
      <c r="K2705" s="46"/>
      <c r="L2705" s="26"/>
    </row>
    <row r="2706" spans="11:12">
      <c r="K2706" s="46"/>
      <c r="L2706" s="26"/>
    </row>
    <row r="2707" spans="11:12">
      <c r="K2707" s="46"/>
      <c r="L2707" s="26"/>
    </row>
    <row r="2708" spans="11:12">
      <c r="K2708" s="46"/>
      <c r="L2708" s="26"/>
    </row>
    <row r="2709" spans="11:12">
      <c r="K2709" s="46"/>
      <c r="L2709" s="26"/>
    </row>
    <row r="2710" spans="11:12">
      <c r="K2710" s="46"/>
      <c r="L2710" s="26"/>
    </row>
    <row r="2711" spans="11:12">
      <c r="K2711" s="46"/>
      <c r="L2711" s="26"/>
    </row>
    <row r="2712" spans="11:12">
      <c r="K2712" s="46"/>
      <c r="L2712" s="26"/>
    </row>
    <row r="2713" spans="11:12">
      <c r="K2713" s="46"/>
      <c r="L2713" s="26"/>
    </row>
    <row r="2714" spans="11:12">
      <c r="K2714" s="46"/>
      <c r="L2714" s="26"/>
    </row>
    <row r="2715" spans="11:12">
      <c r="K2715" s="46"/>
      <c r="L2715" s="26"/>
    </row>
    <row r="2716" spans="11:12">
      <c r="K2716" s="46"/>
      <c r="L2716" s="26"/>
    </row>
    <row r="2717" spans="11:12">
      <c r="K2717" s="46"/>
      <c r="L2717" s="26"/>
    </row>
    <row r="2718" spans="11:12">
      <c r="K2718" s="46"/>
      <c r="L2718" s="26"/>
    </row>
    <row r="2719" spans="11:12">
      <c r="K2719" s="46"/>
      <c r="L2719" s="26"/>
    </row>
    <row r="2720" spans="11:12">
      <c r="K2720" s="46"/>
      <c r="L2720" s="26"/>
    </row>
    <row r="2721" spans="11:12">
      <c r="K2721" s="46"/>
      <c r="L2721" s="26"/>
    </row>
    <row r="2722" spans="11:12">
      <c r="K2722" s="46"/>
      <c r="L2722" s="26"/>
    </row>
    <row r="2723" spans="11:12">
      <c r="K2723" s="46"/>
      <c r="L2723" s="26"/>
    </row>
    <row r="2724" spans="11:12">
      <c r="K2724" s="46"/>
      <c r="L2724" s="26"/>
    </row>
    <row r="2725" spans="11:12">
      <c r="K2725" s="46"/>
      <c r="L2725" s="26"/>
    </row>
    <row r="2726" spans="11:12">
      <c r="K2726" s="46"/>
      <c r="L2726" s="26"/>
    </row>
    <row r="2727" spans="11:12">
      <c r="K2727" s="46"/>
      <c r="L2727" s="26"/>
    </row>
    <row r="2728" spans="11:12">
      <c r="K2728" s="46"/>
      <c r="L2728" s="26"/>
    </row>
    <row r="2729" spans="11:12">
      <c r="K2729" s="46"/>
      <c r="L2729" s="26"/>
    </row>
    <row r="2730" spans="11:12">
      <c r="K2730" s="46"/>
      <c r="L2730" s="26"/>
    </row>
    <row r="2731" spans="11:12">
      <c r="K2731" s="46"/>
      <c r="L2731" s="26"/>
    </row>
    <row r="2732" spans="11:12">
      <c r="K2732" s="46"/>
      <c r="L2732" s="26"/>
    </row>
    <row r="2733" spans="11:12">
      <c r="K2733" s="46"/>
      <c r="L2733" s="26"/>
    </row>
    <row r="2734" spans="11:12">
      <c r="K2734" s="46"/>
      <c r="L2734" s="26"/>
    </row>
    <row r="2735" spans="11:12">
      <c r="K2735" s="46"/>
      <c r="L2735" s="26"/>
    </row>
    <row r="2736" spans="11:12">
      <c r="K2736" s="46"/>
      <c r="L2736" s="26"/>
    </row>
    <row r="2737" spans="11:12">
      <c r="K2737" s="46"/>
      <c r="L2737" s="26"/>
    </row>
    <row r="2738" spans="11:12">
      <c r="K2738" s="46"/>
      <c r="L2738" s="26"/>
    </row>
    <row r="2739" spans="11:12">
      <c r="K2739" s="46"/>
      <c r="L2739" s="26"/>
    </row>
    <row r="2740" spans="11:12">
      <c r="K2740" s="46"/>
      <c r="L2740" s="26"/>
    </row>
    <row r="2741" spans="11:12">
      <c r="K2741" s="46"/>
      <c r="L2741" s="26"/>
    </row>
    <row r="2742" spans="11:12">
      <c r="K2742" s="46"/>
      <c r="L2742" s="26"/>
    </row>
    <row r="2743" spans="11:12">
      <c r="K2743" s="46"/>
      <c r="L2743" s="26"/>
    </row>
    <row r="2744" spans="11:12">
      <c r="K2744" s="46"/>
      <c r="L2744" s="26"/>
    </row>
    <row r="2745" spans="11:12">
      <c r="K2745" s="46"/>
      <c r="L2745" s="26"/>
    </row>
    <row r="2746" spans="11:12">
      <c r="K2746" s="46"/>
      <c r="L2746" s="26"/>
    </row>
    <row r="2747" spans="11:12">
      <c r="K2747" s="46"/>
      <c r="L2747" s="26"/>
    </row>
    <row r="2748" spans="11:12">
      <c r="K2748" s="46"/>
      <c r="L2748" s="26"/>
    </row>
    <row r="2749" spans="11:12">
      <c r="K2749" s="46"/>
      <c r="L2749" s="26"/>
    </row>
    <row r="2750" spans="11:12">
      <c r="K2750" s="46"/>
      <c r="L2750" s="26"/>
    </row>
    <row r="2751" spans="11:12">
      <c r="K2751" s="46"/>
      <c r="L2751" s="26"/>
    </row>
    <row r="2752" spans="11:12">
      <c r="K2752" s="46"/>
      <c r="L2752" s="26"/>
    </row>
    <row r="2753" spans="11:12">
      <c r="K2753" s="46"/>
      <c r="L2753" s="26"/>
    </row>
    <row r="2754" spans="11:12">
      <c r="K2754" s="46"/>
      <c r="L2754" s="26"/>
    </row>
    <row r="2755" spans="11:12">
      <c r="K2755" s="46"/>
      <c r="L2755" s="26"/>
    </row>
    <row r="2756" spans="11:12">
      <c r="K2756" s="46"/>
      <c r="L2756" s="26"/>
    </row>
    <row r="2757" spans="11:12">
      <c r="K2757" s="46"/>
      <c r="L2757" s="26"/>
    </row>
    <row r="2758" spans="11:12">
      <c r="K2758" s="46"/>
      <c r="L2758" s="26"/>
    </row>
    <row r="2759" spans="11:12">
      <c r="K2759" s="46"/>
      <c r="L2759" s="26"/>
    </row>
    <row r="2760" spans="11:12">
      <c r="K2760" s="46"/>
      <c r="L2760" s="26"/>
    </row>
    <row r="2761" spans="11:12">
      <c r="K2761" s="46"/>
      <c r="L2761" s="26"/>
    </row>
    <row r="2762" spans="11:12">
      <c r="K2762" s="46"/>
      <c r="L2762" s="26"/>
    </row>
    <row r="2763" spans="11:12">
      <c r="K2763" s="46"/>
      <c r="L2763" s="26"/>
    </row>
    <row r="2764" spans="11:12">
      <c r="K2764" s="46"/>
      <c r="L2764" s="26"/>
    </row>
    <row r="2765" spans="11:12">
      <c r="K2765" s="46"/>
      <c r="L2765" s="26"/>
    </row>
    <row r="2766" spans="11:12">
      <c r="K2766" s="46"/>
      <c r="L2766" s="26"/>
    </row>
    <row r="2767" spans="11:12">
      <c r="K2767" s="46"/>
      <c r="L2767" s="26"/>
    </row>
    <row r="2768" spans="11:12">
      <c r="K2768" s="46"/>
      <c r="L2768" s="26"/>
    </row>
    <row r="2769" spans="11:12">
      <c r="K2769" s="46"/>
      <c r="L2769" s="26"/>
    </row>
    <row r="2770" spans="11:12">
      <c r="K2770" s="46"/>
      <c r="L2770" s="26"/>
    </row>
    <row r="2771" spans="11:12">
      <c r="K2771" s="46"/>
      <c r="L2771" s="26"/>
    </row>
    <row r="2772" spans="11:12">
      <c r="K2772" s="46"/>
      <c r="L2772" s="26"/>
    </row>
    <row r="2773" spans="11:12">
      <c r="K2773" s="46"/>
      <c r="L2773" s="26"/>
    </row>
    <row r="2774" spans="11:12">
      <c r="K2774" s="46"/>
      <c r="L2774" s="26"/>
    </row>
    <row r="2775" spans="11:12">
      <c r="K2775" s="46"/>
      <c r="L2775" s="26"/>
    </row>
    <row r="2776" spans="11:12">
      <c r="K2776" s="46"/>
      <c r="L2776" s="26"/>
    </row>
    <row r="2777" spans="11:12">
      <c r="K2777" s="46"/>
      <c r="L2777" s="26"/>
    </row>
    <row r="2778" spans="11:12">
      <c r="K2778" s="46"/>
      <c r="L2778" s="26"/>
    </row>
    <row r="2779" spans="11:12">
      <c r="K2779" s="46"/>
      <c r="L2779" s="26"/>
    </row>
    <row r="2780" spans="11:12">
      <c r="K2780" s="46"/>
      <c r="L2780" s="26"/>
    </row>
    <row r="2781" spans="11:12">
      <c r="K2781" s="46"/>
      <c r="L2781" s="26"/>
    </row>
    <row r="2782" spans="11:12">
      <c r="K2782" s="46"/>
      <c r="L2782" s="26"/>
    </row>
    <row r="2783" spans="11:12">
      <c r="K2783" s="46"/>
      <c r="L2783" s="26"/>
    </row>
    <row r="2784" spans="11:12">
      <c r="K2784" s="46"/>
      <c r="L2784" s="26"/>
    </row>
    <row r="2785" spans="11:12">
      <c r="K2785" s="46"/>
      <c r="L2785" s="26"/>
    </row>
    <row r="2786" spans="11:12">
      <c r="K2786" s="46"/>
      <c r="L2786" s="26"/>
    </row>
    <row r="2787" spans="11:12">
      <c r="K2787" s="46"/>
      <c r="L2787" s="26"/>
    </row>
    <row r="2788" spans="11:12">
      <c r="K2788" s="46"/>
      <c r="L2788" s="26"/>
    </row>
    <row r="2789" spans="11:12">
      <c r="K2789" s="46"/>
      <c r="L2789" s="26"/>
    </row>
    <row r="2790" spans="11:12">
      <c r="K2790" s="46"/>
      <c r="L2790" s="26"/>
    </row>
    <row r="2791" spans="11:12">
      <c r="K2791" s="46"/>
      <c r="L2791" s="26"/>
    </row>
    <row r="2792" spans="11:12">
      <c r="K2792" s="46"/>
      <c r="L2792" s="26"/>
    </row>
    <row r="2793" spans="11:12">
      <c r="K2793" s="46"/>
      <c r="L2793" s="26"/>
    </row>
    <row r="2794" spans="11:12">
      <c r="K2794" s="46"/>
      <c r="L2794" s="26"/>
    </row>
    <row r="2795" spans="11:12">
      <c r="K2795" s="46"/>
      <c r="L2795" s="26"/>
    </row>
    <row r="2796" spans="11:12">
      <c r="K2796" s="46"/>
      <c r="L2796" s="26"/>
    </row>
    <row r="2797" spans="11:12">
      <c r="K2797" s="46"/>
      <c r="L2797" s="26"/>
    </row>
    <row r="2798" spans="11:12">
      <c r="K2798" s="46"/>
      <c r="L2798" s="26"/>
    </row>
    <row r="2799" spans="11:12">
      <c r="K2799" s="46"/>
      <c r="L2799" s="26"/>
    </row>
    <row r="2800" spans="11:12">
      <c r="K2800" s="46"/>
      <c r="L2800" s="26"/>
    </row>
    <row r="2801" spans="11:12">
      <c r="K2801" s="46"/>
      <c r="L2801" s="26"/>
    </row>
    <row r="2802" spans="11:12">
      <c r="K2802" s="46"/>
      <c r="L2802" s="26"/>
    </row>
    <row r="2803" spans="11:12">
      <c r="K2803" s="46"/>
      <c r="L2803" s="26"/>
    </row>
    <row r="2804" spans="11:12">
      <c r="K2804" s="46"/>
      <c r="L2804" s="26"/>
    </row>
    <row r="2805" spans="11:12">
      <c r="K2805" s="46"/>
      <c r="L2805" s="26"/>
    </row>
    <row r="2806" spans="11:12">
      <c r="K2806" s="46"/>
      <c r="L2806" s="26"/>
    </row>
    <row r="2807" spans="11:12">
      <c r="K2807" s="46"/>
      <c r="L2807" s="26"/>
    </row>
    <row r="2808" spans="11:12">
      <c r="K2808" s="46"/>
      <c r="L2808" s="26"/>
    </row>
    <row r="2809" spans="11:12">
      <c r="K2809" s="46"/>
      <c r="L2809" s="26"/>
    </row>
    <row r="2810" spans="11:12">
      <c r="K2810" s="46"/>
      <c r="L2810" s="26"/>
    </row>
    <row r="2811" spans="11:12">
      <c r="K2811" s="46"/>
      <c r="L2811" s="26"/>
    </row>
    <row r="2812" spans="11:12">
      <c r="K2812" s="46"/>
      <c r="L2812" s="26"/>
    </row>
    <row r="2813" spans="11:12">
      <c r="K2813" s="46"/>
      <c r="L2813" s="26"/>
    </row>
    <row r="2814" spans="11:12">
      <c r="K2814" s="46"/>
      <c r="L2814" s="26"/>
    </row>
    <row r="2815" spans="11:12">
      <c r="K2815" s="46"/>
      <c r="L2815" s="26"/>
    </row>
    <row r="2816" spans="11:12">
      <c r="K2816" s="46"/>
      <c r="L2816" s="26"/>
    </row>
    <row r="2817" spans="11:12">
      <c r="K2817" s="46"/>
      <c r="L2817" s="26"/>
    </row>
    <row r="2818" spans="11:12">
      <c r="K2818" s="46"/>
      <c r="L2818" s="26"/>
    </row>
    <row r="2819" spans="11:12">
      <c r="K2819" s="46"/>
      <c r="L2819" s="26"/>
    </row>
    <row r="2820" spans="11:12">
      <c r="K2820" s="46"/>
      <c r="L2820" s="26"/>
    </row>
    <row r="2821" spans="11:12">
      <c r="K2821" s="46"/>
      <c r="L2821" s="26"/>
    </row>
    <row r="2822" spans="11:12">
      <c r="K2822" s="46"/>
      <c r="L2822" s="26"/>
    </row>
    <row r="2823" spans="11:12">
      <c r="K2823" s="46"/>
      <c r="L2823" s="26"/>
    </row>
    <row r="2824" spans="11:12">
      <c r="K2824" s="46"/>
      <c r="L2824" s="26"/>
    </row>
    <row r="2825" spans="11:12">
      <c r="K2825" s="46"/>
      <c r="L2825" s="26"/>
    </row>
    <row r="2826" spans="11:12">
      <c r="K2826" s="46"/>
      <c r="L2826" s="26"/>
    </row>
    <row r="2827" spans="11:12">
      <c r="K2827" s="46"/>
      <c r="L2827" s="26"/>
    </row>
    <row r="2828" spans="11:12">
      <c r="K2828" s="46"/>
      <c r="L2828" s="26"/>
    </row>
    <row r="2829" spans="11:12">
      <c r="K2829" s="46"/>
      <c r="L2829" s="26"/>
    </row>
    <row r="2830" spans="11:12">
      <c r="K2830" s="46"/>
      <c r="L2830" s="26"/>
    </row>
    <row r="2831" spans="11:12">
      <c r="K2831" s="46"/>
      <c r="L2831" s="26"/>
    </row>
    <row r="2832" spans="11:12">
      <c r="K2832" s="46"/>
      <c r="L2832" s="26"/>
    </row>
    <row r="2833" spans="11:12">
      <c r="K2833" s="46"/>
      <c r="L2833" s="26"/>
    </row>
    <row r="2834" spans="11:12">
      <c r="K2834" s="46"/>
      <c r="L2834" s="26"/>
    </row>
    <row r="2835" spans="11:12">
      <c r="K2835" s="46"/>
      <c r="L2835" s="26"/>
    </row>
    <row r="2836" spans="11:12">
      <c r="K2836" s="46"/>
      <c r="L2836" s="26"/>
    </row>
    <row r="2837" spans="11:12">
      <c r="K2837" s="46"/>
      <c r="L2837" s="26"/>
    </row>
    <row r="2838" spans="11:12">
      <c r="K2838" s="46"/>
      <c r="L2838" s="26"/>
    </row>
    <row r="2839" spans="11:12">
      <c r="K2839" s="46"/>
      <c r="L2839" s="26"/>
    </row>
    <row r="2840" spans="11:12">
      <c r="K2840" s="46"/>
      <c r="L2840" s="26"/>
    </row>
    <row r="2841" spans="11:12">
      <c r="K2841" s="46"/>
      <c r="L2841" s="26"/>
    </row>
    <row r="2842" spans="11:12">
      <c r="K2842" s="46"/>
      <c r="L2842" s="26"/>
    </row>
    <row r="2843" spans="11:12">
      <c r="K2843" s="46"/>
      <c r="L2843" s="26"/>
    </row>
    <row r="2844" spans="11:12">
      <c r="K2844" s="46"/>
      <c r="L2844" s="26"/>
    </row>
    <row r="2845" spans="11:12">
      <c r="K2845" s="46"/>
      <c r="L2845" s="26"/>
    </row>
    <row r="2846" spans="11:12">
      <c r="K2846" s="46"/>
      <c r="L2846" s="26"/>
    </row>
    <row r="2847" spans="11:12">
      <c r="K2847" s="46"/>
      <c r="L2847" s="26"/>
    </row>
    <row r="2848" spans="11:12">
      <c r="K2848" s="46"/>
      <c r="L2848" s="26"/>
    </row>
    <row r="2849" spans="11:12">
      <c r="K2849" s="46"/>
      <c r="L2849" s="26"/>
    </row>
    <row r="2850" spans="11:12">
      <c r="K2850" s="46"/>
      <c r="L2850" s="26"/>
    </row>
    <row r="2851" spans="11:12">
      <c r="K2851" s="46"/>
      <c r="L2851" s="26"/>
    </row>
    <row r="2852" spans="11:12">
      <c r="K2852" s="46"/>
      <c r="L2852" s="26"/>
    </row>
    <row r="2853" spans="11:12">
      <c r="K2853" s="46"/>
      <c r="L2853" s="26"/>
    </row>
    <row r="2854" spans="11:12">
      <c r="K2854" s="46"/>
      <c r="L2854" s="26"/>
    </row>
    <row r="2855" spans="11:12">
      <c r="K2855" s="46"/>
      <c r="L2855" s="26"/>
    </row>
    <row r="2856" spans="11:12">
      <c r="K2856" s="46"/>
      <c r="L2856" s="26"/>
    </row>
    <row r="2857" spans="11:12">
      <c r="K2857" s="46"/>
      <c r="L2857" s="26"/>
    </row>
    <row r="2858" spans="11:12">
      <c r="K2858" s="46"/>
      <c r="L2858" s="26"/>
    </row>
    <row r="2859" spans="11:12">
      <c r="K2859" s="46"/>
      <c r="L2859" s="26"/>
    </row>
    <row r="2860" spans="11:12">
      <c r="K2860" s="46"/>
      <c r="L2860" s="26"/>
    </row>
    <row r="2861" spans="11:12">
      <c r="K2861" s="46"/>
      <c r="L2861" s="26"/>
    </row>
    <row r="2862" spans="11:12">
      <c r="K2862" s="46"/>
      <c r="L2862" s="26"/>
    </row>
    <row r="2863" spans="11:12">
      <c r="K2863" s="46"/>
      <c r="L2863" s="26"/>
    </row>
    <row r="2864" spans="11:12">
      <c r="K2864" s="46"/>
      <c r="L2864" s="26"/>
    </row>
    <row r="2865" spans="11:12">
      <c r="K2865" s="46"/>
      <c r="L2865" s="26"/>
    </row>
    <row r="2866" spans="11:12">
      <c r="K2866" s="46"/>
      <c r="L2866" s="26"/>
    </row>
    <row r="2867" spans="11:12">
      <c r="K2867" s="46"/>
      <c r="L2867" s="26"/>
    </row>
    <row r="2868" spans="11:12">
      <c r="K2868" s="46"/>
      <c r="L2868" s="26"/>
    </row>
    <row r="2869" spans="11:12">
      <c r="K2869" s="46"/>
      <c r="L2869" s="26"/>
    </row>
    <row r="2870" spans="11:12">
      <c r="K2870" s="46"/>
      <c r="L2870" s="26"/>
    </row>
    <row r="2871" spans="11:12">
      <c r="K2871" s="46"/>
      <c r="L2871" s="26"/>
    </row>
    <row r="2872" spans="11:12">
      <c r="K2872" s="46"/>
      <c r="L2872" s="26"/>
    </row>
    <row r="2873" spans="11:12">
      <c r="K2873" s="46"/>
      <c r="L2873" s="26"/>
    </row>
    <row r="2874" spans="11:12">
      <c r="K2874" s="46"/>
      <c r="L2874" s="26"/>
    </row>
    <row r="2875" spans="11:12">
      <c r="K2875" s="46"/>
      <c r="L2875" s="26"/>
    </row>
    <row r="2876" spans="11:12">
      <c r="K2876" s="46"/>
      <c r="L2876" s="26"/>
    </row>
    <row r="2877" spans="11:12">
      <c r="K2877" s="46"/>
      <c r="L2877" s="26"/>
    </row>
    <row r="2878" spans="11:12">
      <c r="K2878" s="46"/>
      <c r="L2878" s="26"/>
    </row>
    <row r="2879" spans="11:12">
      <c r="K2879" s="46"/>
      <c r="L2879" s="26"/>
    </row>
    <row r="2880" spans="11:12">
      <c r="K2880" s="46"/>
      <c r="L2880" s="26"/>
    </row>
    <row r="2881" spans="11:12">
      <c r="K2881" s="46"/>
      <c r="L2881" s="26"/>
    </row>
    <row r="2882" spans="11:12">
      <c r="K2882" s="46"/>
      <c r="L2882" s="26"/>
    </row>
    <row r="2883" spans="11:12">
      <c r="K2883" s="46"/>
      <c r="L2883" s="26"/>
    </row>
    <row r="2884" spans="11:12">
      <c r="K2884" s="46"/>
      <c r="L2884" s="26"/>
    </row>
    <row r="2885" spans="11:12">
      <c r="K2885" s="46"/>
      <c r="L2885" s="26"/>
    </row>
    <row r="2886" spans="11:12">
      <c r="K2886" s="46"/>
      <c r="L2886" s="26"/>
    </row>
    <row r="2887" spans="11:12">
      <c r="K2887" s="46"/>
      <c r="L2887" s="26"/>
    </row>
    <row r="2888" spans="11:12">
      <c r="K2888" s="46"/>
      <c r="L2888" s="26"/>
    </row>
    <row r="2889" spans="11:12">
      <c r="K2889" s="46"/>
      <c r="L2889" s="26"/>
    </row>
    <row r="2890" spans="11:12">
      <c r="K2890" s="46"/>
      <c r="L2890" s="26"/>
    </row>
    <row r="2891" spans="11:12">
      <c r="K2891" s="46"/>
      <c r="L2891" s="26"/>
    </row>
    <row r="2892" spans="11:12">
      <c r="K2892" s="46"/>
      <c r="L2892" s="26"/>
    </row>
    <row r="2893" spans="11:12">
      <c r="K2893" s="46"/>
      <c r="L2893" s="26"/>
    </row>
    <row r="2894" spans="11:12">
      <c r="K2894" s="46"/>
      <c r="L2894" s="26"/>
    </row>
    <row r="2895" spans="11:12">
      <c r="K2895" s="46"/>
      <c r="L2895" s="26"/>
    </row>
    <row r="2896" spans="11:12">
      <c r="K2896" s="46"/>
      <c r="L2896" s="26"/>
    </row>
    <row r="2897" spans="11:12">
      <c r="K2897" s="46"/>
      <c r="L2897" s="26"/>
    </row>
    <row r="2898" spans="11:12">
      <c r="K2898" s="46"/>
      <c r="L2898" s="26"/>
    </row>
    <row r="2899" spans="11:12">
      <c r="K2899" s="46"/>
      <c r="L2899" s="26"/>
    </row>
    <row r="2900" spans="11:12">
      <c r="K2900" s="46"/>
      <c r="L2900" s="26"/>
    </row>
    <row r="2901" spans="11:12">
      <c r="K2901" s="46"/>
      <c r="L2901" s="26"/>
    </row>
    <row r="2902" spans="11:12">
      <c r="K2902" s="46"/>
      <c r="L2902" s="26"/>
    </row>
    <row r="2903" spans="11:12">
      <c r="K2903" s="46"/>
      <c r="L2903" s="26"/>
    </row>
    <row r="2904" spans="11:12">
      <c r="K2904" s="46"/>
      <c r="L2904" s="26"/>
    </row>
    <row r="2905" spans="11:12">
      <c r="K2905" s="46"/>
      <c r="L2905" s="26"/>
    </row>
    <row r="2906" spans="11:12">
      <c r="K2906" s="46"/>
      <c r="L2906" s="26"/>
    </row>
    <row r="2907" spans="11:12">
      <c r="K2907" s="46"/>
      <c r="L2907" s="26"/>
    </row>
    <row r="2908" spans="11:12">
      <c r="K2908" s="46"/>
      <c r="L2908" s="26"/>
    </row>
    <row r="2909" spans="11:12">
      <c r="K2909" s="46"/>
      <c r="L2909" s="26"/>
    </row>
    <row r="2910" spans="11:12">
      <c r="K2910" s="46"/>
      <c r="L2910" s="26"/>
    </row>
    <row r="2911" spans="11:12">
      <c r="K2911" s="46"/>
      <c r="L2911" s="26"/>
    </row>
    <row r="2912" spans="11:12">
      <c r="K2912" s="46"/>
      <c r="L2912" s="26"/>
    </row>
    <row r="2913" spans="11:12">
      <c r="K2913" s="46"/>
      <c r="L2913" s="26"/>
    </row>
    <row r="2914" spans="11:12">
      <c r="K2914" s="46"/>
      <c r="L2914" s="26"/>
    </row>
    <row r="2915" spans="11:12">
      <c r="K2915" s="46"/>
      <c r="L2915" s="26"/>
    </row>
    <row r="2916" spans="11:12">
      <c r="K2916" s="46"/>
      <c r="L2916" s="26"/>
    </row>
    <row r="2917" spans="11:12">
      <c r="K2917" s="46"/>
      <c r="L2917" s="26"/>
    </row>
    <row r="2918" spans="11:12">
      <c r="K2918" s="46"/>
      <c r="L2918" s="26"/>
    </row>
    <row r="2919" spans="11:12">
      <c r="K2919" s="46"/>
      <c r="L2919" s="26"/>
    </row>
    <row r="2920" spans="11:12">
      <c r="K2920" s="46"/>
      <c r="L2920" s="26"/>
    </row>
    <row r="2921" spans="11:12">
      <c r="K2921" s="46"/>
      <c r="L2921" s="26"/>
    </row>
    <row r="2922" spans="11:12">
      <c r="K2922" s="46"/>
      <c r="L2922" s="26"/>
    </row>
    <row r="2923" spans="11:12">
      <c r="K2923" s="46"/>
      <c r="L2923" s="26"/>
    </row>
    <row r="2924" spans="11:12">
      <c r="K2924" s="46"/>
      <c r="L2924" s="26"/>
    </row>
    <row r="2925" spans="11:12">
      <c r="K2925" s="46"/>
      <c r="L2925" s="26"/>
    </row>
    <row r="2926" spans="11:12">
      <c r="K2926" s="46"/>
      <c r="L2926" s="26"/>
    </row>
    <row r="2927" spans="11:12">
      <c r="K2927" s="46"/>
      <c r="L2927" s="26"/>
    </row>
    <row r="2928" spans="11:12">
      <c r="K2928" s="46"/>
      <c r="L2928" s="26"/>
    </row>
    <row r="2929" spans="11:12">
      <c r="K2929" s="46"/>
      <c r="L2929" s="26"/>
    </row>
    <row r="2930" spans="11:12">
      <c r="K2930" s="46"/>
      <c r="L2930" s="26"/>
    </row>
    <row r="2931" spans="11:12">
      <c r="K2931" s="46"/>
      <c r="L2931" s="26"/>
    </row>
    <row r="2932" spans="11:12">
      <c r="K2932" s="46"/>
      <c r="L2932" s="26"/>
    </row>
    <row r="2933" spans="11:12">
      <c r="K2933" s="46"/>
      <c r="L2933" s="26"/>
    </row>
    <row r="2934" spans="11:12">
      <c r="K2934" s="46"/>
      <c r="L2934" s="26"/>
    </row>
    <row r="2935" spans="11:12">
      <c r="K2935" s="46"/>
      <c r="L2935" s="26"/>
    </row>
    <row r="2936" spans="11:12">
      <c r="K2936" s="46"/>
      <c r="L2936" s="26"/>
    </row>
    <row r="2937" spans="11:12">
      <c r="K2937" s="46"/>
      <c r="L2937" s="26"/>
    </row>
    <row r="2938" spans="11:12">
      <c r="K2938" s="46"/>
      <c r="L2938" s="26"/>
    </row>
    <row r="2939" spans="11:12">
      <c r="K2939" s="46"/>
      <c r="L2939" s="26"/>
    </row>
    <row r="2940" spans="11:12">
      <c r="K2940" s="46"/>
      <c r="L2940" s="26"/>
    </row>
    <row r="2941" spans="11:12">
      <c r="K2941" s="46"/>
      <c r="L2941" s="26"/>
    </row>
    <row r="2942" spans="11:12">
      <c r="K2942" s="46"/>
      <c r="L2942" s="26"/>
    </row>
    <row r="2943" spans="11:12">
      <c r="K2943" s="46"/>
      <c r="L2943" s="26"/>
    </row>
    <row r="2944" spans="11:12">
      <c r="K2944" s="46"/>
      <c r="L2944" s="26"/>
    </row>
    <row r="2945" spans="11:12">
      <c r="K2945" s="46"/>
      <c r="L2945" s="26"/>
    </row>
    <row r="2946" spans="11:12">
      <c r="K2946" s="46"/>
      <c r="L2946" s="26"/>
    </row>
    <row r="2947" spans="11:12">
      <c r="K2947" s="46"/>
      <c r="L2947" s="26"/>
    </row>
    <row r="2948" spans="11:12">
      <c r="K2948" s="46"/>
      <c r="L2948" s="26"/>
    </row>
    <row r="2949" spans="11:12">
      <c r="K2949" s="46"/>
      <c r="L2949" s="26"/>
    </row>
    <row r="2950" spans="11:12">
      <c r="K2950" s="46"/>
      <c r="L2950" s="26"/>
    </row>
    <row r="2951" spans="11:12">
      <c r="K2951" s="46"/>
      <c r="L2951" s="26"/>
    </row>
    <row r="2952" spans="11:12">
      <c r="K2952" s="46"/>
      <c r="L2952" s="26"/>
    </row>
    <row r="2953" spans="11:12">
      <c r="K2953" s="46"/>
      <c r="L2953" s="26"/>
    </row>
    <row r="2954" spans="11:12">
      <c r="K2954" s="46"/>
      <c r="L2954" s="26"/>
    </row>
    <row r="2955" spans="11:12">
      <c r="K2955" s="46"/>
      <c r="L2955" s="26"/>
    </row>
    <row r="2956" spans="11:12">
      <c r="K2956" s="46"/>
      <c r="L2956" s="26"/>
    </row>
    <row r="2957" spans="11:12">
      <c r="K2957" s="46"/>
      <c r="L2957" s="26"/>
    </row>
    <row r="2958" spans="11:12">
      <c r="K2958" s="46"/>
      <c r="L2958" s="26"/>
    </row>
    <row r="2959" spans="11:12">
      <c r="K2959" s="46"/>
      <c r="L2959" s="26"/>
    </row>
    <row r="2960" spans="11:12">
      <c r="K2960" s="46"/>
      <c r="L2960" s="26"/>
    </row>
    <row r="2961" spans="11:12">
      <c r="K2961" s="46"/>
      <c r="L2961" s="26"/>
    </row>
    <row r="2962" spans="11:12">
      <c r="K2962" s="46"/>
      <c r="L2962" s="26"/>
    </row>
    <row r="2963" spans="11:12">
      <c r="K2963" s="46"/>
      <c r="L2963" s="26"/>
    </row>
    <row r="2964" spans="11:12">
      <c r="K2964" s="46"/>
      <c r="L2964" s="26"/>
    </row>
    <row r="2965" spans="11:12">
      <c r="K2965" s="46"/>
      <c r="L2965" s="26"/>
    </row>
    <row r="2966" spans="11:12">
      <c r="K2966" s="46"/>
      <c r="L2966" s="26"/>
    </row>
    <row r="2967" spans="11:12">
      <c r="K2967" s="46"/>
      <c r="L2967" s="26"/>
    </row>
    <row r="2968" spans="11:12">
      <c r="K2968" s="46"/>
      <c r="L2968" s="26"/>
    </row>
    <row r="2969" spans="11:12">
      <c r="K2969" s="46"/>
      <c r="L2969" s="26"/>
    </row>
    <row r="2970" spans="11:12">
      <c r="K2970" s="46"/>
      <c r="L2970" s="26"/>
    </row>
    <row r="2971" spans="11:12">
      <c r="K2971" s="46"/>
      <c r="L2971" s="26"/>
    </row>
    <row r="2972" spans="11:12">
      <c r="K2972" s="46"/>
      <c r="L2972" s="26"/>
    </row>
    <row r="2973" spans="11:12">
      <c r="K2973" s="46"/>
      <c r="L2973" s="26"/>
    </row>
    <row r="2974" spans="11:12">
      <c r="K2974" s="46"/>
      <c r="L2974" s="26"/>
    </row>
    <row r="2975" spans="11:12">
      <c r="K2975" s="46"/>
      <c r="L2975" s="26"/>
    </row>
    <row r="2976" spans="11:12">
      <c r="K2976" s="46"/>
      <c r="L2976" s="26"/>
    </row>
    <row r="2977" spans="11:12">
      <c r="K2977" s="46"/>
      <c r="L2977" s="26"/>
    </row>
    <row r="2978" spans="11:12">
      <c r="K2978" s="46"/>
      <c r="L2978" s="26"/>
    </row>
    <row r="2979" spans="11:12">
      <c r="K2979" s="46"/>
      <c r="L2979" s="26"/>
    </row>
    <row r="2980" spans="11:12">
      <c r="K2980" s="46"/>
      <c r="L2980" s="26"/>
    </row>
    <row r="2981" spans="11:12">
      <c r="K2981" s="46"/>
      <c r="L2981" s="26"/>
    </row>
    <row r="2982" spans="11:12">
      <c r="K2982" s="46"/>
      <c r="L2982" s="26"/>
    </row>
    <row r="2983" spans="11:12">
      <c r="K2983" s="46"/>
      <c r="L2983" s="26"/>
    </row>
    <row r="2984" spans="11:12">
      <c r="K2984" s="46"/>
      <c r="L2984" s="26"/>
    </row>
    <row r="2985" spans="11:12">
      <c r="K2985" s="46"/>
      <c r="L2985" s="26"/>
    </row>
    <row r="2986" spans="11:12">
      <c r="K2986" s="46"/>
      <c r="L2986" s="26"/>
    </row>
    <row r="2987" spans="11:12">
      <c r="K2987" s="46"/>
      <c r="L2987" s="26"/>
    </row>
    <row r="2988" spans="11:12">
      <c r="K2988" s="46"/>
      <c r="L2988" s="26"/>
    </row>
    <row r="2989" spans="11:12">
      <c r="K2989" s="46"/>
      <c r="L2989" s="26"/>
    </row>
    <row r="2990" spans="11:12">
      <c r="K2990" s="46"/>
      <c r="L2990" s="26"/>
    </row>
    <row r="2991" spans="11:12">
      <c r="K2991" s="46"/>
      <c r="L2991" s="26"/>
    </row>
    <row r="2992" spans="11:12">
      <c r="K2992" s="46"/>
      <c r="L2992" s="26"/>
    </row>
    <row r="2993" spans="11:12">
      <c r="K2993" s="46"/>
      <c r="L2993" s="26"/>
    </row>
    <row r="2994" spans="11:12">
      <c r="K2994" s="46"/>
      <c r="L2994" s="26"/>
    </row>
    <row r="2995" spans="11:12">
      <c r="K2995" s="46"/>
      <c r="L2995" s="26"/>
    </row>
    <row r="2996" spans="11:12">
      <c r="K2996" s="46"/>
      <c r="L2996" s="26"/>
    </row>
    <row r="2997" spans="11:12">
      <c r="K2997" s="46"/>
      <c r="L2997" s="26"/>
    </row>
    <row r="2998" spans="11:12">
      <c r="K2998" s="46"/>
      <c r="L2998" s="26"/>
    </row>
    <row r="2999" spans="11:12">
      <c r="K2999" s="46"/>
      <c r="L2999" s="26"/>
    </row>
    <row r="3000" spans="11:12">
      <c r="K3000" s="46"/>
      <c r="L3000" s="26"/>
    </row>
    <row r="3001" spans="11:12">
      <c r="K3001" s="46"/>
      <c r="L3001" s="26"/>
    </row>
    <row r="3002" spans="11:12">
      <c r="K3002" s="46"/>
      <c r="L3002" s="26"/>
    </row>
    <row r="3003" spans="11:12">
      <c r="K3003" s="46"/>
      <c r="L3003" s="26"/>
    </row>
    <row r="3004" spans="11:12">
      <c r="K3004" s="46"/>
      <c r="L3004" s="26"/>
    </row>
    <row r="3005" spans="11:12">
      <c r="K3005" s="46"/>
      <c r="L3005" s="26"/>
    </row>
    <row r="3006" spans="11:12">
      <c r="K3006" s="46"/>
      <c r="L3006" s="26"/>
    </row>
    <row r="3007" spans="11:12">
      <c r="K3007" s="46"/>
      <c r="L3007" s="26"/>
    </row>
    <row r="3008" spans="11:12">
      <c r="K3008" s="46"/>
      <c r="L3008" s="26"/>
    </row>
    <row r="3009" spans="11:12">
      <c r="K3009" s="46"/>
      <c r="L3009" s="26"/>
    </row>
    <row r="3010" spans="11:12">
      <c r="K3010" s="46"/>
      <c r="L3010" s="26"/>
    </row>
    <row r="3011" spans="11:12">
      <c r="K3011" s="46"/>
      <c r="L3011" s="26"/>
    </row>
    <row r="3012" spans="11:12">
      <c r="K3012" s="46"/>
      <c r="L3012" s="26"/>
    </row>
    <row r="3013" spans="11:12">
      <c r="K3013" s="46"/>
      <c r="L3013" s="26"/>
    </row>
    <row r="3014" spans="11:12">
      <c r="K3014" s="46"/>
      <c r="L3014" s="26"/>
    </row>
    <row r="3015" spans="11:12">
      <c r="K3015" s="46"/>
      <c r="L3015" s="26"/>
    </row>
    <row r="3016" spans="11:12">
      <c r="K3016" s="46"/>
      <c r="L3016" s="26"/>
    </row>
    <row r="3017" spans="11:12">
      <c r="K3017" s="46"/>
      <c r="L3017" s="26"/>
    </row>
    <row r="3018" spans="11:12">
      <c r="K3018" s="46"/>
      <c r="L3018" s="26"/>
    </row>
    <row r="3019" spans="11:12">
      <c r="K3019" s="46"/>
      <c r="L3019" s="26"/>
    </row>
    <row r="3020" spans="11:12">
      <c r="K3020" s="46"/>
      <c r="L3020" s="26"/>
    </row>
    <row r="3021" spans="11:12">
      <c r="K3021" s="46"/>
      <c r="L3021" s="26"/>
    </row>
    <row r="3022" spans="11:12">
      <c r="K3022" s="46"/>
      <c r="L3022" s="26"/>
    </row>
    <row r="3023" spans="11:12">
      <c r="K3023" s="46"/>
      <c r="L3023" s="26"/>
    </row>
    <row r="3024" spans="11:12">
      <c r="K3024" s="46"/>
      <c r="L3024" s="26"/>
    </row>
    <row r="3025" spans="11:12">
      <c r="K3025" s="46"/>
      <c r="L3025" s="26"/>
    </row>
    <row r="3026" spans="11:12">
      <c r="K3026" s="46"/>
      <c r="L3026" s="26"/>
    </row>
    <row r="3027" spans="11:12">
      <c r="K3027" s="46"/>
      <c r="L3027" s="26"/>
    </row>
    <row r="3028" spans="11:12">
      <c r="K3028" s="46"/>
      <c r="L3028" s="26"/>
    </row>
    <row r="3029" spans="11:12">
      <c r="K3029" s="46"/>
      <c r="L3029" s="26"/>
    </row>
    <row r="3030" spans="11:12">
      <c r="K3030" s="46"/>
      <c r="L3030" s="26"/>
    </row>
    <row r="3031" spans="11:12">
      <c r="K3031" s="46"/>
      <c r="L3031" s="26"/>
    </row>
    <row r="3032" spans="11:12">
      <c r="K3032" s="46"/>
      <c r="L3032" s="26"/>
    </row>
    <row r="3033" spans="11:12">
      <c r="K3033" s="46"/>
      <c r="L3033" s="26"/>
    </row>
    <row r="3034" spans="11:12">
      <c r="K3034" s="46"/>
      <c r="L3034" s="26"/>
    </row>
    <row r="3035" spans="11:12">
      <c r="K3035" s="46"/>
      <c r="L3035" s="26"/>
    </row>
    <row r="3036" spans="11:12">
      <c r="K3036" s="46"/>
      <c r="L3036" s="26"/>
    </row>
    <row r="3037" spans="11:12">
      <c r="K3037" s="46"/>
      <c r="L3037" s="26"/>
    </row>
    <row r="3038" spans="11:12">
      <c r="K3038" s="46"/>
      <c r="L3038" s="26"/>
    </row>
    <row r="3039" spans="11:12">
      <c r="K3039" s="46"/>
      <c r="L3039" s="26"/>
    </row>
    <row r="3040" spans="11:12">
      <c r="K3040" s="46"/>
      <c r="L3040" s="26"/>
    </row>
    <row r="3041" spans="11:12">
      <c r="K3041" s="46"/>
      <c r="L3041" s="26"/>
    </row>
    <row r="3042" spans="11:12">
      <c r="K3042" s="46"/>
      <c r="L3042" s="26"/>
    </row>
    <row r="3043" spans="11:12">
      <c r="K3043" s="46"/>
      <c r="L3043" s="26"/>
    </row>
    <row r="3044" spans="11:12">
      <c r="K3044" s="46"/>
      <c r="L3044" s="26"/>
    </row>
    <row r="3045" spans="11:12">
      <c r="K3045" s="46"/>
      <c r="L3045" s="26"/>
    </row>
    <row r="3046" spans="11:12">
      <c r="K3046" s="46"/>
      <c r="L3046" s="26"/>
    </row>
    <row r="3047" spans="11:12">
      <c r="K3047" s="46"/>
      <c r="L3047" s="26"/>
    </row>
    <row r="3048" spans="11:12">
      <c r="K3048" s="46"/>
      <c r="L3048" s="26"/>
    </row>
    <row r="3049" spans="11:12">
      <c r="K3049" s="46"/>
      <c r="L3049" s="26"/>
    </row>
    <row r="3050" spans="11:12">
      <c r="K3050" s="46"/>
      <c r="L3050" s="26"/>
    </row>
    <row r="3051" spans="11:12">
      <c r="K3051" s="46"/>
      <c r="L3051" s="26"/>
    </row>
    <row r="3052" spans="11:12">
      <c r="K3052" s="46"/>
      <c r="L3052" s="26"/>
    </row>
    <row r="3053" spans="11:12">
      <c r="K3053" s="46"/>
      <c r="L3053" s="26"/>
    </row>
    <row r="3054" spans="11:12">
      <c r="K3054" s="46"/>
      <c r="L3054" s="26"/>
    </row>
    <row r="3055" spans="11:12">
      <c r="K3055" s="46"/>
      <c r="L3055" s="26"/>
    </row>
    <row r="3056" spans="11:12">
      <c r="K3056" s="46"/>
      <c r="L3056" s="26"/>
    </row>
    <row r="3057" spans="11:12">
      <c r="K3057" s="46"/>
      <c r="L3057" s="26"/>
    </row>
    <row r="3058" spans="11:12">
      <c r="K3058" s="46"/>
      <c r="L3058" s="26"/>
    </row>
    <row r="3059" spans="11:12">
      <c r="K3059" s="46"/>
      <c r="L3059" s="26"/>
    </row>
    <row r="3060" spans="11:12">
      <c r="K3060" s="46"/>
      <c r="L3060" s="26"/>
    </row>
    <row r="3061" spans="11:12">
      <c r="K3061" s="46"/>
      <c r="L3061" s="26"/>
    </row>
    <row r="3062" spans="11:12">
      <c r="K3062" s="46"/>
      <c r="L3062" s="26"/>
    </row>
    <row r="3063" spans="11:12">
      <c r="K3063" s="46"/>
      <c r="L3063" s="26"/>
    </row>
    <row r="3064" spans="11:12">
      <c r="K3064" s="46"/>
      <c r="L3064" s="26"/>
    </row>
    <row r="3065" spans="11:12">
      <c r="K3065" s="46"/>
      <c r="L3065" s="26"/>
    </row>
    <row r="3066" spans="11:12">
      <c r="K3066" s="46"/>
      <c r="L3066" s="26"/>
    </row>
    <row r="3067" spans="11:12">
      <c r="K3067" s="46"/>
      <c r="L3067" s="26"/>
    </row>
    <row r="3068" spans="11:12">
      <c r="K3068" s="46"/>
      <c r="L3068" s="26"/>
    </row>
    <row r="3069" spans="11:12">
      <c r="K3069" s="46"/>
      <c r="L3069" s="26"/>
    </row>
    <row r="3070" spans="11:12">
      <c r="K3070" s="46"/>
      <c r="L3070" s="26"/>
    </row>
    <row r="3071" spans="11:12">
      <c r="K3071" s="46"/>
      <c r="L3071" s="26"/>
    </row>
    <row r="3072" spans="11:12">
      <c r="K3072" s="46"/>
      <c r="L3072" s="26"/>
    </row>
    <row r="3073" spans="11:12">
      <c r="K3073" s="46"/>
      <c r="L3073" s="26"/>
    </row>
    <row r="3074" spans="11:12">
      <c r="K3074" s="46"/>
      <c r="L3074" s="26"/>
    </row>
    <row r="3075" spans="11:12">
      <c r="K3075" s="46"/>
      <c r="L3075" s="26"/>
    </row>
    <row r="3076" spans="11:12">
      <c r="K3076" s="46"/>
      <c r="L3076" s="26"/>
    </row>
    <row r="3077" spans="11:12">
      <c r="K3077" s="46"/>
      <c r="L3077" s="26"/>
    </row>
    <row r="3078" spans="11:12">
      <c r="K3078" s="46"/>
      <c r="L3078" s="26"/>
    </row>
    <row r="3079" spans="11:12">
      <c r="K3079" s="46"/>
      <c r="L3079" s="26"/>
    </row>
    <row r="3080" spans="11:12">
      <c r="K3080" s="46"/>
      <c r="L3080" s="26"/>
    </row>
    <row r="3081" spans="11:12">
      <c r="K3081" s="46"/>
      <c r="L3081" s="26"/>
    </row>
    <row r="3082" spans="11:12">
      <c r="K3082" s="46"/>
      <c r="L3082" s="26"/>
    </row>
    <row r="3083" spans="11:12">
      <c r="K3083" s="46"/>
      <c r="L3083" s="26"/>
    </row>
    <row r="3084" spans="11:12">
      <c r="K3084" s="46"/>
      <c r="L3084" s="26"/>
    </row>
    <row r="3085" spans="11:12">
      <c r="K3085" s="46"/>
      <c r="L3085" s="26"/>
    </row>
    <row r="3086" spans="11:12">
      <c r="K3086" s="46"/>
      <c r="L3086" s="26"/>
    </row>
    <row r="3087" spans="11:12">
      <c r="K3087" s="46"/>
      <c r="L3087" s="26"/>
    </row>
    <row r="3088" spans="11:12">
      <c r="K3088" s="46"/>
      <c r="L3088" s="26"/>
    </row>
    <row r="3089" spans="11:12">
      <c r="K3089" s="46"/>
      <c r="L3089" s="26"/>
    </row>
    <row r="3090" spans="11:12">
      <c r="K3090" s="46"/>
      <c r="L3090" s="26"/>
    </row>
    <row r="3091" spans="11:12">
      <c r="K3091" s="46"/>
      <c r="L3091" s="26"/>
    </row>
    <row r="3092" spans="11:12">
      <c r="K3092" s="46"/>
      <c r="L3092" s="26"/>
    </row>
    <row r="3093" spans="11:12">
      <c r="K3093" s="46"/>
      <c r="L3093" s="26"/>
    </row>
    <row r="3094" spans="11:12">
      <c r="K3094" s="46"/>
      <c r="L3094" s="26"/>
    </row>
    <row r="3095" spans="11:12">
      <c r="K3095" s="46"/>
      <c r="L3095" s="26"/>
    </row>
    <row r="3096" spans="11:12">
      <c r="K3096" s="46"/>
      <c r="L3096" s="26"/>
    </row>
    <row r="3097" spans="11:12">
      <c r="K3097" s="46"/>
      <c r="L3097" s="26"/>
    </row>
    <row r="3098" spans="11:12">
      <c r="K3098" s="46"/>
      <c r="L3098" s="26"/>
    </row>
    <row r="3099" spans="11:12">
      <c r="K3099" s="46"/>
      <c r="L3099" s="26"/>
    </row>
    <row r="3100" spans="11:12">
      <c r="K3100" s="46"/>
      <c r="L3100" s="26"/>
    </row>
    <row r="3101" spans="11:12">
      <c r="K3101" s="46"/>
      <c r="L3101" s="26"/>
    </row>
    <row r="3102" spans="11:12">
      <c r="K3102" s="46"/>
      <c r="L3102" s="26"/>
    </row>
    <row r="3103" spans="11:12">
      <c r="K3103" s="46"/>
      <c r="L3103" s="26"/>
    </row>
    <row r="3104" spans="11:12">
      <c r="K3104" s="46"/>
      <c r="L3104" s="26"/>
    </row>
    <row r="3105" spans="11:12">
      <c r="K3105" s="46"/>
      <c r="L3105" s="26"/>
    </row>
    <row r="3106" spans="11:12">
      <c r="K3106" s="46"/>
      <c r="L3106" s="26"/>
    </row>
    <row r="3107" spans="11:12">
      <c r="K3107" s="46"/>
      <c r="L3107" s="26"/>
    </row>
    <row r="3108" spans="11:12">
      <c r="K3108" s="46"/>
      <c r="L3108" s="26"/>
    </row>
    <row r="3109" spans="11:12">
      <c r="K3109" s="46"/>
      <c r="L3109" s="26"/>
    </row>
    <row r="3110" spans="11:12">
      <c r="K3110" s="46"/>
      <c r="L3110" s="26"/>
    </row>
    <row r="3111" spans="11:12">
      <c r="K3111" s="46"/>
      <c r="L3111" s="26"/>
    </row>
    <row r="3112" spans="11:12">
      <c r="K3112" s="46"/>
      <c r="L3112" s="26"/>
    </row>
    <row r="3113" spans="11:12">
      <c r="K3113" s="46"/>
      <c r="L3113" s="26"/>
    </row>
    <row r="3114" spans="11:12">
      <c r="K3114" s="46"/>
      <c r="L3114" s="26"/>
    </row>
    <row r="3115" spans="11:12">
      <c r="K3115" s="46"/>
      <c r="L3115" s="26"/>
    </row>
    <row r="3116" spans="11:12">
      <c r="K3116" s="46"/>
      <c r="L3116" s="26"/>
    </row>
    <row r="3117" spans="11:12">
      <c r="K3117" s="46"/>
      <c r="L3117" s="26"/>
    </row>
    <row r="3118" spans="11:12">
      <c r="K3118" s="46"/>
      <c r="L3118" s="26"/>
    </row>
    <row r="3119" spans="11:12">
      <c r="K3119" s="46"/>
      <c r="L3119" s="26"/>
    </row>
    <row r="3120" spans="11:12">
      <c r="K3120" s="46"/>
      <c r="L3120" s="26"/>
    </row>
    <row r="3121" spans="11:12">
      <c r="K3121" s="46"/>
      <c r="L3121" s="26"/>
    </row>
    <row r="3122" spans="11:12">
      <c r="K3122" s="46"/>
      <c r="L3122" s="26"/>
    </row>
    <row r="3123" spans="11:12">
      <c r="K3123" s="46"/>
      <c r="L3123" s="26"/>
    </row>
    <row r="3124" spans="11:12">
      <c r="K3124" s="46"/>
      <c r="L3124" s="26"/>
    </row>
    <row r="3125" spans="11:12">
      <c r="K3125" s="46"/>
      <c r="L3125" s="26"/>
    </row>
    <row r="3126" spans="11:12">
      <c r="K3126" s="46"/>
      <c r="L3126" s="26"/>
    </row>
    <row r="3127" spans="11:12">
      <c r="K3127" s="46"/>
      <c r="L3127" s="26"/>
    </row>
    <row r="3128" spans="11:12">
      <c r="K3128" s="46"/>
      <c r="L3128" s="26"/>
    </row>
    <row r="3129" spans="11:12">
      <c r="K3129" s="46"/>
      <c r="L3129" s="26"/>
    </row>
    <row r="3130" spans="11:12">
      <c r="K3130" s="46"/>
      <c r="L3130" s="26"/>
    </row>
    <row r="3131" spans="11:12">
      <c r="K3131" s="46"/>
      <c r="L3131" s="26"/>
    </row>
    <row r="3132" spans="11:12">
      <c r="K3132" s="46"/>
      <c r="L3132" s="26"/>
    </row>
    <row r="3133" spans="11:12">
      <c r="K3133" s="46"/>
      <c r="L3133" s="26"/>
    </row>
    <row r="3134" spans="11:12">
      <c r="K3134" s="46"/>
      <c r="L3134" s="26"/>
    </row>
    <row r="3135" spans="11:12">
      <c r="K3135" s="46"/>
      <c r="L3135" s="26"/>
    </row>
    <row r="3136" spans="11:12">
      <c r="K3136" s="46"/>
      <c r="L3136" s="26"/>
    </row>
    <row r="3137" spans="11:12">
      <c r="K3137" s="46"/>
      <c r="L3137" s="26"/>
    </row>
    <row r="3138" spans="11:12">
      <c r="K3138" s="46"/>
      <c r="L3138" s="26"/>
    </row>
    <row r="3139" spans="11:12">
      <c r="K3139" s="46"/>
      <c r="L3139" s="26"/>
    </row>
    <row r="3140" spans="11:12">
      <c r="K3140" s="46"/>
      <c r="L3140" s="26"/>
    </row>
    <row r="3141" spans="11:12">
      <c r="K3141" s="46"/>
      <c r="L3141" s="26"/>
    </row>
    <row r="3142" spans="11:12">
      <c r="K3142" s="46"/>
      <c r="L3142" s="26"/>
    </row>
    <row r="3143" spans="11:12">
      <c r="K3143" s="46"/>
      <c r="L3143" s="26"/>
    </row>
    <row r="3144" spans="11:12">
      <c r="K3144" s="46"/>
      <c r="L3144" s="26"/>
    </row>
    <row r="3145" spans="11:12">
      <c r="K3145" s="46"/>
      <c r="L3145" s="26"/>
    </row>
    <row r="3146" spans="11:12">
      <c r="K3146" s="46"/>
      <c r="L3146" s="26"/>
    </row>
    <row r="3147" spans="11:12">
      <c r="K3147" s="46"/>
      <c r="L3147" s="26"/>
    </row>
    <row r="3148" spans="11:12">
      <c r="K3148" s="46"/>
      <c r="L3148" s="26"/>
    </row>
    <row r="3149" spans="11:12">
      <c r="K3149" s="46"/>
      <c r="L3149" s="26"/>
    </row>
    <row r="3150" spans="11:12">
      <c r="K3150" s="46"/>
      <c r="L3150" s="26"/>
    </row>
    <row r="3151" spans="11:12">
      <c r="K3151" s="46"/>
      <c r="L3151" s="26"/>
    </row>
    <row r="3152" spans="11:12">
      <c r="K3152" s="46"/>
      <c r="L3152" s="26"/>
    </row>
    <row r="3153" spans="11:12">
      <c r="K3153" s="46"/>
      <c r="L3153" s="26"/>
    </row>
    <row r="3154" spans="11:12">
      <c r="K3154" s="46"/>
      <c r="L3154" s="26"/>
    </row>
    <row r="3155" spans="11:12">
      <c r="K3155" s="46"/>
      <c r="L3155" s="26"/>
    </row>
    <row r="3156" spans="11:12">
      <c r="K3156" s="46"/>
      <c r="L3156" s="26"/>
    </row>
    <row r="3157" spans="11:12">
      <c r="K3157" s="46"/>
      <c r="L3157" s="26"/>
    </row>
    <row r="3158" spans="11:12">
      <c r="K3158" s="46"/>
      <c r="L3158" s="26"/>
    </row>
    <row r="3159" spans="11:12">
      <c r="K3159" s="46"/>
      <c r="L3159" s="26"/>
    </row>
    <row r="3160" spans="11:12">
      <c r="K3160" s="46"/>
      <c r="L3160" s="26"/>
    </row>
    <row r="3161" spans="11:12">
      <c r="K3161" s="46"/>
      <c r="L3161" s="26"/>
    </row>
    <row r="3162" spans="11:12">
      <c r="K3162" s="46"/>
      <c r="L3162" s="26"/>
    </row>
    <row r="3163" spans="11:12">
      <c r="K3163" s="46"/>
      <c r="L3163" s="26"/>
    </row>
    <row r="3164" spans="11:12">
      <c r="K3164" s="46"/>
      <c r="L3164" s="26"/>
    </row>
    <row r="3165" spans="11:12">
      <c r="K3165" s="46"/>
      <c r="L3165" s="26"/>
    </row>
    <row r="3166" spans="11:12">
      <c r="K3166" s="46"/>
      <c r="L3166" s="26"/>
    </row>
    <row r="3167" spans="11:12">
      <c r="K3167" s="46"/>
      <c r="L3167" s="26"/>
    </row>
    <row r="3168" spans="11:12">
      <c r="K3168" s="46"/>
      <c r="L3168" s="26"/>
    </row>
    <row r="3169" spans="11:12">
      <c r="K3169" s="46"/>
      <c r="L3169" s="26"/>
    </row>
    <row r="3170" spans="11:12">
      <c r="K3170" s="46"/>
      <c r="L3170" s="26"/>
    </row>
    <row r="3171" spans="11:12">
      <c r="K3171" s="46"/>
      <c r="L3171" s="26"/>
    </row>
    <row r="3172" spans="11:12">
      <c r="K3172" s="46"/>
      <c r="L3172" s="26"/>
    </row>
    <row r="3173" spans="11:12">
      <c r="K3173" s="46"/>
      <c r="L3173" s="26"/>
    </row>
    <row r="3174" spans="11:12">
      <c r="K3174" s="46"/>
      <c r="L3174" s="26"/>
    </row>
    <row r="3175" spans="11:12">
      <c r="K3175" s="46"/>
      <c r="L3175" s="26"/>
    </row>
    <row r="3176" spans="11:12">
      <c r="K3176" s="46"/>
      <c r="L3176" s="26"/>
    </row>
    <row r="3177" spans="11:12">
      <c r="K3177" s="46"/>
      <c r="L3177" s="26"/>
    </row>
    <row r="3178" spans="11:12">
      <c r="K3178" s="46"/>
      <c r="L3178" s="26"/>
    </row>
    <row r="3179" spans="11:12">
      <c r="K3179" s="46"/>
      <c r="L3179" s="26"/>
    </row>
    <row r="3180" spans="11:12">
      <c r="K3180" s="46"/>
      <c r="L3180" s="26"/>
    </row>
    <row r="3181" spans="11:12">
      <c r="K3181" s="46"/>
      <c r="L3181" s="26"/>
    </row>
    <row r="3182" spans="11:12">
      <c r="K3182" s="46"/>
      <c r="L3182" s="26"/>
    </row>
    <row r="3183" spans="11:12">
      <c r="K3183" s="46"/>
      <c r="L3183" s="26"/>
    </row>
    <row r="3184" spans="11:12">
      <c r="K3184" s="46"/>
      <c r="L3184" s="26"/>
    </row>
    <row r="3185" spans="11:12">
      <c r="K3185" s="46"/>
      <c r="L3185" s="26"/>
    </row>
    <row r="3186" spans="11:12">
      <c r="K3186" s="46"/>
      <c r="L3186" s="26"/>
    </row>
    <row r="3187" spans="11:12">
      <c r="K3187" s="46"/>
      <c r="L3187" s="26"/>
    </row>
    <row r="3188" spans="11:12">
      <c r="K3188" s="46"/>
      <c r="L3188" s="26"/>
    </row>
    <row r="3189" spans="11:12">
      <c r="K3189" s="46"/>
      <c r="L3189" s="26"/>
    </row>
    <row r="3190" spans="11:12">
      <c r="K3190" s="46"/>
      <c r="L3190" s="26"/>
    </row>
    <row r="3191" spans="11:12">
      <c r="K3191" s="46"/>
      <c r="L3191" s="26"/>
    </row>
    <row r="3192" spans="11:12">
      <c r="K3192" s="46"/>
      <c r="L3192" s="26"/>
    </row>
    <row r="3193" spans="11:12">
      <c r="K3193" s="46"/>
      <c r="L3193" s="26"/>
    </row>
    <row r="3194" spans="11:12">
      <c r="K3194" s="46"/>
      <c r="L3194" s="26"/>
    </row>
    <row r="3195" spans="11:12">
      <c r="K3195" s="46"/>
      <c r="L3195" s="26"/>
    </row>
    <row r="3196" spans="11:12">
      <c r="K3196" s="46"/>
      <c r="L3196" s="26"/>
    </row>
    <row r="3197" spans="11:12">
      <c r="K3197" s="46"/>
      <c r="L3197" s="26"/>
    </row>
    <row r="3198" spans="11:12">
      <c r="K3198" s="46"/>
      <c r="L3198" s="26"/>
    </row>
    <row r="3199" spans="11:12">
      <c r="K3199" s="46"/>
      <c r="L3199" s="26"/>
    </row>
    <row r="3200" spans="11:12">
      <c r="K3200" s="46"/>
      <c r="L3200" s="26"/>
    </row>
    <row r="3201" spans="11:12">
      <c r="K3201" s="46"/>
      <c r="L3201" s="26"/>
    </row>
    <row r="3202" spans="11:12">
      <c r="K3202" s="46"/>
      <c r="L3202" s="26"/>
    </row>
    <row r="3203" spans="11:12">
      <c r="K3203" s="46"/>
      <c r="L3203" s="26"/>
    </row>
    <row r="3204" spans="11:12">
      <c r="K3204" s="46"/>
      <c r="L3204" s="26"/>
    </row>
    <row r="3205" spans="11:12">
      <c r="K3205" s="46"/>
      <c r="L3205" s="26"/>
    </row>
    <row r="3206" spans="11:12">
      <c r="K3206" s="46"/>
      <c r="L3206" s="26"/>
    </row>
    <row r="3207" spans="11:12">
      <c r="K3207" s="46"/>
      <c r="L3207" s="26"/>
    </row>
    <row r="3208" spans="11:12">
      <c r="K3208" s="46"/>
      <c r="L3208" s="26"/>
    </row>
    <row r="3209" spans="11:12">
      <c r="K3209" s="46"/>
      <c r="L3209" s="26"/>
    </row>
    <row r="3210" spans="11:12">
      <c r="K3210" s="46"/>
      <c r="L3210" s="26"/>
    </row>
    <row r="3211" spans="11:12">
      <c r="K3211" s="46"/>
      <c r="L3211" s="26"/>
    </row>
    <row r="3212" spans="11:12">
      <c r="K3212" s="46"/>
      <c r="L3212" s="26"/>
    </row>
    <row r="3213" spans="11:12">
      <c r="K3213" s="46"/>
      <c r="L3213" s="26"/>
    </row>
    <row r="3214" spans="11:12">
      <c r="K3214" s="46"/>
      <c r="L3214" s="26"/>
    </row>
    <row r="3215" spans="11:12">
      <c r="K3215" s="46"/>
      <c r="L3215" s="26"/>
    </row>
    <row r="3216" spans="11:12">
      <c r="K3216" s="46"/>
      <c r="L3216" s="26"/>
    </row>
    <row r="3217" spans="11:12">
      <c r="K3217" s="46"/>
      <c r="L3217" s="26"/>
    </row>
    <row r="3218" spans="11:12">
      <c r="K3218" s="46"/>
      <c r="L3218" s="26"/>
    </row>
    <row r="3219" spans="11:12">
      <c r="K3219" s="46"/>
      <c r="L3219" s="26"/>
    </row>
    <row r="3220" spans="11:12">
      <c r="K3220" s="46"/>
      <c r="L3220" s="26"/>
    </row>
    <row r="3221" spans="11:12">
      <c r="K3221" s="46"/>
      <c r="L3221" s="26"/>
    </row>
    <row r="3222" spans="11:12">
      <c r="K3222" s="46"/>
      <c r="L3222" s="26"/>
    </row>
    <row r="3223" spans="11:12">
      <c r="K3223" s="46"/>
      <c r="L3223" s="26"/>
    </row>
    <row r="3224" spans="11:12">
      <c r="K3224" s="46"/>
      <c r="L3224" s="26"/>
    </row>
    <row r="3225" spans="11:12">
      <c r="K3225" s="46"/>
      <c r="L3225" s="26"/>
    </row>
    <row r="3226" spans="11:12">
      <c r="K3226" s="46"/>
      <c r="L3226" s="26"/>
    </row>
    <row r="3227" spans="11:12">
      <c r="K3227" s="46"/>
      <c r="L3227" s="26"/>
    </row>
    <row r="3228" spans="11:12">
      <c r="K3228" s="46"/>
      <c r="L3228" s="26"/>
    </row>
    <row r="3229" spans="11:12">
      <c r="K3229" s="46"/>
      <c r="L3229" s="26"/>
    </row>
    <row r="3230" spans="11:12">
      <c r="K3230" s="46"/>
      <c r="L3230" s="26"/>
    </row>
    <row r="3231" spans="11:12">
      <c r="K3231" s="46"/>
      <c r="L3231" s="26"/>
    </row>
    <row r="3232" spans="11:12">
      <c r="K3232" s="46"/>
      <c r="L3232" s="26"/>
    </row>
    <row r="3233" spans="11:12">
      <c r="K3233" s="46"/>
      <c r="L3233" s="26"/>
    </row>
    <row r="3234" spans="11:12">
      <c r="K3234" s="46"/>
      <c r="L3234" s="26"/>
    </row>
    <row r="3235" spans="11:12">
      <c r="K3235" s="46"/>
      <c r="L3235" s="26"/>
    </row>
    <row r="3236" spans="11:12">
      <c r="K3236" s="46"/>
      <c r="L3236" s="26"/>
    </row>
    <row r="3237" spans="11:12">
      <c r="K3237" s="46"/>
      <c r="L3237" s="26"/>
    </row>
    <row r="3238" spans="11:12">
      <c r="K3238" s="46"/>
      <c r="L3238" s="26"/>
    </row>
    <row r="3239" spans="11:12">
      <c r="K3239" s="46"/>
      <c r="L3239" s="26"/>
    </row>
    <row r="3240" spans="11:12">
      <c r="K3240" s="46"/>
      <c r="L3240" s="26"/>
    </row>
    <row r="3241" spans="11:12">
      <c r="K3241" s="46"/>
      <c r="L3241" s="26"/>
    </row>
    <row r="3242" spans="11:12">
      <c r="K3242" s="46"/>
      <c r="L3242" s="26"/>
    </row>
    <row r="3243" spans="11:12">
      <c r="K3243" s="46"/>
      <c r="L3243" s="26"/>
    </row>
    <row r="3244" spans="11:12">
      <c r="K3244" s="46"/>
      <c r="L3244" s="26"/>
    </row>
    <row r="3245" spans="11:12">
      <c r="K3245" s="46"/>
      <c r="L3245" s="26"/>
    </row>
    <row r="3246" spans="11:12">
      <c r="K3246" s="46"/>
      <c r="L3246" s="26"/>
    </row>
    <row r="3247" spans="11:12">
      <c r="K3247" s="46"/>
      <c r="L3247" s="26"/>
    </row>
    <row r="3248" spans="11:12">
      <c r="K3248" s="46"/>
      <c r="L3248" s="26"/>
    </row>
    <row r="3249" spans="11:12">
      <c r="K3249" s="46"/>
      <c r="L3249" s="26"/>
    </row>
    <row r="3250" spans="11:12">
      <c r="K3250" s="46"/>
      <c r="L3250" s="26"/>
    </row>
    <row r="3251" spans="11:12">
      <c r="K3251" s="46"/>
      <c r="L3251" s="26"/>
    </row>
    <row r="3252" spans="11:12">
      <c r="K3252" s="46"/>
      <c r="L3252" s="26"/>
    </row>
    <row r="3253" spans="11:12">
      <c r="K3253" s="46"/>
      <c r="L3253" s="26"/>
    </row>
    <row r="3254" spans="11:12">
      <c r="K3254" s="46"/>
      <c r="L3254" s="26"/>
    </row>
    <row r="3255" spans="11:12">
      <c r="K3255" s="46"/>
      <c r="L3255" s="26"/>
    </row>
    <row r="3256" spans="11:12">
      <c r="K3256" s="46"/>
      <c r="L3256" s="26"/>
    </row>
    <row r="3257" spans="11:12">
      <c r="K3257" s="46"/>
      <c r="L3257" s="26"/>
    </row>
    <row r="3258" spans="11:12">
      <c r="K3258" s="46"/>
      <c r="L3258" s="26"/>
    </row>
    <row r="3259" spans="11:12">
      <c r="K3259" s="46"/>
      <c r="L3259" s="26"/>
    </row>
    <row r="3260" spans="11:12">
      <c r="K3260" s="46"/>
      <c r="L3260" s="26"/>
    </row>
    <row r="3261" spans="11:12">
      <c r="K3261" s="46"/>
      <c r="L3261" s="26"/>
    </row>
    <row r="3262" spans="11:12">
      <c r="K3262" s="46"/>
      <c r="L3262" s="26"/>
    </row>
    <row r="3263" spans="11:12">
      <c r="K3263" s="46"/>
      <c r="L3263" s="26"/>
    </row>
    <row r="3264" spans="11:12">
      <c r="K3264" s="46"/>
      <c r="L3264" s="26"/>
    </row>
    <row r="3265" spans="11:12">
      <c r="K3265" s="46"/>
      <c r="L3265" s="26"/>
    </row>
    <row r="3266" spans="11:12">
      <c r="K3266" s="46"/>
      <c r="L3266" s="26"/>
    </row>
    <row r="3267" spans="11:12">
      <c r="K3267" s="46"/>
      <c r="L3267" s="26"/>
    </row>
    <row r="3268" spans="11:12">
      <c r="K3268" s="46"/>
      <c r="L3268" s="26"/>
    </row>
    <row r="3269" spans="11:12">
      <c r="K3269" s="46"/>
      <c r="L3269" s="26"/>
    </row>
    <row r="3270" spans="11:12">
      <c r="K3270" s="46"/>
      <c r="L3270" s="26"/>
    </row>
    <row r="3271" spans="11:12">
      <c r="K3271" s="46"/>
      <c r="L3271" s="26"/>
    </row>
    <row r="3272" spans="11:12">
      <c r="K3272" s="46"/>
      <c r="L3272" s="26"/>
    </row>
    <row r="3273" spans="11:12">
      <c r="K3273" s="46"/>
      <c r="L3273" s="26"/>
    </row>
    <row r="3274" spans="11:12">
      <c r="K3274" s="46"/>
      <c r="L3274" s="26"/>
    </row>
    <row r="3275" spans="11:12">
      <c r="K3275" s="46"/>
      <c r="L3275" s="26"/>
    </row>
    <row r="3276" spans="11:12">
      <c r="K3276" s="46"/>
      <c r="L3276" s="26"/>
    </row>
    <row r="3277" spans="11:12">
      <c r="K3277" s="46"/>
      <c r="L3277" s="26"/>
    </row>
    <row r="3278" spans="11:12">
      <c r="K3278" s="46"/>
      <c r="L3278" s="26"/>
    </row>
    <row r="3279" spans="11:12">
      <c r="K3279" s="46"/>
      <c r="L3279" s="26"/>
    </row>
    <row r="3280" spans="11:12">
      <c r="K3280" s="46"/>
      <c r="L3280" s="26"/>
    </row>
    <row r="3281" spans="11:12">
      <c r="K3281" s="46"/>
      <c r="L3281" s="26"/>
    </row>
    <row r="3282" spans="11:12">
      <c r="K3282" s="46"/>
      <c r="L3282" s="26"/>
    </row>
    <row r="3283" spans="11:12">
      <c r="K3283" s="46"/>
      <c r="L3283" s="26"/>
    </row>
    <row r="3284" spans="11:12">
      <c r="K3284" s="46"/>
      <c r="L3284" s="26"/>
    </row>
    <row r="3285" spans="11:12">
      <c r="K3285" s="46"/>
      <c r="L3285" s="26"/>
    </row>
    <row r="3286" spans="11:12">
      <c r="K3286" s="46"/>
      <c r="L3286" s="26"/>
    </row>
    <row r="3287" spans="11:12">
      <c r="K3287" s="46"/>
      <c r="L3287" s="26"/>
    </row>
    <row r="3288" spans="11:12">
      <c r="K3288" s="46"/>
      <c r="L3288" s="26"/>
    </row>
    <row r="3289" spans="11:12">
      <c r="K3289" s="46"/>
      <c r="L3289" s="26"/>
    </row>
    <row r="3290" spans="11:12">
      <c r="K3290" s="46"/>
      <c r="L3290" s="26"/>
    </row>
    <row r="3291" spans="11:12">
      <c r="K3291" s="46"/>
      <c r="L3291" s="26"/>
    </row>
    <row r="3292" spans="11:12">
      <c r="K3292" s="46"/>
      <c r="L3292" s="26"/>
    </row>
    <row r="3293" spans="11:12">
      <c r="K3293" s="46"/>
      <c r="L3293" s="26"/>
    </row>
    <row r="3294" spans="11:12">
      <c r="K3294" s="46"/>
      <c r="L3294" s="26"/>
    </row>
    <row r="3295" spans="11:12">
      <c r="K3295" s="46"/>
      <c r="L3295" s="26"/>
    </row>
    <row r="3296" spans="11:12">
      <c r="K3296" s="46"/>
      <c r="L3296" s="26"/>
    </row>
    <row r="3297" spans="11:12">
      <c r="K3297" s="46"/>
      <c r="L3297" s="26"/>
    </row>
    <row r="3298" spans="11:12">
      <c r="K3298" s="46"/>
      <c r="L3298" s="26"/>
    </row>
    <row r="3299" spans="11:12">
      <c r="K3299" s="46"/>
      <c r="L3299" s="26"/>
    </row>
    <row r="3300" spans="11:12">
      <c r="K3300" s="46"/>
      <c r="L3300" s="26"/>
    </row>
    <row r="3301" spans="11:12">
      <c r="K3301" s="46"/>
      <c r="L3301" s="26"/>
    </row>
    <row r="3302" spans="11:12">
      <c r="K3302" s="46"/>
      <c r="L3302" s="26"/>
    </row>
    <row r="3303" spans="11:12">
      <c r="K3303" s="46"/>
      <c r="L3303" s="26"/>
    </row>
    <row r="3304" spans="11:12">
      <c r="K3304" s="46"/>
      <c r="L3304" s="26"/>
    </row>
    <row r="3305" spans="11:12">
      <c r="K3305" s="46"/>
      <c r="L3305" s="26"/>
    </row>
    <row r="3306" spans="11:12">
      <c r="K3306" s="46"/>
      <c r="L3306" s="26"/>
    </row>
    <row r="3307" spans="11:12">
      <c r="K3307" s="46"/>
      <c r="L3307" s="26"/>
    </row>
    <row r="3308" spans="11:12">
      <c r="K3308" s="46"/>
      <c r="L3308" s="26"/>
    </row>
    <row r="3309" spans="11:12">
      <c r="K3309" s="46"/>
      <c r="L3309" s="26"/>
    </row>
    <row r="3310" spans="11:12">
      <c r="K3310" s="46"/>
      <c r="L3310" s="26"/>
    </row>
    <row r="3311" spans="11:12">
      <c r="K3311" s="46"/>
      <c r="L3311" s="26"/>
    </row>
    <row r="3312" spans="11:12">
      <c r="K3312" s="46"/>
      <c r="L3312" s="26"/>
    </row>
    <row r="3313" spans="11:12">
      <c r="K3313" s="46"/>
      <c r="L3313" s="26"/>
    </row>
    <row r="3314" spans="11:12">
      <c r="K3314" s="46"/>
      <c r="L3314" s="26"/>
    </row>
    <row r="3315" spans="11:12">
      <c r="K3315" s="46"/>
      <c r="L3315" s="26"/>
    </row>
    <row r="3316" spans="11:12">
      <c r="K3316" s="46"/>
      <c r="L3316" s="26"/>
    </row>
    <row r="3317" spans="11:12">
      <c r="K3317" s="46"/>
      <c r="L3317" s="26"/>
    </row>
    <row r="3318" spans="11:12">
      <c r="K3318" s="46"/>
      <c r="L3318" s="26"/>
    </row>
    <row r="3319" spans="11:12">
      <c r="K3319" s="46"/>
      <c r="L3319" s="26"/>
    </row>
    <row r="3320" spans="11:12">
      <c r="K3320" s="46"/>
      <c r="L3320" s="26"/>
    </row>
    <row r="3321" spans="11:12">
      <c r="K3321" s="46"/>
      <c r="L3321" s="26"/>
    </row>
    <row r="3322" spans="11:12">
      <c r="K3322" s="46"/>
      <c r="L3322" s="26"/>
    </row>
    <row r="3323" spans="11:12">
      <c r="K3323" s="46"/>
      <c r="L3323" s="26"/>
    </row>
    <row r="3324" spans="11:12">
      <c r="K3324" s="46"/>
      <c r="L3324" s="26"/>
    </row>
    <row r="3325" spans="11:12">
      <c r="K3325" s="46"/>
      <c r="L3325" s="26"/>
    </row>
    <row r="3326" spans="11:12">
      <c r="K3326" s="46"/>
      <c r="L3326" s="26"/>
    </row>
    <row r="3327" spans="11:12">
      <c r="K3327" s="46"/>
      <c r="L3327" s="26"/>
    </row>
    <row r="3328" spans="11:12">
      <c r="K3328" s="46"/>
      <c r="L3328" s="26"/>
    </row>
    <row r="3329" spans="11:12">
      <c r="K3329" s="46"/>
      <c r="L3329" s="26"/>
    </row>
    <row r="3330" spans="11:12">
      <c r="K3330" s="46"/>
      <c r="L3330" s="26"/>
    </row>
    <row r="3331" spans="11:12">
      <c r="K3331" s="46"/>
      <c r="L3331" s="26"/>
    </row>
    <row r="3332" spans="11:12">
      <c r="K3332" s="46"/>
      <c r="L3332" s="26"/>
    </row>
    <row r="3333" spans="11:12">
      <c r="K3333" s="46"/>
      <c r="L3333" s="26"/>
    </row>
    <row r="3334" spans="11:12">
      <c r="K3334" s="46"/>
      <c r="L3334" s="26"/>
    </row>
    <row r="3335" spans="11:12">
      <c r="K3335" s="46"/>
      <c r="L3335" s="26"/>
    </row>
    <row r="3336" spans="11:12">
      <c r="K3336" s="46"/>
      <c r="L3336" s="26"/>
    </row>
    <row r="3337" spans="11:12">
      <c r="K3337" s="46"/>
      <c r="L3337" s="26"/>
    </row>
    <row r="3338" spans="11:12">
      <c r="K3338" s="46"/>
      <c r="L3338" s="26"/>
    </row>
    <row r="3339" spans="11:12">
      <c r="K3339" s="46"/>
      <c r="L3339" s="26"/>
    </row>
    <row r="3340" spans="11:12">
      <c r="K3340" s="46"/>
      <c r="L3340" s="26"/>
    </row>
    <row r="3341" spans="11:12">
      <c r="K3341" s="46"/>
      <c r="L3341" s="26"/>
    </row>
    <row r="3342" spans="11:12">
      <c r="K3342" s="46"/>
      <c r="L3342" s="26"/>
    </row>
    <row r="3343" spans="11:12">
      <c r="K3343" s="46"/>
      <c r="L3343" s="26"/>
    </row>
    <row r="3344" spans="11:12">
      <c r="K3344" s="46"/>
      <c r="L3344" s="26"/>
    </row>
    <row r="3345" spans="11:12">
      <c r="K3345" s="46"/>
      <c r="L3345" s="26"/>
    </row>
    <row r="3346" spans="11:12">
      <c r="K3346" s="46"/>
      <c r="L3346" s="26"/>
    </row>
    <row r="3347" spans="11:12">
      <c r="K3347" s="46"/>
      <c r="L3347" s="26"/>
    </row>
    <row r="3348" spans="11:12">
      <c r="K3348" s="46"/>
      <c r="L3348" s="26"/>
    </row>
    <row r="3349" spans="11:12">
      <c r="K3349" s="46"/>
      <c r="L3349" s="26"/>
    </row>
    <row r="3350" spans="11:12">
      <c r="K3350" s="46"/>
      <c r="L3350" s="26"/>
    </row>
    <row r="3351" spans="11:12">
      <c r="K3351" s="46"/>
      <c r="L3351" s="26"/>
    </row>
    <row r="3352" spans="11:12">
      <c r="K3352" s="46"/>
      <c r="L3352" s="26"/>
    </row>
    <row r="3353" spans="11:12">
      <c r="K3353" s="46"/>
      <c r="L3353" s="26"/>
    </row>
    <row r="3354" spans="11:12">
      <c r="K3354" s="46"/>
      <c r="L3354" s="26"/>
    </row>
    <row r="3355" spans="11:12">
      <c r="K3355" s="46"/>
      <c r="L3355" s="26"/>
    </row>
    <row r="3356" spans="11:12">
      <c r="K3356" s="46"/>
      <c r="L3356" s="26"/>
    </row>
    <row r="3357" spans="11:12">
      <c r="K3357" s="46"/>
      <c r="L3357" s="26"/>
    </row>
    <row r="3358" spans="11:12">
      <c r="K3358" s="46"/>
      <c r="L3358" s="26"/>
    </row>
    <row r="3359" spans="11:12">
      <c r="K3359" s="46"/>
      <c r="L3359" s="26"/>
    </row>
    <row r="3360" spans="11:12">
      <c r="K3360" s="46"/>
      <c r="L3360" s="26"/>
    </row>
    <row r="3361" spans="11:12">
      <c r="K3361" s="46"/>
      <c r="L3361" s="26"/>
    </row>
    <row r="3362" spans="11:12">
      <c r="K3362" s="46"/>
      <c r="L3362" s="26"/>
    </row>
    <row r="3363" spans="11:12">
      <c r="K3363" s="46"/>
      <c r="L3363" s="26"/>
    </row>
    <row r="3364" spans="11:12">
      <c r="K3364" s="46"/>
      <c r="L3364" s="26"/>
    </row>
    <row r="3365" spans="11:12">
      <c r="K3365" s="46"/>
      <c r="L3365" s="26"/>
    </row>
    <row r="3366" spans="11:12">
      <c r="K3366" s="46"/>
      <c r="L3366" s="26"/>
    </row>
    <row r="3367" spans="11:12">
      <c r="K3367" s="46"/>
      <c r="L3367" s="26"/>
    </row>
    <row r="3368" spans="11:12">
      <c r="K3368" s="46"/>
      <c r="L3368" s="26"/>
    </row>
    <row r="3369" spans="11:12">
      <c r="K3369" s="46"/>
      <c r="L3369" s="26"/>
    </row>
    <row r="3370" spans="11:12">
      <c r="K3370" s="46"/>
      <c r="L3370" s="26"/>
    </row>
    <row r="3371" spans="11:12">
      <c r="K3371" s="46"/>
      <c r="L3371" s="26"/>
    </row>
    <row r="3372" spans="11:12">
      <c r="K3372" s="46"/>
      <c r="L3372" s="26"/>
    </row>
    <row r="3373" spans="11:12">
      <c r="K3373" s="46"/>
      <c r="L3373" s="26"/>
    </row>
    <row r="3374" spans="11:12">
      <c r="K3374" s="46"/>
      <c r="L3374" s="26"/>
    </row>
    <row r="3375" spans="11:12">
      <c r="K3375" s="46"/>
      <c r="L3375" s="26"/>
    </row>
    <row r="3376" spans="11:12">
      <c r="K3376" s="46"/>
      <c r="L3376" s="26"/>
    </row>
    <row r="3377" spans="11:12">
      <c r="K3377" s="46"/>
      <c r="L3377" s="26"/>
    </row>
    <row r="3378" spans="11:12">
      <c r="K3378" s="46"/>
      <c r="L3378" s="26"/>
    </row>
    <row r="3379" spans="11:12">
      <c r="K3379" s="46"/>
      <c r="L3379" s="26"/>
    </row>
    <row r="3380" spans="11:12">
      <c r="K3380" s="46"/>
      <c r="L3380" s="26"/>
    </row>
    <row r="3381" spans="11:12">
      <c r="K3381" s="46"/>
      <c r="L3381" s="26"/>
    </row>
    <row r="3382" spans="11:12">
      <c r="K3382" s="46"/>
      <c r="L3382" s="26"/>
    </row>
    <row r="3383" spans="11:12">
      <c r="K3383" s="46"/>
      <c r="L3383" s="26"/>
    </row>
    <row r="3384" spans="11:12">
      <c r="K3384" s="46"/>
      <c r="L3384" s="26"/>
    </row>
    <row r="3385" spans="11:12">
      <c r="K3385" s="46"/>
      <c r="L3385" s="26"/>
    </row>
    <row r="3386" spans="11:12">
      <c r="K3386" s="46"/>
      <c r="L3386" s="26"/>
    </row>
    <row r="3387" spans="11:12">
      <c r="K3387" s="46"/>
      <c r="L3387" s="26"/>
    </row>
    <row r="3388" spans="11:12">
      <c r="K3388" s="46"/>
      <c r="L3388" s="26"/>
    </row>
    <row r="3389" spans="11:12">
      <c r="K3389" s="46"/>
      <c r="L3389" s="26"/>
    </row>
    <row r="3390" spans="11:12">
      <c r="K3390" s="46"/>
      <c r="L3390" s="26"/>
    </row>
    <row r="3391" spans="11:12">
      <c r="K3391" s="46"/>
      <c r="L3391" s="26"/>
    </row>
    <row r="3392" spans="11:12">
      <c r="K3392" s="46"/>
      <c r="L3392" s="26"/>
    </row>
    <row r="3393" spans="11:12">
      <c r="K3393" s="46"/>
      <c r="L3393" s="26"/>
    </row>
    <row r="3394" spans="11:12">
      <c r="K3394" s="46"/>
      <c r="L3394" s="26"/>
    </row>
    <row r="3395" spans="11:12">
      <c r="K3395" s="46"/>
      <c r="L3395" s="26"/>
    </row>
    <row r="3396" spans="11:12">
      <c r="K3396" s="46"/>
      <c r="L3396" s="26"/>
    </row>
    <row r="3397" spans="11:12">
      <c r="K3397" s="46"/>
      <c r="L3397" s="26"/>
    </row>
    <row r="3398" spans="11:12">
      <c r="K3398" s="46"/>
      <c r="L3398" s="26"/>
    </row>
    <row r="3399" spans="11:12">
      <c r="K3399" s="46"/>
      <c r="L3399" s="26"/>
    </row>
    <row r="3400" spans="11:12">
      <c r="K3400" s="46"/>
      <c r="L3400" s="26"/>
    </row>
    <row r="3401" spans="11:12">
      <c r="K3401" s="46"/>
      <c r="L3401" s="26"/>
    </row>
    <row r="3402" spans="11:12">
      <c r="K3402" s="46"/>
      <c r="L3402" s="26"/>
    </row>
    <row r="3403" spans="11:12">
      <c r="K3403" s="46"/>
      <c r="L3403" s="26"/>
    </row>
    <row r="3404" spans="11:12">
      <c r="K3404" s="46"/>
      <c r="L3404" s="26"/>
    </row>
    <row r="3405" spans="11:12">
      <c r="K3405" s="46"/>
      <c r="L3405" s="26"/>
    </row>
    <row r="3406" spans="11:12">
      <c r="K3406" s="46"/>
      <c r="L3406" s="26"/>
    </row>
    <row r="3407" spans="11:12">
      <c r="K3407" s="46"/>
      <c r="L3407" s="26"/>
    </row>
    <row r="3408" spans="11:12">
      <c r="K3408" s="46"/>
      <c r="L3408" s="26"/>
    </row>
    <row r="3409" spans="11:12">
      <c r="K3409" s="46"/>
      <c r="L3409" s="26"/>
    </row>
    <row r="3410" spans="11:12">
      <c r="K3410" s="46"/>
      <c r="L3410" s="26"/>
    </row>
    <row r="3411" spans="11:12">
      <c r="K3411" s="46"/>
      <c r="L3411" s="26"/>
    </row>
    <row r="3412" spans="11:12">
      <c r="K3412" s="46"/>
      <c r="L3412" s="26"/>
    </row>
    <row r="3413" spans="11:12">
      <c r="K3413" s="46"/>
      <c r="L3413" s="26"/>
    </row>
    <row r="3414" spans="11:12">
      <c r="K3414" s="46"/>
      <c r="L3414" s="26"/>
    </row>
    <row r="3415" spans="11:12">
      <c r="K3415" s="46"/>
      <c r="L3415" s="26"/>
    </row>
    <row r="3416" spans="11:12">
      <c r="K3416" s="46"/>
      <c r="L3416" s="26"/>
    </row>
    <row r="3417" spans="11:12">
      <c r="K3417" s="46"/>
      <c r="L3417" s="26"/>
    </row>
    <row r="3418" spans="11:12">
      <c r="K3418" s="46"/>
      <c r="L3418" s="26"/>
    </row>
    <row r="3419" spans="11:12">
      <c r="K3419" s="46"/>
      <c r="L3419" s="26"/>
    </row>
    <row r="3420" spans="11:12">
      <c r="K3420" s="46"/>
      <c r="L3420" s="26"/>
    </row>
    <row r="3421" spans="11:12">
      <c r="K3421" s="46"/>
      <c r="L3421" s="26"/>
    </row>
    <row r="3422" spans="11:12">
      <c r="K3422" s="46"/>
      <c r="L3422" s="26"/>
    </row>
    <row r="3423" spans="11:12">
      <c r="K3423" s="46"/>
      <c r="L3423" s="26"/>
    </row>
    <row r="3424" spans="11:12">
      <c r="K3424" s="46"/>
      <c r="L3424" s="26"/>
    </row>
    <row r="3425" spans="11:12">
      <c r="K3425" s="46"/>
      <c r="L3425" s="26"/>
    </row>
    <row r="3426" spans="11:12">
      <c r="K3426" s="46"/>
      <c r="L3426" s="26"/>
    </row>
    <row r="3427" spans="11:12">
      <c r="K3427" s="46"/>
      <c r="L3427" s="26"/>
    </row>
    <row r="3428" spans="11:12">
      <c r="K3428" s="46"/>
      <c r="L3428" s="26"/>
    </row>
    <row r="3429" spans="11:12">
      <c r="K3429" s="46"/>
      <c r="L3429" s="26"/>
    </row>
    <row r="3430" spans="11:12">
      <c r="K3430" s="46"/>
      <c r="L3430" s="26"/>
    </row>
    <row r="3431" spans="11:12">
      <c r="K3431" s="46"/>
      <c r="L3431" s="26"/>
    </row>
    <row r="3432" spans="11:12">
      <c r="K3432" s="46"/>
      <c r="L3432" s="26"/>
    </row>
    <row r="3433" spans="11:12">
      <c r="K3433" s="46"/>
      <c r="L3433" s="26"/>
    </row>
    <row r="3434" spans="11:12">
      <c r="K3434" s="46"/>
      <c r="L3434" s="26"/>
    </row>
    <row r="3435" spans="11:12">
      <c r="K3435" s="46"/>
      <c r="L3435" s="26"/>
    </row>
    <row r="3436" spans="11:12">
      <c r="K3436" s="46"/>
      <c r="L3436" s="26"/>
    </row>
    <row r="3437" spans="11:12">
      <c r="K3437" s="46"/>
      <c r="L3437" s="26"/>
    </row>
    <row r="3438" spans="11:12">
      <c r="K3438" s="46"/>
      <c r="L3438" s="26"/>
    </row>
    <row r="3439" spans="11:12">
      <c r="K3439" s="46"/>
      <c r="L3439" s="26"/>
    </row>
    <row r="3440" spans="11:12">
      <c r="K3440" s="46"/>
      <c r="L3440" s="26"/>
    </row>
    <row r="3441" spans="11:12">
      <c r="K3441" s="46"/>
      <c r="L3441" s="26"/>
    </row>
    <row r="3442" spans="11:12">
      <c r="K3442" s="46"/>
      <c r="L3442" s="26"/>
    </row>
    <row r="3443" spans="11:12">
      <c r="K3443" s="46"/>
      <c r="L3443" s="26"/>
    </row>
    <row r="3444" spans="11:12">
      <c r="K3444" s="46"/>
      <c r="L3444" s="26"/>
    </row>
    <row r="3445" spans="11:12">
      <c r="K3445" s="46"/>
      <c r="L3445" s="26"/>
    </row>
    <row r="3446" spans="11:12">
      <c r="K3446" s="46"/>
      <c r="L3446" s="26"/>
    </row>
    <row r="3447" spans="11:12">
      <c r="K3447" s="46"/>
      <c r="L3447" s="26"/>
    </row>
    <row r="3448" spans="11:12">
      <c r="K3448" s="46"/>
      <c r="L3448" s="26"/>
    </row>
    <row r="3449" spans="11:12">
      <c r="K3449" s="46"/>
      <c r="L3449" s="26"/>
    </row>
    <row r="3450" spans="11:12">
      <c r="K3450" s="46"/>
      <c r="L3450" s="26"/>
    </row>
    <row r="3451" spans="11:12">
      <c r="K3451" s="46"/>
      <c r="L3451" s="26"/>
    </row>
    <row r="3452" spans="11:12">
      <c r="K3452" s="46"/>
      <c r="L3452" s="26"/>
    </row>
    <row r="3453" spans="11:12">
      <c r="K3453" s="46"/>
      <c r="L3453" s="26"/>
    </row>
    <row r="3454" spans="11:12">
      <c r="K3454" s="46"/>
      <c r="L3454" s="26"/>
    </row>
    <row r="3455" spans="11:12">
      <c r="K3455" s="46"/>
      <c r="L3455" s="26"/>
    </row>
    <row r="3456" spans="11:12">
      <c r="K3456" s="46"/>
      <c r="L3456" s="26"/>
    </row>
    <row r="3457" spans="11:12">
      <c r="K3457" s="46"/>
      <c r="L3457" s="26"/>
    </row>
    <row r="3458" spans="11:12">
      <c r="K3458" s="46"/>
      <c r="L3458" s="26"/>
    </row>
    <row r="3459" spans="11:12">
      <c r="K3459" s="46"/>
      <c r="L3459" s="26"/>
    </row>
    <row r="3460" spans="11:12">
      <c r="K3460" s="46"/>
      <c r="L3460" s="26"/>
    </row>
    <row r="3461" spans="11:12">
      <c r="K3461" s="46"/>
      <c r="L3461" s="26"/>
    </row>
    <row r="3462" spans="11:12">
      <c r="K3462" s="46"/>
      <c r="L3462" s="26"/>
    </row>
    <row r="3463" spans="11:12">
      <c r="K3463" s="46"/>
      <c r="L3463" s="26"/>
    </row>
    <row r="3464" spans="11:12">
      <c r="K3464" s="46"/>
      <c r="L3464" s="26"/>
    </row>
    <row r="3465" spans="11:12">
      <c r="K3465" s="46"/>
      <c r="L3465" s="26"/>
    </row>
    <row r="3466" spans="11:12">
      <c r="K3466" s="46"/>
      <c r="L3466" s="26"/>
    </row>
    <row r="3467" spans="11:12">
      <c r="K3467" s="46"/>
      <c r="L3467" s="26"/>
    </row>
    <row r="3468" spans="11:12">
      <c r="K3468" s="46"/>
      <c r="L3468" s="26"/>
    </row>
    <row r="3469" spans="11:12">
      <c r="K3469" s="46"/>
      <c r="L3469" s="26"/>
    </row>
    <row r="3470" spans="11:12">
      <c r="K3470" s="46"/>
      <c r="L3470" s="26"/>
    </row>
    <row r="3471" spans="11:12">
      <c r="K3471" s="46"/>
      <c r="L3471" s="26"/>
    </row>
    <row r="3472" spans="11:12">
      <c r="K3472" s="46"/>
      <c r="L3472" s="26"/>
    </row>
    <row r="3473" spans="11:12">
      <c r="K3473" s="46"/>
      <c r="L3473" s="26"/>
    </row>
    <row r="3474" spans="11:12">
      <c r="K3474" s="46"/>
      <c r="L3474" s="26"/>
    </row>
    <row r="3475" spans="11:12">
      <c r="K3475" s="46"/>
      <c r="L3475" s="26"/>
    </row>
    <row r="3476" spans="11:12">
      <c r="K3476" s="46"/>
      <c r="L3476" s="26"/>
    </row>
    <row r="3477" spans="11:12">
      <c r="K3477" s="46"/>
      <c r="L3477" s="26"/>
    </row>
    <row r="3478" spans="11:12">
      <c r="K3478" s="46"/>
      <c r="L3478" s="26"/>
    </row>
    <row r="3479" spans="11:12">
      <c r="K3479" s="46"/>
      <c r="L3479" s="26"/>
    </row>
    <row r="3480" spans="11:12">
      <c r="K3480" s="46"/>
      <c r="L3480" s="26"/>
    </row>
    <row r="3481" spans="11:12">
      <c r="K3481" s="46"/>
      <c r="L3481" s="26"/>
    </row>
    <row r="3482" spans="11:12">
      <c r="K3482" s="46"/>
      <c r="L3482" s="26"/>
    </row>
    <row r="3483" spans="11:12">
      <c r="K3483" s="46"/>
      <c r="L3483" s="26"/>
    </row>
    <row r="3484" spans="11:12">
      <c r="K3484" s="46"/>
      <c r="L3484" s="26"/>
    </row>
    <row r="3485" spans="11:12">
      <c r="K3485" s="46"/>
      <c r="L3485" s="26"/>
    </row>
    <row r="3486" spans="11:12">
      <c r="K3486" s="46"/>
      <c r="L3486" s="26"/>
    </row>
    <row r="3487" spans="11:12">
      <c r="K3487" s="46"/>
      <c r="L3487" s="26"/>
    </row>
    <row r="3488" spans="11:12">
      <c r="K3488" s="46"/>
      <c r="L3488" s="26"/>
    </row>
    <row r="3489" spans="11:12">
      <c r="K3489" s="46"/>
      <c r="L3489" s="26"/>
    </row>
    <row r="3490" spans="11:12">
      <c r="K3490" s="46"/>
      <c r="L3490" s="26"/>
    </row>
    <row r="3491" spans="11:12">
      <c r="K3491" s="46"/>
      <c r="L3491" s="26"/>
    </row>
    <row r="3492" spans="11:12">
      <c r="K3492" s="46"/>
      <c r="L3492" s="26"/>
    </row>
    <row r="3493" spans="11:12">
      <c r="K3493" s="46"/>
      <c r="L3493" s="26"/>
    </row>
    <row r="3494" spans="11:12">
      <c r="K3494" s="46"/>
      <c r="L3494" s="26"/>
    </row>
    <row r="3495" spans="11:12">
      <c r="K3495" s="46"/>
      <c r="L3495" s="26"/>
    </row>
    <row r="3496" spans="11:12">
      <c r="K3496" s="46"/>
      <c r="L3496" s="26"/>
    </row>
    <row r="3497" spans="11:12">
      <c r="K3497" s="46"/>
      <c r="L3497" s="26"/>
    </row>
    <row r="3498" spans="11:12">
      <c r="K3498" s="46"/>
      <c r="L3498" s="26"/>
    </row>
    <row r="3499" spans="11:12">
      <c r="K3499" s="46"/>
      <c r="L3499" s="26"/>
    </row>
    <row r="3500" spans="11:12">
      <c r="K3500" s="46"/>
      <c r="L3500" s="26"/>
    </row>
    <row r="3501" spans="11:12">
      <c r="K3501" s="46"/>
      <c r="L3501" s="26"/>
    </row>
    <row r="3502" spans="11:12">
      <c r="K3502" s="46"/>
      <c r="L3502" s="26"/>
    </row>
    <row r="3503" spans="11:12">
      <c r="K3503" s="46"/>
      <c r="L3503" s="26"/>
    </row>
    <row r="3504" spans="11:12">
      <c r="K3504" s="46"/>
      <c r="L3504" s="26"/>
    </row>
    <row r="3505" spans="11:12">
      <c r="K3505" s="46"/>
      <c r="L3505" s="26"/>
    </row>
    <row r="3506" spans="11:12">
      <c r="K3506" s="46"/>
      <c r="L3506" s="26"/>
    </row>
    <row r="3507" spans="11:12">
      <c r="K3507" s="46"/>
      <c r="L3507" s="26"/>
    </row>
    <row r="3508" spans="11:12">
      <c r="K3508" s="46"/>
      <c r="L3508" s="26"/>
    </row>
    <row r="3509" spans="11:12">
      <c r="K3509" s="46"/>
      <c r="L3509" s="26"/>
    </row>
    <row r="3510" spans="11:12">
      <c r="K3510" s="46"/>
      <c r="L3510" s="26"/>
    </row>
    <row r="3511" spans="11:12">
      <c r="K3511" s="46"/>
      <c r="L3511" s="26"/>
    </row>
    <row r="3512" spans="11:12">
      <c r="K3512" s="46"/>
      <c r="L3512" s="26"/>
    </row>
    <row r="3513" spans="11:12">
      <c r="K3513" s="46"/>
      <c r="L3513" s="26"/>
    </row>
    <row r="3514" spans="11:12">
      <c r="K3514" s="46"/>
      <c r="L3514" s="26"/>
    </row>
    <row r="3515" spans="11:12">
      <c r="K3515" s="46"/>
      <c r="L3515" s="26"/>
    </row>
    <row r="3516" spans="11:12">
      <c r="K3516" s="46"/>
      <c r="L3516" s="26"/>
    </row>
    <row r="3517" spans="11:12">
      <c r="K3517" s="46"/>
      <c r="L3517" s="26"/>
    </row>
    <row r="3518" spans="11:12">
      <c r="K3518" s="46"/>
      <c r="L3518" s="26"/>
    </row>
    <row r="3519" spans="11:12">
      <c r="K3519" s="46"/>
      <c r="L3519" s="26"/>
    </row>
    <row r="3520" spans="11:12">
      <c r="K3520" s="46"/>
      <c r="L3520" s="26"/>
    </row>
    <row r="3521" spans="11:12">
      <c r="K3521" s="46"/>
      <c r="L3521" s="26"/>
    </row>
    <row r="3522" spans="11:12">
      <c r="K3522" s="46"/>
      <c r="L3522" s="26"/>
    </row>
    <row r="3523" spans="11:12">
      <c r="K3523" s="46"/>
      <c r="L3523" s="26"/>
    </row>
    <row r="3524" spans="11:12">
      <c r="K3524" s="46"/>
      <c r="L3524" s="26"/>
    </row>
    <row r="3525" spans="11:12">
      <c r="K3525" s="46"/>
      <c r="L3525" s="26"/>
    </row>
    <row r="3526" spans="11:12">
      <c r="K3526" s="46"/>
      <c r="L3526" s="26"/>
    </row>
    <row r="3527" spans="11:12">
      <c r="K3527" s="46"/>
      <c r="L3527" s="26"/>
    </row>
    <row r="3528" spans="11:12">
      <c r="K3528" s="46"/>
      <c r="L3528" s="26"/>
    </row>
    <row r="3529" spans="11:12">
      <c r="K3529" s="46"/>
      <c r="L3529" s="26"/>
    </row>
    <row r="3530" spans="11:12">
      <c r="K3530" s="46"/>
      <c r="L3530" s="26"/>
    </row>
    <row r="3531" spans="11:12">
      <c r="K3531" s="46"/>
      <c r="L3531" s="26"/>
    </row>
    <row r="3532" spans="11:12">
      <c r="K3532" s="46"/>
      <c r="L3532" s="26"/>
    </row>
    <row r="3533" spans="11:12">
      <c r="K3533" s="46"/>
      <c r="L3533" s="26"/>
    </row>
    <row r="3534" spans="11:12">
      <c r="K3534" s="46"/>
      <c r="L3534" s="26"/>
    </row>
    <row r="3535" spans="11:12">
      <c r="K3535" s="46"/>
      <c r="L3535" s="26"/>
    </row>
    <row r="3536" spans="11:12">
      <c r="K3536" s="46"/>
      <c r="L3536" s="26"/>
    </row>
    <row r="3537" spans="11:12">
      <c r="K3537" s="46"/>
      <c r="L3537" s="26"/>
    </row>
    <row r="3538" spans="11:12">
      <c r="K3538" s="46"/>
      <c r="L3538" s="26"/>
    </row>
    <row r="3539" spans="11:12">
      <c r="K3539" s="46"/>
      <c r="L3539" s="26"/>
    </row>
    <row r="3540" spans="11:12">
      <c r="K3540" s="46"/>
      <c r="L3540" s="26"/>
    </row>
    <row r="3541" spans="11:12">
      <c r="K3541" s="46"/>
      <c r="L3541" s="26"/>
    </row>
    <row r="3542" spans="11:12">
      <c r="K3542" s="46"/>
      <c r="L3542" s="26"/>
    </row>
    <row r="3543" spans="11:12">
      <c r="K3543" s="46"/>
      <c r="L3543" s="26"/>
    </row>
    <row r="3544" spans="11:12">
      <c r="K3544" s="46"/>
      <c r="L3544" s="26"/>
    </row>
    <row r="3545" spans="11:12">
      <c r="K3545" s="46"/>
      <c r="L3545" s="26"/>
    </row>
    <row r="3546" spans="11:12">
      <c r="K3546" s="46"/>
      <c r="L3546" s="26"/>
    </row>
    <row r="3547" spans="11:12">
      <c r="K3547" s="46"/>
      <c r="L3547" s="26"/>
    </row>
    <row r="3548" spans="11:12">
      <c r="K3548" s="46"/>
      <c r="L3548" s="26"/>
    </row>
    <row r="3549" spans="11:12">
      <c r="K3549" s="46"/>
      <c r="L3549" s="26"/>
    </row>
    <row r="3550" spans="11:12">
      <c r="K3550" s="46"/>
      <c r="L3550" s="26"/>
    </row>
    <row r="3551" spans="11:12">
      <c r="K3551" s="46"/>
      <c r="L3551" s="26"/>
    </row>
    <row r="3552" spans="11:12">
      <c r="K3552" s="46"/>
      <c r="L3552" s="26"/>
    </row>
    <row r="3553" spans="11:12">
      <c r="K3553" s="46"/>
      <c r="L3553" s="26"/>
    </row>
    <row r="3554" spans="11:12">
      <c r="K3554" s="46"/>
      <c r="L3554" s="26"/>
    </row>
    <row r="3555" spans="11:12">
      <c r="K3555" s="46"/>
      <c r="L3555" s="26"/>
    </row>
    <row r="3556" spans="11:12">
      <c r="K3556" s="46"/>
      <c r="L3556" s="26"/>
    </row>
    <row r="3557" spans="11:12">
      <c r="K3557" s="46"/>
      <c r="L3557" s="26"/>
    </row>
    <row r="3558" spans="11:12">
      <c r="K3558" s="46"/>
      <c r="L3558" s="26"/>
    </row>
    <row r="3559" spans="11:12">
      <c r="K3559" s="46"/>
      <c r="L3559" s="26"/>
    </row>
    <row r="3560" spans="11:12">
      <c r="K3560" s="46"/>
      <c r="L3560" s="26"/>
    </row>
    <row r="3561" spans="11:12">
      <c r="K3561" s="46"/>
      <c r="L3561" s="26"/>
    </row>
    <row r="3562" spans="11:12">
      <c r="K3562" s="46"/>
      <c r="L3562" s="26"/>
    </row>
    <row r="3563" spans="11:12">
      <c r="K3563" s="46"/>
      <c r="L3563" s="26"/>
    </row>
    <row r="3564" spans="11:12">
      <c r="K3564" s="46"/>
      <c r="L3564" s="26"/>
    </row>
    <row r="3565" spans="11:12">
      <c r="K3565" s="46"/>
      <c r="L3565" s="26"/>
    </row>
    <row r="3566" spans="11:12">
      <c r="K3566" s="46"/>
      <c r="L3566" s="26"/>
    </row>
    <row r="3567" spans="11:12">
      <c r="K3567" s="46"/>
      <c r="L3567" s="26"/>
    </row>
    <row r="3568" spans="11:12">
      <c r="K3568" s="46"/>
      <c r="L3568" s="26"/>
    </row>
    <row r="3569" spans="11:12">
      <c r="K3569" s="46"/>
      <c r="L3569" s="26"/>
    </row>
    <row r="3570" spans="11:12">
      <c r="K3570" s="46"/>
      <c r="L3570" s="26"/>
    </row>
    <row r="3571" spans="11:12">
      <c r="K3571" s="46"/>
      <c r="L3571" s="26"/>
    </row>
    <row r="3572" spans="11:12">
      <c r="K3572" s="46"/>
      <c r="L3572" s="26"/>
    </row>
    <row r="3573" spans="11:12">
      <c r="K3573" s="46"/>
      <c r="L3573" s="26"/>
    </row>
    <row r="3574" spans="11:12">
      <c r="K3574" s="46"/>
      <c r="L3574" s="26"/>
    </row>
    <row r="3575" spans="11:12">
      <c r="K3575" s="46"/>
      <c r="L3575" s="26"/>
    </row>
    <row r="3576" spans="11:12">
      <c r="K3576" s="46"/>
      <c r="L3576" s="26"/>
    </row>
    <row r="3577" spans="11:12">
      <c r="K3577" s="46"/>
      <c r="L3577" s="26"/>
    </row>
    <row r="3578" spans="11:12">
      <c r="K3578" s="46"/>
      <c r="L3578" s="26"/>
    </row>
    <row r="3579" spans="11:12">
      <c r="K3579" s="46"/>
      <c r="L3579" s="26"/>
    </row>
    <row r="3580" spans="11:12">
      <c r="K3580" s="46"/>
      <c r="L3580" s="26"/>
    </row>
    <row r="3581" spans="11:12">
      <c r="K3581" s="46"/>
      <c r="L3581" s="26"/>
    </row>
    <row r="3582" spans="11:12">
      <c r="K3582" s="46"/>
      <c r="L3582" s="26"/>
    </row>
    <row r="3583" spans="11:12">
      <c r="K3583" s="46"/>
      <c r="L3583" s="26"/>
    </row>
    <row r="3584" spans="11:12">
      <c r="K3584" s="46"/>
      <c r="L3584" s="26"/>
    </row>
    <row r="3585" spans="11:12">
      <c r="K3585" s="46"/>
      <c r="L3585" s="26"/>
    </row>
    <row r="3586" spans="11:12">
      <c r="K3586" s="46"/>
      <c r="L3586" s="26"/>
    </row>
    <row r="3587" spans="11:12">
      <c r="K3587" s="46"/>
      <c r="L3587" s="26"/>
    </row>
    <row r="3588" spans="11:12">
      <c r="K3588" s="46"/>
      <c r="L3588" s="26"/>
    </row>
    <row r="3589" spans="11:12">
      <c r="K3589" s="46"/>
      <c r="L3589" s="26"/>
    </row>
    <row r="3590" spans="11:12">
      <c r="K3590" s="46"/>
      <c r="L3590" s="26"/>
    </row>
    <row r="3591" spans="11:12">
      <c r="K3591" s="46"/>
      <c r="L3591" s="26"/>
    </row>
    <row r="3592" spans="11:12">
      <c r="K3592" s="46"/>
      <c r="L3592" s="26"/>
    </row>
    <row r="3593" spans="11:12">
      <c r="K3593" s="46"/>
      <c r="L3593" s="26"/>
    </row>
    <row r="3594" spans="11:12">
      <c r="K3594" s="46"/>
      <c r="L3594" s="26"/>
    </row>
    <row r="3595" spans="11:12">
      <c r="K3595" s="46"/>
      <c r="L3595" s="26"/>
    </row>
    <row r="3596" spans="11:12">
      <c r="K3596" s="46"/>
      <c r="L3596" s="26"/>
    </row>
    <row r="3597" spans="11:12">
      <c r="K3597" s="46"/>
      <c r="L3597" s="26"/>
    </row>
    <row r="3598" spans="11:12">
      <c r="K3598" s="46"/>
      <c r="L3598" s="26"/>
    </row>
    <row r="3599" spans="11:12">
      <c r="K3599" s="46"/>
      <c r="L3599" s="26"/>
    </row>
    <row r="3600" spans="11:12">
      <c r="K3600" s="46"/>
      <c r="L3600" s="26"/>
    </row>
    <row r="3601" spans="11:12">
      <c r="K3601" s="46"/>
      <c r="L3601" s="26"/>
    </row>
    <row r="3602" spans="11:12">
      <c r="K3602" s="46"/>
      <c r="L3602" s="26"/>
    </row>
    <row r="3603" spans="11:12">
      <c r="K3603" s="46"/>
      <c r="L3603" s="26"/>
    </row>
    <row r="3604" spans="11:12">
      <c r="K3604" s="46"/>
      <c r="L3604" s="26"/>
    </row>
    <row r="3605" spans="11:12">
      <c r="K3605" s="46"/>
      <c r="L3605" s="26"/>
    </row>
    <row r="3606" spans="11:12">
      <c r="K3606" s="46"/>
      <c r="L3606" s="26"/>
    </row>
    <row r="3607" spans="11:12">
      <c r="K3607" s="46"/>
      <c r="L3607" s="26"/>
    </row>
    <row r="3608" spans="11:12">
      <c r="K3608" s="46"/>
      <c r="L3608" s="26"/>
    </row>
    <row r="3609" spans="11:12">
      <c r="K3609" s="46"/>
      <c r="L3609" s="26"/>
    </row>
    <row r="3610" spans="11:12">
      <c r="K3610" s="46"/>
      <c r="L3610" s="26"/>
    </row>
    <row r="3611" spans="11:12">
      <c r="K3611" s="46"/>
      <c r="L3611" s="26"/>
    </row>
    <row r="3612" spans="11:12">
      <c r="K3612" s="46"/>
      <c r="L3612" s="26"/>
    </row>
    <row r="3613" spans="11:12">
      <c r="K3613" s="46"/>
      <c r="L3613" s="26"/>
    </row>
    <row r="3614" spans="11:12">
      <c r="K3614" s="46"/>
      <c r="L3614" s="26"/>
    </row>
    <row r="3615" spans="11:12">
      <c r="K3615" s="46"/>
      <c r="L3615" s="26"/>
    </row>
    <row r="3616" spans="11:12">
      <c r="K3616" s="46"/>
      <c r="L3616" s="26"/>
    </row>
    <row r="3617" spans="11:12">
      <c r="K3617" s="46"/>
      <c r="L3617" s="26"/>
    </row>
    <row r="3618" spans="11:12">
      <c r="K3618" s="46"/>
      <c r="L3618" s="26"/>
    </row>
    <row r="3619" spans="11:12">
      <c r="K3619" s="46"/>
      <c r="L3619" s="26"/>
    </row>
    <row r="3620" spans="11:12">
      <c r="K3620" s="46"/>
      <c r="L3620" s="26"/>
    </row>
    <row r="3621" spans="11:12">
      <c r="K3621" s="46"/>
      <c r="L3621" s="26"/>
    </row>
    <row r="3622" spans="11:12">
      <c r="K3622" s="46"/>
      <c r="L3622" s="26"/>
    </row>
    <row r="3623" spans="11:12">
      <c r="K3623" s="46"/>
      <c r="L3623" s="26"/>
    </row>
    <row r="3624" spans="11:12">
      <c r="K3624" s="46"/>
      <c r="L3624" s="26"/>
    </row>
    <row r="3625" spans="11:12">
      <c r="K3625" s="46"/>
      <c r="L3625" s="26"/>
    </row>
    <row r="3626" spans="11:12">
      <c r="K3626" s="46"/>
      <c r="L3626" s="26"/>
    </row>
    <row r="3627" spans="11:12">
      <c r="K3627" s="46"/>
      <c r="L3627" s="26"/>
    </row>
    <row r="3628" spans="11:12">
      <c r="K3628" s="46"/>
      <c r="L3628" s="26"/>
    </row>
    <row r="3629" spans="11:12">
      <c r="K3629" s="46"/>
      <c r="L3629" s="26"/>
    </row>
    <row r="3630" spans="11:12">
      <c r="K3630" s="46"/>
      <c r="L3630" s="26"/>
    </row>
    <row r="3631" spans="11:12">
      <c r="K3631" s="46"/>
      <c r="L3631" s="26"/>
    </row>
    <row r="3632" spans="11:12">
      <c r="K3632" s="46"/>
      <c r="L3632" s="26"/>
    </row>
    <row r="3633" spans="11:12">
      <c r="K3633" s="46"/>
      <c r="L3633" s="26"/>
    </row>
    <row r="3634" spans="11:12">
      <c r="K3634" s="46"/>
      <c r="L3634" s="26"/>
    </row>
    <row r="3635" spans="11:12">
      <c r="K3635" s="46"/>
      <c r="L3635" s="26"/>
    </row>
    <row r="3636" spans="11:12">
      <c r="K3636" s="46"/>
      <c r="L3636" s="26"/>
    </row>
    <row r="3637" spans="11:12">
      <c r="K3637" s="46"/>
      <c r="L3637" s="26"/>
    </row>
    <row r="3638" spans="11:12">
      <c r="K3638" s="46"/>
      <c r="L3638" s="26"/>
    </row>
    <row r="3639" spans="11:12">
      <c r="K3639" s="46"/>
      <c r="L3639" s="26"/>
    </row>
    <row r="3640" spans="11:12">
      <c r="K3640" s="46"/>
      <c r="L3640" s="26"/>
    </row>
    <row r="3641" spans="11:12">
      <c r="K3641" s="46"/>
      <c r="L3641" s="26"/>
    </row>
    <row r="3642" spans="11:12">
      <c r="K3642" s="46"/>
      <c r="L3642" s="26"/>
    </row>
    <row r="3643" spans="11:12">
      <c r="K3643" s="46"/>
      <c r="L3643" s="26"/>
    </row>
    <row r="3644" spans="11:12">
      <c r="K3644" s="46"/>
      <c r="L3644" s="26"/>
    </row>
    <row r="3645" spans="11:12">
      <c r="K3645" s="46"/>
      <c r="L3645" s="26"/>
    </row>
    <row r="3646" spans="11:12">
      <c r="K3646" s="46"/>
      <c r="L3646" s="26"/>
    </row>
    <row r="3647" spans="11:12">
      <c r="K3647" s="46"/>
      <c r="L3647" s="26"/>
    </row>
    <row r="3648" spans="11:12">
      <c r="K3648" s="46"/>
      <c r="L3648" s="26"/>
    </row>
    <row r="3649" spans="11:12">
      <c r="K3649" s="46"/>
      <c r="L3649" s="26"/>
    </row>
    <row r="3650" spans="11:12">
      <c r="K3650" s="46"/>
      <c r="L3650" s="26"/>
    </row>
    <row r="3651" spans="11:12">
      <c r="K3651" s="46"/>
      <c r="L3651" s="26"/>
    </row>
    <row r="3652" spans="11:12">
      <c r="K3652" s="46"/>
      <c r="L3652" s="26"/>
    </row>
    <row r="3653" spans="11:12">
      <c r="K3653" s="46"/>
      <c r="L3653" s="26"/>
    </row>
    <row r="3654" spans="11:12">
      <c r="K3654" s="46"/>
      <c r="L3654" s="26"/>
    </row>
    <row r="3655" spans="11:12">
      <c r="K3655" s="46"/>
      <c r="L3655" s="26"/>
    </row>
    <row r="3656" spans="11:12">
      <c r="K3656" s="46"/>
      <c r="L3656" s="26"/>
    </row>
    <row r="3657" spans="11:12">
      <c r="K3657" s="46"/>
      <c r="L3657" s="26"/>
    </row>
    <row r="3658" spans="11:12">
      <c r="K3658" s="46"/>
      <c r="L3658" s="26"/>
    </row>
    <row r="3659" spans="11:12">
      <c r="K3659" s="46"/>
      <c r="L3659" s="26"/>
    </row>
    <row r="3660" spans="11:12">
      <c r="K3660" s="46"/>
      <c r="L3660" s="26"/>
    </row>
    <row r="3661" spans="11:12">
      <c r="K3661" s="46"/>
      <c r="L3661" s="26"/>
    </row>
    <row r="3662" spans="11:12">
      <c r="K3662" s="46"/>
      <c r="L3662" s="26"/>
    </row>
    <row r="3663" spans="11:12">
      <c r="K3663" s="46"/>
      <c r="L3663" s="26"/>
    </row>
    <row r="3664" spans="11:12">
      <c r="K3664" s="46"/>
      <c r="L3664" s="26"/>
    </row>
    <row r="3665" spans="11:12">
      <c r="K3665" s="46"/>
      <c r="L3665" s="26"/>
    </row>
    <row r="3666" spans="11:12">
      <c r="K3666" s="46"/>
      <c r="L3666" s="26"/>
    </row>
    <row r="3667" spans="11:12">
      <c r="K3667" s="46"/>
      <c r="L3667" s="26"/>
    </row>
    <row r="3668" spans="11:12">
      <c r="K3668" s="46"/>
      <c r="L3668" s="26"/>
    </row>
    <row r="3669" spans="11:12">
      <c r="K3669" s="46"/>
      <c r="L3669" s="26"/>
    </row>
    <row r="3670" spans="11:12">
      <c r="K3670" s="46"/>
      <c r="L3670" s="26"/>
    </row>
    <row r="3671" spans="11:12">
      <c r="K3671" s="46"/>
      <c r="L3671" s="26"/>
    </row>
    <row r="3672" spans="11:12">
      <c r="K3672" s="46"/>
      <c r="L3672" s="26"/>
    </row>
    <row r="3673" spans="11:12">
      <c r="K3673" s="46"/>
      <c r="L3673" s="26"/>
    </row>
    <row r="3674" spans="11:12">
      <c r="K3674" s="46"/>
      <c r="L3674" s="26"/>
    </row>
    <row r="3675" spans="11:12">
      <c r="K3675" s="46"/>
      <c r="L3675" s="26"/>
    </row>
    <row r="3676" spans="11:12">
      <c r="K3676" s="46"/>
      <c r="L3676" s="26"/>
    </row>
    <row r="3677" spans="11:12">
      <c r="K3677" s="46"/>
      <c r="L3677" s="26"/>
    </row>
    <row r="3678" spans="11:12">
      <c r="K3678" s="46"/>
      <c r="L3678" s="26"/>
    </row>
    <row r="3679" spans="11:12">
      <c r="K3679" s="46"/>
      <c r="L3679" s="26"/>
    </row>
    <row r="3680" spans="11:12">
      <c r="K3680" s="46"/>
      <c r="L3680" s="26"/>
    </row>
    <row r="3681" spans="11:12">
      <c r="K3681" s="46"/>
      <c r="L3681" s="26"/>
    </row>
    <row r="3682" spans="11:12">
      <c r="K3682" s="46"/>
      <c r="L3682" s="26"/>
    </row>
    <row r="3683" spans="11:12">
      <c r="K3683" s="46"/>
      <c r="L3683" s="26"/>
    </row>
    <row r="3684" spans="11:12">
      <c r="K3684" s="46"/>
      <c r="L3684" s="26"/>
    </row>
    <row r="3685" spans="11:12">
      <c r="K3685" s="46"/>
      <c r="L3685" s="26"/>
    </row>
    <row r="3686" spans="11:12">
      <c r="K3686" s="46"/>
      <c r="L3686" s="26"/>
    </row>
    <row r="3687" spans="11:12">
      <c r="K3687" s="46"/>
      <c r="L3687" s="26"/>
    </row>
    <row r="3688" spans="11:12">
      <c r="K3688" s="46"/>
      <c r="L3688" s="26"/>
    </row>
    <row r="3689" spans="11:12">
      <c r="K3689" s="46"/>
      <c r="L3689" s="26"/>
    </row>
    <row r="3690" spans="11:12">
      <c r="K3690" s="46"/>
      <c r="L3690" s="26"/>
    </row>
    <row r="3691" spans="11:12">
      <c r="K3691" s="46"/>
      <c r="L3691" s="26"/>
    </row>
    <row r="3692" spans="11:12">
      <c r="K3692" s="46"/>
      <c r="L3692" s="26"/>
    </row>
    <row r="3693" spans="11:12">
      <c r="K3693" s="46"/>
      <c r="L3693" s="26"/>
    </row>
    <row r="3694" spans="11:12">
      <c r="K3694" s="46"/>
      <c r="L3694" s="26"/>
    </row>
    <row r="3695" spans="11:12">
      <c r="K3695" s="46"/>
      <c r="L3695" s="26"/>
    </row>
    <row r="3696" spans="11:12">
      <c r="K3696" s="46"/>
      <c r="L3696" s="26"/>
    </row>
    <row r="3697" spans="11:12">
      <c r="K3697" s="46"/>
      <c r="L3697" s="26"/>
    </row>
    <row r="3698" spans="11:12">
      <c r="K3698" s="46"/>
      <c r="L3698" s="26"/>
    </row>
    <row r="3699" spans="11:12">
      <c r="K3699" s="46"/>
      <c r="L3699" s="26"/>
    </row>
    <row r="3700" spans="11:12">
      <c r="K3700" s="46"/>
      <c r="L3700" s="26"/>
    </row>
    <row r="3701" spans="11:12">
      <c r="K3701" s="46"/>
      <c r="L3701" s="26"/>
    </row>
    <row r="3702" spans="11:12">
      <c r="K3702" s="46"/>
      <c r="L3702" s="26"/>
    </row>
    <row r="3703" spans="11:12">
      <c r="K3703" s="46"/>
      <c r="L3703" s="26"/>
    </row>
    <row r="3704" spans="11:12">
      <c r="K3704" s="46"/>
      <c r="L3704" s="26"/>
    </row>
    <row r="3705" spans="11:12">
      <c r="K3705" s="46"/>
      <c r="L3705" s="26"/>
    </row>
    <row r="3706" spans="11:12">
      <c r="K3706" s="46"/>
      <c r="L3706" s="26"/>
    </row>
    <row r="3707" spans="11:12">
      <c r="K3707" s="46"/>
      <c r="L3707" s="26"/>
    </row>
    <row r="3708" spans="11:12">
      <c r="K3708" s="46"/>
      <c r="L3708" s="26"/>
    </row>
    <row r="3709" spans="11:12">
      <c r="K3709" s="46"/>
      <c r="L3709" s="26"/>
    </row>
    <row r="3710" spans="11:12">
      <c r="K3710" s="46"/>
      <c r="L3710" s="26"/>
    </row>
    <row r="3711" spans="11:12">
      <c r="K3711" s="46"/>
      <c r="L3711" s="26"/>
    </row>
    <row r="3712" spans="11:12">
      <c r="K3712" s="46"/>
      <c r="L3712" s="26"/>
    </row>
    <row r="3713" spans="11:12">
      <c r="K3713" s="46"/>
      <c r="L3713" s="26"/>
    </row>
    <row r="3714" spans="11:12">
      <c r="K3714" s="46"/>
      <c r="L3714" s="26"/>
    </row>
    <row r="3715" spans="11:12">
      <c r="K3715" s="46"/>
      <c r="L3715" s="26"/>
    </row>
    <row r="3716" spans="11:12">
      <c r="K3716" s="46"/>
      <c r="L3716" s="26"/>
    </row>
    <row r="3717" spans="11:12">
      <c r="K3717" s="46"/>
      <c r="L3717" s="26"/>
    </row>
    <row r="3718" spans="11:12">
      <c r="K3718" s="46"/>
      <c r="L3718" s="26"/>
    </row>
    <row r="3719" spans="11:12">
      <c r="K3719" s="46"/>
      <c r="L3719" s="26"/>
    </row>
    <row r="3720" spans="11:12">
      <c r="K3720" s="46"/>
      <c r="L3720" s="26"/>
    </row>
    <row r="3721" spans="11:12">
      <c r="K3721" s="46"/>
      <c r="L3721" s="26"/>
    </row>
    <row r="3722" spans="11:12">
      <c r="K3722" s="46"/>
      <c r="L3722" s="26"/>
    </row>
    <row r="3723" spans="11:12">
      <c r="K3723" s="46"/>
      <c r="L3723" s="26"/>
    </row>
    <row r="3724" spans="11:12">
      <c r="K3724" s="46"/>
      <c r="L3724" s="26"/>
    </row>
    <row r="3725" spans="11:12">
      <c r="K3725" s="46"/>
      <c r="L3725" s="26"/>
    </row>
    <row r="3726" spans="11:12">
      <c r="K3726" s="46"/>
      <c r="L3726" s="26"/>
    </row>
    <row r="3727" spans="11:12">
      <c r="K3727" s="46"/>
      <c r="L3727" s="26"/>
    </row>
    <row r="3728" spans="11:12">
      <c r="K3728" s="46"/>
      <c r="L3728" s="26"/>
    </row>
    <row r="3729" spans="11:12">
      <c r="K3729" s="46"/>
      <c r="L3729" s="26"/>
    </row>
    <row r="3730" spans="11:12">
      <c r="K3730" s="46"/>
      <c r="L3730" s="26"/>
    </row>
    <row r="3731" spans="11:12">
      <c r="K3731" s="46"/>
      <c r="L3731" s="26"/>
    </row>
    <row r="3732" spans="11:12">
      <c r="K3732" s="46"/>
      <c r="L3732" s="26"/>
    </row>
    <row r="3733" spans="11:12">
      <c r="K3733" s="46"/>
      <c r="L3733" s="26"/>
    </row>
    <row r="3734" spans="11:12">
      <c r="K3734" s="46"/>
      <c r="L3734" s="26"/>
    </row>
    <row r="3735" spans="11:12">
      <c r="K3735" s="46"/>
      <c r="L3735" s="26"/>
    </row>
    <row r="3736" spans="11:12">
      <c r="K3736" s="46"/>
      <c r="L3736" s="26"/>
    </row>
    <row r="3737" spans="11:12">
      <c r="K3737" s="46"/>
      <c r="L3737" s="26"/>
    </row>
    <row r="3738" spans="11:12">
      <c r="K3738" s="46"/>
      <c r="L3738" s="26"/>
    </row>
    <row r="3739" spans="11:12">
      <c r="K3739" s="46"/>
      <c r="L3739" s="26"/>
    </row>
    <row r="3740" spans="11:12">
      <c r="K3740" s="46"/>
      <c r="L3740" s="26"/>
    </row>
    <row r="3741" spans="11:12">
      <c r="K3741" s="46"/>
      <c r="L3741" s="26"/>
    </row>
    <row r="3742" spans="11:12">
      <c r="K3742" s="46"/>
      <c r="L3742" s="26"/>
    </row>
    <row r="3743" spans="11:12">
      <c r="K3743" s="46"/>
      <c r="L3743" s="26"/>
    </row>
    <row r="3744" spans="11:12">
      <c r="K3744" s="46"/>
      <c r="L3744" s="26"/>
    </row>
    <row r="3745" spans="11:12">
      <c r="K3745" s="46"/>
      <c r="L3745" s="26"/>
    </row>
    <row r="3746" spans="11:12">
      <c r="K3746" s="46"/>
      <c r="L3746" s="26"/>
    </row>
    <row r="3747" spans="11:12">
      <c r="K3747" s="46"/>
      <c r="L3747" s="26"/>
    </row>
    <row r="3748" spans="11:12">
      <c r="K3748" s="46"/>
      <c r="L3748" s="26"/>
    </row>
    <row r="3749" spans="11:12">
      <c r="K3749" s="46"/>
      <c r="L3749" s="26"/>
    </row>
    <row r="3750" spans="11:12">
      <c r="K3750" s="46"/>
      <c r="L3750" s="26"/>
    </row>
    <row r="3751" spans="11:12">
      <c r="K3751" s="46"/>
      <c r="L3751" s="26"/>
    </row>
    <row r="3752" spans="11:12">
      <c r="K3752" s="46"/>
      <c r="L3752" s="26"/>
    </row>
    <row r="3753" spans="11:12">
      <c r="K3753" s="46"/>
      <c r="L3753" s="26"/>
    </row>
    <row r="3754" spans="11:12">
      <c r="K3754" s="46"/>
      <c r="L3754" s="26"/>
    </row>
    <row r="3755" spans="11:12">
      <c r="K3755" s="46"/>
      <c r="L3755" s="26"/>
    </row>
    <row r="3756" spans="11:12">
      <c r="K3756" s="46"/>
      <c r="L3756" s="26"/>
    </row>
    <row r="3757" spans="11:12">
      <c r="K3757" s="46"/>
      <c r="L3757" s="26"/>
    </row>
    <row r="3758" spans="11:12">
      <c r="K3758" s="46"/>
      <c r="L3758" s="26"/>
    </row>
    <row r="3759" spans="11:12">
      <c r="K3759" s="46"/>
      <c r="L3759" s="26"/>
    </row>
    <row r="3760" spans="11:12">
      <c r="K3760" s="46"/>
      <c r="L3760" s="26"/>
    </row>
    <row r="3761" spans="11:12">
      <c r="K3761" s="46"/>
      <c r="L3761" s="26"/>
    </row>
    <row r="3762" spans="11:12">
      <c r="K3762" s="46"/>
      <c r="L3762" s="26"/>
    </row>
    <row r="3763" spans="11:12">
      <c r="K3763" s="46"/>
      <c r="L3763" s="26"/>
    </row>
    <row r="3764" spans="11:12">
      <c r="K3764" s="46"/>
      <c r="L3764" s="26"/>
    </row>
    <row r="3765" spans="11:12">
      <c r="K3765" s="46"/>
      <c r="L3765" s="26"/>
    </row>
    <row r="3766" spans="11:12">
      <c r="K3766" s="46"/>
      <c r="L3766" s="26"/>
    </row>
    <row r="3767" spans="11:12">
      <c r="K3767" s="46"/>
      <c r="L3767" s="26"/>
    </row>
    <row r="3768" spans="11:12">
      <c r="K3768" s="46"/>
      <c r="L3768" s="26"/>
    </row>
    <row r="3769" spans="11:12">
      <c r="K3769" s="46"/>
      <c r="L3769" s="26"/>
    </row>
    <row r="3770" spans="11:12">
      <c r="K3770" s="46"/>
      <c r="L3770" s="26"/>
    </row>
    <row r="3771" spans="11:12">
      <c r="K3771" s="46"/>
      <c r="L3771" s="26"/>
    </row>
    <row r="3772" spans="11:12">
      <c r="K3772" s="46"/>
      <c r="L3772" s="26"/>
    </row>
    <row r="3773" spans="11:12">
      <c r="K3773" s="46"/>
      <c r="L3773" s="26"/>
    </row>
    <row r="3774" spans="11:12">
      <c r="K3774" s="46"/>
      <c r="L3774" s="26"/>
    </row>
    <row r="3775" spans="11:12">
      <c r="K3775" s="46"/>
      <c r="L3775" s="26"/>
    </row>
    <row r="3776" spans="11:12">
      <c r="K3776" s="46"/>
      <c r="L3776" s="26"/>
    </row>
    <row r="3777" spans="11:12">
      <c r="K3777" s="46"/>
      <c r="L3777" s="26"/>
    </row>
    <row r="3778" spans="11:12">
      <c r="K3778" s="46"/>
      <c r="L3778" s="26"/>
    </row>
    <row r="3779" spans="11:12">
      <c r="K3779" s="46"/>
      <c r="L3779" s="26"/>
    </row>
    <row r="3780" spans="11:12">
      <c r="K3780" s="46"/>
      <c r="L3780" s="26"/>
    </row>
    <row r="3781" spans="11:12">
      <c r="K3781" s="46"/>
      <c r="L3781" s="26"/>
    </row>
    <row r="3782" spans="11:12">
      <c r="K3782" s="46"/>
      <c r="L3782" s="26"/>
    </row>
    <row r="3783" spans="11:12">
      <c r="K3783" s="46"/>
      <c r="L3783" s="26"/>
    </row>
    <row r="3784" spans="11:12">
      <c r="K3784" s="46"/>
      <c r="L3784" s="26"/>
    </row>
    <row r="3785" spans="11:12">
      <c r="K3785" s="46"/>
      <c r="L3785" s="26"/>
    </row>
    <row r="3786" spans="11:12">
      <c r="K3786" s="46"/>
      <c r="L3786" s="26"/>
    </row>
    <row r="3787" spans="11:12">
      <c r="K3787" s="46"/>
      <c r="L3787" s="26"/>
    </row>
    <row r="3788" spans="11:12">
      <c r="K3788" s="46"/>
      <c r="L3788" s="26"/>
    </row>
    <row r="3789" spans="11:12">
      <c r="K3789" s="46"/>
      <c r="L3789" s="26"/>
    </row>
    <row r="3790" spans="11:12">
      <c r="K3790" s="46"/>
      <c r="L3790" s="26"/>
    </row>
    <row r="3791" spans="11:12">
      <c r="K3791" s="46"/>
      <c r="L3791" s="26"/>
    </row>
    <row r="3792" spans="11:12">
      <c r="K3792" s="46"/>
      <c r="L3792" s="26"/>
    </row>
    <row r="3793" spans="11:12">
      <c r="K3793" s="46"/>
      <c r="L3793" s="26"/>
    </row>
    <row r="3794" spans="11:12">
      <c r="K3794" s="46"/>
      <c r="L3794" s="26"/>
    </row>
    <row r="3795" spans="11:12">
      <c r="K3795" s="46"/>
      <c r="L3795" s="26"/>
    </row>
    <row r="3796" spans="11:12">
      <c r="K3796" s="46"/>
      <c r="L3796" s="26"/>
    </row>
    <row r="3797" spans="11:12">
      <c r="K3797" s="46"/>
      <c r="L3797" s="26"/>
    </row>
    <row r="3798" spans="11:12">
      <c r="K3798" s="46"/>
      <c r="L3798" s="26"/>
    </row>
    <row r="3799" spans="11:12">
      <c r="K3799" s="46"/>
      <c r="L3799" s="26"/>
    </row>
    <row r="3800" spans="11:12">
      <c r="K3800" s="46"/>
      <c r="L3800" s="26"/>
    </row>
    <row r="3801" spans="11:12">
      <c r="K3801" s="46"/>
      <c r="L3801" s="26"/>
    </row>
    <row r="3802" spans="11:12">
      <c r="K3802" s="46"/>
      <c r="L3802" s="26"/>
    </row>
    <row r="3803" spans="11:12">
      <c r="K3803" s="46"/>
      <c r="L3803" s="26"/>
    </row>
    <row r="3804" spans="11:12">
      <c r="K3804" s="46"/>
      <c r="L3804" s="26"/>
    </row>
    <row r="3805" spans="11:12">
      <c r="K3805" s="46"/>
      <c r="L3805" s="26"/>
    </row>
    <row r="3806" spans="11:12">
      <c r="K3806" s="46"/>
      <c r="L3806" s="26"/>
    </row>
    <row r="3807" spans="11:12">
      <c r="K3807" s="46"/>
      <c r="L3807" s="26"/>
    </row>
    <row r="3808" spans="11:12">
      <c r="K3808" s="46"/>
      <c r="L3808" s="26"/>
    </row>
    <row r="3809" spans="11:12">
      <c r="K3809" s="46"/>
      <c r="L3809" s="26"/>
    </row>
    <row r="3810" spans="11:12">
      <c r="K3810" s="46"/>
      <c r="L3810" s="26"/>
    </row>
    <row r="3811" spans="11:12">
      <c r="K3811" s="46"/>
      <c r="L3811" s="26"/>
    </row>
    <row r="3812" spans="11:12">
      <c r="K3812" s="46"/>
      <c r="L3812" s="26"/>
    </row>
    <row r="3813" spans="11:12">
      <c r="K3813" s="46"/>
      <c r="L3813" s="26"/>
    </row>
    <row r="3814" spans="11:12">
      <c r="K3814" s="46"/>
      <c r="L3814" s="26"/>
    </row>
    <row r="3815" spans="11:12">
      <c r="K3815" s="46"/>
      <c r="L3815" s="26"/>
    </row>
    <row r="3816" spans="11:12">
      <c r="K3816" s="46"/>
      <c r="L3816" s="26"/>
    </row>
    <row r="3817" spans="11:12">
      <c r="K3817" s="46"/>
      <c r="L3817" s="26"/>
    </row>
    <row r="3818" spans="11:12">
      <c r="K3818" s="46"/>
      <c r="L3818" s="26"/>
    </row>
    <row r="3819" spans="11:12">
      <c r="K3819" s="46"/>
      <c r="L3819" s="26"/>
    </row>
    <row r="3820" spans="11:12">
      <c r="K3820" s="46"/>
      <c r="L3820" s="26"/>
    </row>
    <row r="3821" spans="11:12">
      <c r="K3821" s="46"/>
      <c r="L3821" s="26"/>
    </row>
    <row r="3822" spans="11:12">
      <c r="K3822" s="46"/>
      <c r="L3822" s="26"/>
    </row>
    <row r="3823" spans="11:12">
      <c r="K3823" s="46"/>
      <c r="L3823" s="26"/>
    </row>
    <row r="3824" spans="11:12">
      <c r="K3824" s="46"/>
      <c r="L3824" s="26"/>
    </row>
    <row r="3825" spans="11:12">
      <c r="K3825" s="46"/>
      <c r="L3825" s="26"/>
    </row>
    <row r="3826" spans="11:12">
      <c r="K3826" s="46"/>
      <c r="L3826" s="26"/>
    </row>
    <row r="3827" spans="11:12">
      <c r="K3827" s="46"/>
      <c r="L3827" s="26"/>
    </row>
    <row r="3828" spans="11:12">
      <c r="K3828" s="46"/>
      <c r="L3828" s="26"/>
    </row>
    <row r="3829" spans="11:12">
      <c r="K3829" s="46"/>
      <c r="L3829" s="26"/>
    </row>
    <row r="3830" spans="11:12">
      <c r="K3830" s="46"/>
      <c r="L3830" s="26"/>
    </row>
    <row r="3831" spans="11:12">
      <c r="K3831" s="46"/>
      <c r="L3831" s="26"/>
    </row>
    <row r="3832" spans="11:12">
      <c r="K3832" s="46"/>
      <c r="L3832" s="26"/>
    </row>
    <row r="3833" spans="11:12">
      <c r="K3833" s="46"/>
      <c r="L3833" s="26"/>
    </row>
    <row r="3834" spans="11:12">
      <c r="K3834" s="46"/>
      <c r="L3834" s="26"/>
    </row>
    <row r="3835" spans="11:12">
      <c r="K3835" s="46"/>
      <c r="L3835" s="26"/>
    </row>
    <row r="3836" spans="11:12">
      <c r="K3836" s="46"/>
      <c r="L3836" s="26"/>
    </row>
    <row r="3837" spans="11:12">
      <c r="K3837" s="46"/>
      <c r="L3837" s="26"/>
    </row>
    <row r="3838" spans="11:12">
      <c r="K3838" s="46"/>
      <c r="L3838" s="26"/>
    </row>
    <row r="3839" spans="11:12">
      <c r="K3839" s="46"/>
      <c r="L3839" s="26"/>
    </row>
    <row r="3840" spans="11:12">
      <c r="K3840" s="46"/>
      <c r="L3840" s="26"/>
    </row>
    <row r="3841" spans="11:12">
      <c r="K3841" s="46"/>
      <c r="L3841" s="26"/>
    </row>
    <row r="3842" spans="11:12">
      <c r="K3842" s="46"/>
      <c r="L3842" s="26"/>
    </row>
    <row r="3843" spans="11:12">
      <c r="K3843" s="46"/>
      <c r="L3843" s="26"/>
    </row>
    <row r="3844" spans="11:12">
      <c r="K3844" s="46"/>
      <c r="L3844" s="26"/>
    </row>
    <row r="3845" spans="11:12">
      <c r="K3845" s="46"/>
      <c r="L3845" s="26"/>
    </row>
    <row r="3846" spans="11:12">
      <c r="K3846" s="46"/>
      <c r="L3846" s="26"/>
    </row>
    <row r="3847" spans="11:12">
      <c r="K3847" s="46"/>
      <c r="L3847" s="26"/>
    </row>
    <row r="3848" spans="11:12">
      <c r="K3848" s="46"/>
      <c r="L3848" s="26"/>
    </row>
    <row r="3849" spans="11:12">
      <c r="K3849" s="46"/>
      <c r="L3849" s="26"/>
    </row>
    <row r="3850" spans="11:12">
      <c r="K3850" s="46"/>
      <c r="L3850" s="26"/>
    </row>
    <row r="3851" spans="11:12">
      <c r="K3851" s="46"/>
      <c r="L3851" s="26"/>
    </row>
    <row r="3852" spans="11:12">
      <c r="K3852" s="46"/>
      <c r="L3852" s="26"/>
    </row>
    <row r="3853" spans="11:12">
      <c r="K3853" s="46"/>
      <c r="L3853" s="26"/>
    </row>
    <row r="3854" spans="11:12">
      <c r="K3854" s="46"/>
      <c r="L3854" s="26"/>
    </row>
    <row r="3855" spans="11:12">
      <c r="K3855" s="46"/>
      <c r="L3855" s="26"/>
    </row>
    <row r="3856" spans="11:12">
      <c r="K3856" s="46"/>
      <c r="L3856" s="26"/>
    </row>
    <row r="3857" spans="11:12">
      <c r="K3857" s="46"/>
      <c r="L3857" s="26"/>
    </row>
    <row r="3858" spans="11:12">
      <c r="K3858" s="46"/>
      <c r="L3858" s="26"/>
    </row>
    <row r="3859" spans="11:12">
      <c r="K3859" s="46"/>
      <c r="L3859" s="26"/>
    </row>
    <row r="3860" spans="11:12">
      <c r="K3860" s="46"/>
      <c r="L3860" s="26"/>
    </row>
    <row r="3861" spans="11:12">
      <c r="K3861" s="46"/>
      <c r="L3861" s="26"/>
    </row>
    <row r="3862" spans="11:12">
      <c r="K3862" s="46"/>
      <c r="L3862" s="26"/>
    </row>
    <row r="3863" spans="11:12">
      <c r="K3863" s="46"/>
      <c r="L3863" s="26"/>
    </row>
    <row r="3864" spans="11:12">
      <c r="K3864" s="46"/>
      <c r="L3864" s="26"/>
    </row>
    <row r="3865" spans="11:12">
      <c r="K3865" s="46"/>
      <c r="L3865" s="26"/>
    </row>
    <row r="3866" spans="11:12">
      <c r="K3866" s="46"/>
      <c r="L3866" s="26"/>
    </row>
    <row r="3867" spans="11:12">
      <c r="K3867" s="46"/>
      <c r="L3867" s="26"/>
    </row>
    <row r="3868" spans="11:12">
      <c r="K3868" s="46"/>
      <c r="L3868" s="26"/>
    </row>
    <row r="3869" spans="11:12">
      <c r="K3869" s="46"/>
      <c r="L3869" s="26"/>
    </row>
    <row r="3870" spans="11:12">
      <c r="K3870" s="46"/>
      <c r="L3870" s="26"/>
    </row>
    <row r="3871" spans="11:12">
      <c r="K3871" s="46"/>
      <c r="L3871" s="26"/>
    </row>
    <row r="3872" spans="11:12">
      <c r="K3872" s="46"/>
      <c r="L3872" s="26"/>
    </row>
    <row r="3873" spans="11:12">
      <c r="K3873" s="46"/>
      <c r="L3873" s="26"/>
    </row>
    <row r="3874" spans="11:12">
      <c r="K3874" s="46"/>
      <c r="L3874" s="26"/>
    </row>
    <row r="3875" spans="11:12">
      <c r="K3875" s="46"/>
      <c r="L3875" s="26"/>
    </row>
    <row r="3876" spans="11:12">
      <c r="K3876" s="46"/>
      <c r="L3876" s="26"/>
    </row>
    <row r="3877" spans="11:12">
      <c r="K3877" s="46"/>
      <c r="L3877" s="26"/>
    </row>
    <row r="3878" spans="11:12">
      <c r="K3878" s="46"/>
      <c r="L3878" s="26"/>
    </row>
    <row r="3879" spans="11:12">
      <c r="K3879" s="46"/>
      <c r="L3879" s="26"/>
    </row>
    <row r="3880" spans="11:12">
      <c r="K3880" s="46"/>
      <c r="L3880" s="26"/>
    </row>
    <row r="3881" spans="11:12">
      <c r="K3881" s="46"/>
      <c r="L3881" s="26"/>
    </row>
    <row r="3882" spans="11:12">
      <c r="K3882" s="46"/>
      <c r="L3882" s="26"/>
    </row>
    <row r="3883" spans="11:12">
      <c r="K3883" s="46"/>
      <c r="L3883" s="26"/>
    </row>
    <row r="3884" spans="11:12">
      <c r="K3884" s="46"/>
      <c r="L3884" s="26"/>
    </row>
    <row r="3885" spans="11:12">
      <c r="K3885" s="46"/>
      <c r="L3885" s="26"/>
    </row>
    <row r="3886" spans="11:12">
      <c r="K3886" s="46"/>
      <c r="L3886" s="26"/>
    </row>
    <row r="3887" spans="11:12">
      <c r="K3887" s="46"/>
      <c r="L3887" s="26"/>
    </row>
    <row r="3888" spans="11:12">
      <c r="K3888" s="46"/>
      <c r="L3888" s="26"/>
    </row>
    <row r="3889" spans="11:12">
      <c r="K3889" s="46"/>
      <c r="L3889" s="26"/>
    </row>
    <row r="3890" spans="11:12">
      <c r="K3890" s="46"/>
      <c r="L3890" s="26"/>
    </row>
    <row r="3891" spans="11:12">
      <c r="K3891" s="46"/>
      <c r="L3891" s="26"/>
    </row>
    <row r="3892" spans="11:12">
      <c r="K3892" s="46"/>
      <c r="L3892" s="26"/>
    </row>
    <row r="3893" spans="11:12">
      <c r="K3893" s="46"/>
      <c r="L3893" s="26"/>
    </row>
    <row r="3894" spans="11:12">
      <c r="K3894" s="46"/>
      <c r="L3894" s="26"/>
    </row>
    <row r="3895" spans="11:12">
      <c r="K3895" s="46"/>
      <c r="L3895" s="26"/>
    </row>
    <row r="3896" spans="11:12">
      <c r="K3896" s="46"/>
      <c r="L3896" s="26"/>
    </row>
    <row r="3897" spans="11:12">
      <c r="K3897" s="46"/>
      <c r="L3897" s="26"/>
    </row>
    <row r="3898" spans="11:12">
      <c r="K3898" s="46"/>
      <c r="L3898" s="26"/>
    </row>
    <row r="3899" spans="11:12">
      <c r="K3899" s="46"/>
      <c r="L3899" s="26"/>
    </row>
    <row r="3900" spans="11:12">
      <c r="K3900" s="46"/>
      <c r="L3900" s="26"/>
    </row>
    <row r="3901" spans="11:12">
      <c r="K3901" s="46"/>
      <c r="L3901" s="26"/>
    </row>
    <row r="3902" spans="11:12">
      <c r="K3902" s="46"/>
      <c r="L3902" s="26"/>
    </row>
    <row r="3903" spans="11:12">
      <c r="K3903" s="46"/>
      <c r="L3903" s="26"/>
    </row>
    <row r="3904" spans="11:12">
      <c r="K3904" s="46"/>
      <c r="L3904" s="26"/>
    </row>
    <row r="3905" spans="11:12">
      <c r="K3905" s="46"/>
      <c r="L3905" s="26"/>
    </row>
    <row r="3906" spans="11:12">
      <c r="K3906" s="46"/>
      <c r="L3906" s="26"/>
    </row>
    <row r="3907" spans="11:12">
      <c r="K3907" s="46"/>
      <c r="L3907" s="26"/>
    </row>
    <row r="3908" spans="11:12">
      <c r="K3908" s="46"/>
      <c r="L3908" s="26"/>
    </row>
    <row r="3909" spans="11:12">
      <c r="K3909" s="46"/>
      <c r="L3909" s="26"/>
    </row>
    <row r="3910" spans="11:12">
      <c r="K3910" s="46"/>
      <c r="L3910" s="26"/>
    </row>
    <row r="3911" spans="11:12">
      <c r="K3911" s="46"/>
      <c r="L3911" s="26"/>
    </row>
    <row r="3912" spans="11:12">
      <c r="K3912" s="46"/>
      <c r="L3912" s="26"/>
    </row>
    <row r="3913" spans="11:12">
      <c r="K3913" s="46"/>
      <c r="L3913" s="26"/>
    </row>
    <row r="3914" spans="11:12">
      <c r="K3914" s="46"/>
      <c r="L3914" s="26"/>
    </row>
    <row r="3915" spans="11:12">
      <c r="K3915" s="46"/>
      <c r="L3915" s="26"/>
    </row>
    <row r="3916" spans="11:12">
      <c r="K3916" s="46"/>
      <c r="L3916" s="26"/>
    </row>
    <row r="3917" spans="11:12">
      <c r="K3917" s="46"/>
      <c r="L3917" s="26"/>
    </row>
    <row r="3918" spans="11:12">
      <c r="K3918" s="46"/>
      <c r="L3918" s="26"/>
    </row>
    <row r="3919" spans="11:12">
      <c r="K3919" s="46"/>
      <c r="L3919" s="26"/>
    </row>
    <row r="3920" spans="11:12">
      <c r="K3920" s="46"/>
      <c r="L3920" s="26"/>
    </row>
    <row r="3921" spans="11:12">
      <c r="K3921" s="46"/>
      <c r="L3921" s="26"/>
    </row>
    <row r="3922" spans="11:12">
      <c r="K3922" s="46"/>
      <c r="L3922" s="26"/>
    </row>
    <row r="3923" spans="11:12">
      <c r="K3923" s="46"/>
      <c r="L3923" s="26"/>
    </row>
    <row r="3924" spans="11:12">
      <c r="K3924" s="46"/>
      <c r="L3924" s="26"/>
    </row>
    <row r="3925" spans="11:12">
      <c r="K3925" s="46"/>
      <c r="L3925" s="26"/>
    </row>
    <row r="3926" spans="11:12">
      <c r="K3926" s="46"/>
      <c r="L3926" s="26"/>
    </row>
    <row r="3927" spans="11:12">
      <c r="K3927" s="46"/>
      <c r="L3927" s="26"/>
    </row>
    <row r="3928" spans="11:12">
      <c r="K3928" s="46"/>
      <c r="L3928" s="26"/>
    </row>
    <row r="3929" spans="11:12">
      <c r="K3929" s="46"/>
      <c r="L3929" s="26"/>
    </row>
    <row r="3930" spans="11:12">
      <c r="K3930" s="46"/>
      <c r="L3930" s="26"/>
    </row>
    <row r="3931" spans="11:12">
      <c r="K3931" s="46"/>
      <c r="L3931" s="26"/>
    </row>
    <row r="3932" spans="11:12">
      <c r="K3932" s="46"/>
      <c r="L3932" s="26"/>
    </row>
    <row r="3933" spans="11:12">
      <c r="K3933" s="46"/>
      <c r="L3933" s="26"/>
    </row>
    <row r="3934" spans="11:12">
      <c r="K3934" s="46"/>
      <c r="L3934" s="26"/>
    </row>
    <row r="3935" spans="11:12">
      <c r="K3935" s="46"/>
      <c r="L3935" s="26"/>
    </row>
    <row r="3936" spans="11:12">
      <c r="K3936" s="46"/>
      <c r="L3936" s="26"/>
    </row>
    <row r="3937" spans="11:12">
      <c r="K3937" s="46"/>
      <c r="L3937" s="26"/>
    </row>
    <row r="3938" spans="11:12">
      <c r="K3938" s="46"/>
      <c r="L3938" s="26"/>
    </row>
    <row r="3939" spans="11:12">
      <c r="K3939" s="46"/>
      <c r="L3939" s="26"/>
    </row>
    <row r="3940" spans="11:12">
      <c r="K3940" s="46"/>
      <c r="L3940" s="26"/>
    </row>
    <row r="3941" spans="11:12">
      <c r="K3941" s="46"/>
      <c r="L3941" s="26"/>
    </row>
    <row r="3942" spans="11:12">
      <c r="K3942" s="46"/>
      <c r="L3942" s="26"/>
    </row>
    <row r="3943" spans="11:12">
      <c r="K3943" s="46"/>
      <c r="L3943" s="26"/>
    </row>
    <row r="3944" spans="11:12">
      <c r="K3944" s="46"/>
      <c r="L3944" s="26"/>
    </row>
    <row r="3945" spans="11:12">
      <c r="K3945" s="46"/>
      <c r="L3945" s="26"/>
    </row>
    <row r="3946" spans="11:12">
      <c r="K3946" s="46"/>
      <c r="L3946" s="26"/>
    </row>
    <row r="3947" spans="11:12">
      <c r="K3947" s="46"/>
      <c r="L3947" s="26"/>
    </row>
    <row r="3948" spans="11:12">
      <c r="K3948" s="46"/>
      <c r="L3948" s="26"/>
    </row>
    <row r="3949" spans="11:12">
      <c r="K3949" s="46"/>
      <c r="L3949" s="26"/>
    </row>
    <row r="3950" spans="11:12">
      <c r="K3950" s="46"/>
      <c r="L3950" s="26"/>
    </row>
    <row r="3951" spans="11:12">
      <c r="K3951" s="46"/>
      <c r="L3951" s="26"/>
    </row>
    <row r="3952" spans="11:12">
      <c r="K3952" s="46"/>
      <c r="L3952" s="26"/>
    </row>
    <row r="3953" spans="11:12">
      <c r="K3953" s="46"/>
      <c r="L3953" s="26"/>
    </row>
    <row r="3954" spans="11:12">
      <c r="K3954" s="46"/>
      <c r="L3954" s="26"/>
    </row>
    <row r="3955" spans="11:12">
      <c r="K3955" s="46"/>
      <c r="L3955" s="26"/>
    </row>
    <row r="3956" spans="11:12">
      <c r="K3956" s="46"/>
      <c r="L3956" s="26"/>
    </row>
    <row r="3957" spans="11:12">
      <c r="K3957" s="46"/>
      <c r="L3957" s="26"/>
    </row>
    <row r="3958" spans="11:12">
      <c r="K3958" s="46"/>
      <c r="L3958" s="26"/>
    </row>
    <row r="3959" spans="11:12">
      <c r="K3959" s="46"/>
      <c r="L3959" s="26"/>
    </row>
    <row r="3960" spans="11:12">
      <c r="K3960" s="46"/>
      <c r="L3960" s="26"/>
    </row>
    <row r="3961" spans="11:12">
      <c r="K3961" s="46"/>
      <c r="L3961" s="26"/>
    </row>
    <row r="3962" spans="11:12">
      <c r="K3962" s="46"/>
      <c r="L3962" s="26"/>
    </row>
    <row r="3963" spans="11:12">
      <c r="K3963" s="46"/>
      <c r="L3963" s="26"/>
    </row>
    <row r="3964" spans="11:12">
      <c r="K3964" s="46"/>
      <c r="L3964" s="26"/>
    </row>
    <row r="3965" spans="11:12">
      <c r="K3965" s="46"/>
      <c r="L3965" s="26"/>
    </row>
    <row r="3966" spans="11:12">
      <c r="K3966" s="46"/>
      <c r="L3966" s="26"/>
    </row>
    <row r="3967" spans="11:12">
      <c r="K3967" s="46"/>
      <c r="L3967" s="26"/>
    </row>
    <row r="3968" spans="11:12">
      <c r="K3968" s="46"/>
      <c r="L3968" s="26"/>
    </row>
    <row r="3969" spans="11:12">
      <c r="K3969" s="46"/>
      <c r="L3969" s="26"/>
    </row>
    <row r="3970" spans="11:12">
      <c r="K3970" s="46"/>
      <c r="L3970" s="26"/>
    </row>
    <row r="3971" spans="11:12">
      <c r="K3971" s="46"/>
      <c r="L3971" s="26"/>
    </row>
    <row r="3972" spans="11:12">
      <c r="K3972" s="46"/>
      <c r="L3972" s="26"/>
    </row>
    <row r="3973" spans="11:12">
      <c r="K3973" s="46"/>
      <c r="L3973" s="26"/>
    </row>
    <row r="3974" spans="11:12">
      <c r="K3974" s="46"/>
      <c r="L3974" s="26"/>
    </row>
    <row r="3975" spans="11:12">
      <c r="K3975" s="46"/>
      <c r="L3975" s="26"/>
    </row>
    <row r="3976" spans="11:12">
      <c r="K3976" s="46"/>
      <c r="L3976" s="26"/>
    </row>
    <row r="3977" spans="11:12">
      <c r="K3977" s="46"/>
      <c r="L3977" s="26"/>
    </row>
    <row r="3978" spans="11:12">
      <c r="K3978" s="46"/>
      <c r="L3978" s="26"/>
    </row>
    <row r="3979" spans="11:12">
      <c r="K3979" s="46"/>
      <c r="L3979" s="26"/>
    </row>
    <row r="3980" spans="11:12">
      <c r="K3980" s="46"/>
      <c r="L3980" s="26"/>
    </row>
    <row r="3981" spans="11:12">
      <c r="K3981" s="46"/>
      <c r="L3981" s="26"/>
    </row>
    <row r="3982" spans="11:12">
      <c r="K3982" s="46"/>
      <c r="L3982" s="26"/>
    </row>
    <row r="3983" spans="11:12">
      <c r="K3983" s="46"/>
      <c r="L3983" s="26"/>
    </row>
    <row r="3984" spans="11:12">
      <c r="K3984" s="46"/>
      <c r="L3984" s="26"/>
    </row>
    <row r="3985" spans="11:12">
      <c r="K3985" s="46"/>
      <c r="L3985" s="26"/>
    </row>
    <row r="3986" spans="11:12">
      <c r="K3986" s="46"/>
      <c r="L3986" s="26"/>
    </row>
    <row r="3987" spans="11:12">
      <c r="K3987" s="46"/>
      <c r="L3987" s="26"/>
    </row>
    <row r="3988" spans="11:12">
      <c r="K3988" s="46"/>
      <c r="L3988" s="26"/>
    </row>
    <row r="3989" spans="11:12">
      <c r="K3989" s="46"/>
      <c r="L3989" s="26"/>
    </row>
    <row r="3990" spans="11:12">
      <c r="K3990" s="46"/>
      <c r="L3990" s="26"/>
    </row>
    <row r="3991" spans="11:12">
      <c r="K3991" s="46"/>
      <c r="L3991" s="26"/>
    </row>
    <row r="3992" spans="11:12">
      <c r="K3992" s="46"/>
      <c r="L3992" s="26"/>
    </row>
    <row r="3993" spans="11:12">
      <c r="K3993" s="46"/>
      <c r="L3993" s="26"/>
    </row>
    <row r="3994" spans="11:12">
      <c r="K3994" s="46"/>
      <c r="L3994" s="26"/>
    </row>
    <row r="3995" spans="11:12">
      <c r="K3995" s="46"/>
      <c r="L3995" s="26"/>
    </row>
    <row r="3996" spans="11:12">
      <c r="K3996" s="46"/>
      <c r="L3996" s="26"/>
    </row>
    <row r="3997" spans="11:12">
      <c r="K3997" s="46"/>
      <c r="L3997" s="26"/>
    </row>
    <row r="3998" spans="11:12">
      <c r="K3998" s="46"/>
      <c r="L3998" s="26"/>
    </row>
    <row r="3999" spans="11:12">
      <c r="K3999" s="46"/>
      <c r="L3999" s="26"/>
    </row>
    <row r="4000" spans="11:12">
      <c r="K4000" s="46"/>
      <c r="L4000" s="26"/>
    </row>
    <row r="4001" spans="11:12">
      <c r="K4001" s="46"/>
      <c r="L4001" s="26"/>
    </row>
    <row r="4002" spans="11:12">
      <c r="K4002" s="46"/>
      <c r="L4002" s="26"/>
    </row>
    <row r="4003" spans="11:12">
      <c r="K4003" s="46"/>
      <c r="L4003" s="26"/>
    </row>
    <row r="4004" spans="11:12">
      <c r="K4004" s="46"/>
      <c r="L4004" s="26"/>
    </row>
    <row r="4005" spans="11:12">
      <c r="K4005" s="46"/>
      <c r="L4005" s="26"/>
    </row>
    <row r="4006" spans="11:12">
      <c r="K4006" s="46"/>
      <c r="L4006" s="26"/>
    </row>
    <row r="4007" spans="11:12">
      <c r="K4007" s="46"/>
      <c r="L4007" s="26"/>
    </row>
    <row r="4008" spans="11:12">
      <c r="K4008" s="46"/>
      <c r="L4008" s="26"/>
    </row>
    <row r="4009" spans="11:12">
      <c r="K4009" s="46"/>
      <c r="L4009" s="26"/>
    </row>
    <row r="4010" spans="11:12">
      <c r="K4010" s="46"/>
      <c r="L4010" s="26"/>
    </row>
    <row r="4011" spans="11:12">
      <c r="K4011" s="46"/>
      <c r="L4011" s="26"/>
    </row>
    <row r="4012" spans="11:12">
      <c r="K4012" s="46"/>
      <c r="L4012" s="26"/>
    </row>
    <row r="4013" spans="11:12">
      <c r="K4013" s="46"/>
      <c r="L4013" s="26"/>
    </row>
    <row r="4014" spans="11:12">
      <c r="K4014" s="46"/>
      <c r="L4014" s="26"/>
    </row>
    <row r="4015" spans="11:12">
      <c r="K4015" s="46"/>
      <c r="L4015" s="26"/>
    </row>
    <row r="4016" spans="11:12">
      <c r="K4016" s="46"/>
      <c r="L4016" s="26"/>
    </row>
    <row r="4017" spans="11:12">
      <c r="K4017" s="46"/>
      <c r="L4017" s="26"/>
    </row>
    <row r="4018" spans="11:12">
      <c r="K4018" s="46"/>
      <c r="L4018" s="26"/>
    </row>
    <row r="4019" spans="11:12">
      <c r="K4019" s="46"/>
      <c r="L4019" s="26"/>
    </row>
    <row r="4020" spans="11:12">
      <c r="K4020" s="46"/>
      <c r="L4020" s="26"/>
    </row>
    <row r="4021" spans="11:12">
      <c r="K4021" s="46"/>
      <c r="L4021" s="26"/>
    </row>
    <row r="4022" spans="11:12">
      <c r="K4022" s="46"/>
      <c r="L4022" s="26"/>
    </row>
    <row r="4023" spans="11:12">
      <c r="K4023" s="46"/>
      <c r="L4023" s="26"/>
    </row>
    <row r="4024" spans="11:12">
      <c r="K4024" s="46"/>
      <c r="L4024" s="26"/>
    </row>
    <row r="4025" spans="11:12">
      <c r="K4025" s="46"/>
      <c r="L4025" s="26"/>
    </row>
    <row r="4026" spans="11:12">
      <c r="K4026" s="46"/>
      <c r="L4026" s="26"/>
    </row>
    <row r="4027" spans="11:12">
      <c r="K4027" s="46"/>
      <c r="L4027" s="26"/>
    </row>
    <row r="4028" spans="11:12">
      <c r="K4028" s="46"/>
      <c r="L4028" s="26"/>
    </row>
    <row r="4029" spans="11:12">
      <c r="K4029" s="46"/>
      <c r="L4029" s="26"/>
    </row>
    <row r="4030" spans="11:12">
      <c r="K4030" s="46"/>
      <c r="L4030" s="26"/>
    </row>
    <row r="4031" spans="11:12">
      <c r="K4031" s="46"/>
      <c r="L4031" s="26"/>
    </row>
    <row r="4032" spans="11:12">
      <c r="K4032" s="46"/>
      <c r="L4032" s="26"/>
    </row>
    <row r="4033" spans="11:12">
      <c r="K4033" s="46"/>
      <c r="L4033" s="26"/>
    </row>
    <row r="4034" spans="11:12">
      <c r="K4034" s="46"/>
      <c r="L4034" s="26"/>
    </row>
    <row r="4035" spans="11:12">
      <c r="K4035" s="46"/>
      <c r="L4035" s="26"/>
    </row>
    <row r="4036" spans="11:12">
      <c r="K4036" s="46"/>
      <c r="L4036" s="26"/>
    </row>
    <row r="4037" spans="11:12">
      <c r="K4037" s="46"/>
      <c r="L4037" s="26"/>
    </row>
    <row r="4038" spans="11:12">
      <c r="K4038" s="46"/>
      <c r="L4038" s="26"/>
    </row>
    <row r="4039" spans="11:12">
      <c r="K4039" s="46"/>
      <c r="L4039" s="26"/>
    </row>
    <row r="4040" spans="11:12">
      <c r="K4040" s="46"/>
      <c r="L4040" s="26"/>
    </row>
    <row r="4041" spans="11:12">
      <c r="K4041" s="46"/>
      <c r="L4041" s="26"/>
    </row>
    <row r="4042" spans="11:12">
      <c r="K4042" s="46"/>
      <c r="L4042" s="26"/>
    </row>
    <row r="4043" spans="11:12">
      <c r="K4043" s="46"/>
      <c r="L4043" s="26"/>
    </row>
    <row r="4044" spans="11:12">
      <c r="K4044" s="46"/>
      <c r="L4044" s="26"/>
    </row>
    <row r="4045" spans="11:12">
      <c r="K4045" s="46"/>
      <c r="L4045" s="26"/>
    </row>
    <row r="4046" spans="11:12">
      <c r="K4046" s="46"/>
      <c r="L4046" s="26"/>
    </row>
    <row r="4047" spans="11:12">
      <c r="K4047" s="46"/>
      <c r="L4047" s="26"/>
    </row>
    <row r="4048" spans="11:12">
      <c r="K4048" s="46"/>
      <c r="L4048" s="26"/>
    </row>
    <row r="4049" spans="11:12">
      <c r="K4049" s="46"/>
      <c r="L4049" s="26"/>
    </row>
    <row r="4050" spans="11:12">
      <c r="K4050" s="46"/>
      <c r="L4050" s="26"/>
    </row>
    <row r="4051" spans="11:12">
      <c r="K4051" s="46"/>
      <c r="L4051" s="26"/>
    </row>
    <row r="4052" spans="11:12">
      <c r="K4052" s="46"/>
      <c r="L4052" s="26"/>
    </row>
    <row r="4053" spans="11:12">
      <c r="K4053" s="46"/>
      <c r="L4053" s="26"/>
    </row>
    <row r="4054" spans="11:12">
      <c r="K4054" s="46"/>
      <c r="L4054" s="26"/>
    </row>
    <row r="4055" spans="11:12">
      <c r="K4055" s="46"/>
      <c r="L4055" s="26"/>
    </row>
    <row r="4056" spans="11:12">
      <c r="K4056" s="46"/>
      <c r="L4056" s="26"/>
    </row>
    <row r="4057" spans="11:12">
      <c r="K4057" s="46"/>
      <c r="L4057" s="26"/>
    </row>
    <row r="4058" spans="11:12">
      <c r="K4058" s="46"/>
      <c r="L4058" s="26"/>
    </row>
    <row r="4059" spans="11:12">
      <c r="K4059" s="46"/>
      <c r="L4059" s="26"/>
    </row>
    <row r="4060" spans="11:12">
      <c r="K4060" s="46"/>
      <c r="L4060" s="26"/>
    </row>
    <row r="4061" spans="11:12">
      <c r="K4061" s="46"/>
      <c r="L4061" s="26"/>
    </row>
    <row r="4062" spans="11:12">
      <c r="K4062" s="46"/>
      <c r="L4062" s="26"/>
    </row>
    <row r="4063" spans="11:12">
      <c r="K4063" s="46"/>
      <c r="L4063" s="26"/>
    </row>
    <row r="4064" spans="11:12">
      <c r="K4064" s="46"/>
      <c r="L4064" s="26"/>
    </row>
    <row r="4065" spans="11:12">
      <c r="K4065" s="46"/>
      <c r="L4065" s="26"/>
    </row>
    <row r="4066" spans="11:12">
      <c r="K4066" s="46"/>
      <c r="L4066" s="26"/>
    </row>
    <row r="4067" spans="11:12">
      <c r="K4067" s="46"/>
      <c r="L4067" s="26"/>
    </row>
    <row r="4068" spans="11:12">
      <c r="K4068" s="46"/>
      <c r="L4068" s="26"/>
    </row>
    <row r="4069" spans="11:12">
      <c r="K4069" s="46"/>
      <c r="L4069" s="26"/>
    </row>
    <row r="4070" spans="11:12">
      <c r="K4070" s="46"/>
      <c r="L4070" s="26"/>
    </row>
    <row r="4071" spans="11:12">
      <c r="K4071" s="46"/>
      <c r="L4071" s="26"/>
    </row>
    <row r="4072" spans="11:12">
      <c r="K4072" s="46"/>
      <c r="L4072" s="26"/>
    </row>
    <row r="4073" spans="11:12">
      <c r="K4073" s="46"/>
      <c r="L4073" s="26"/>
    </row>
    <row r="4074" spans="11:12">
      <c r="K4074" s="46"/>
      <c r="L4074" s="26"/>
    </row>
    <row r="4075" spans="11:12">
      <c r="K4075" s="46"/>
      <c r="L4075" s="26"/>
    </row>
    <row r="4076" spans="11:12">
      <c r="K4076" s="46"/>
      <c r="L4076" s="26"/>
    </row>
    <row r="4077" spans="11:12">
      <c r="K4077" s="46"/>
      <c r="L4077" s="26"/>
    </row>
    <row r="4078" spans="11:12">
      <c r="K4078" s="46"/>
      <c r="L4078" s="26"/>
    </row>
    <row r="4079" spans="11:12">
      <c r="K4079" s="46"/>
      <c r="L4079" s="26"/>
    </row>
    <row r="4080" spans="11:12">
      <c r="K4080" s="46"/>
      <c r="L4080" s="26"/>
    </row>
    <row r="4081" spans="11:12">
      <c r="K4081" s="46"/>
      <c r="L4081" s="26"/>
    </row>
    <row r="4082" spans="11:12">
      <c r="K4082" s="46"/>
      <c r="L4082" s="26"/>
    </row>
    <row r="4083" spans="11:12">
      <c r="K4083" s="46"/>
      <c r="L4083" s="26"/>
    </row>
    <row r="4084" spans="11:12">
      <c r="K4084" s="46"/>
      <c r="L4084" s="26"/>
    </row>
    <row r="4085" spans="11:12">
      <c r="K4085" s="46"/>
      <c r="L4085" s="26"/>
    </row>
    <row r="4086" spans="11:12">
      <c r="K4086" s="46"/>
      <c r="L4086" s="26"/>
    </row>
    <row r="4087" spans="11:12">
      <c r="K4087" s="46"/>
      <c r="L4087" s="26"/>
    </row>
    <row r="4088" spans="11:12">
      <c r="K4088" s="46"/>
      <c r="L4088" s="26"/>
    </row>
    <row r="4089" spans="11:12">
      <c r="K4089" s="46"/>
      <c r="L4089" s="26"/>
    </row>
    <row r="4090" spans="11:12">
      <c r="K4090" s="46"/>
      <c r="L4090" s="26"/>
    </row>
    <row r="4091" spans="11:12">
      <c r="K4091" s="46"/>
      <c r="L4091" s="26"/>
    </row>
    <row r="4092" spans="11:12">
      <c r="K4092" s="46"/>
      <c r="L4092" s="26"/>
    </row>
    <row r="4093" spans="11:12">
      <c r="K4093" s="46"/>
      <c r="L4093" s="26"/>
    </row>
    <row r="4094" spans="11:12">
      <c r="K4094" s="46"/>
      <c r="L4094" s="26"/>
    </row>
    <row r="4095" spans="11:12">
      <c r="K4095" s="46"/>
      <c r="L4095" s="26"/>
    </row>
    <row r="4096" spans="11:12">
      <c r="K4096" s="46"/>
      <c r="L4096" s="26"/>
    </row>
    <row r="4097" spans="11:12">
      <c r="K4097" s="46"/>
      <c r="L4097" s="26"/>
    </row>
    <row r="4098" spans="11:12">
      <c r="K4098" s="46"/>
      <c r="L4098" s="26"/>
    </row>
    <row r="4099" spans="11:12">
      <c r="K4099" s="46"/>
      <c r="L4099" s="26"/>
    </row>
    <row r="4100" spans="11:12">
      <c r="K4100" s="46"/>
      <c r="L4100" s="26"/>
    </row>
    <row r="4101" spans="11:12">
      <c r="K4101" s="46"/>
      <c r="L4101" s="26"/>
    </row>
    <row r="4102" spans="11:12">
      <c r="K4102" s="46"/>
      <c r="L4102" s="26"/>
    </row>
    <row r="4103" spans="11:12">
      <c r="K4103" s="46"/>
      <c r="L4103" s="26"/>
    </row>
    <row r="4104" spans="11:12">
      <c r="K4104" s="46"/>
      <c r="L4104" s="26"/>
    </row>
    <row r="4105" spans="11:12">
      <c r="K4105" s="46"/>
      <c r="L4105" s="26"/>
    </row>
    <row r="4106" spans="11:12">
      <c r="K4106" s="46"/>
      <c r="L4106" s="26"/>
    </row>
    <row r="4107" spans="11:12">
      <c r="K4107" s="46"/>
      <c r="L4107" s="26"/>
    </row>
    <row r="4108" spans="11:12">
      <c r="K4108" s="46"/>
      <c r="L4108" s="26"/>
    </row>
    <row r="4109" spans="11:12">
      <c r="K4109" s="46"/>
      <c r="L4109" s="26"/>
    </row>
    <row r="4110" spans="11:12">
      <c r="K4110" s="46"/>
      <c r="L4110" s="26"/>
    </row>
    <row r="4111" spans="11:12">
      <c r="K4111" s="46"/>
      <c r="L4111" s="26"/>
    </row>
    <row r="4112" spans="11:12">
      <c r="K4112" s="46"/>
      <c r="L4112" s="26"/>
    </row>
    <row r="4113" spans="11:12">
      <c r="K4113" s="46"/>
      <c r="L4113" s="26"/>
    </row>
    <row r="4114" spans="11:12">
      <c r="K4114" s="46"/>
      <c r="L4114" s="26"/>
    </row>
    <row r="4115" spans="11:12">
      <c r="K4115" s="46"/>
      <c r="L4115" s="26"/>
    </row>
    <row r="4116" spans="11:12">
      <c r="K4116" s="46"/>
      <c r="L4116" s="26"/>
    </row>
    <row r="4117" spans="11:12">
      <c r="K4117" s="46"/>
      <c r="L4117" s="26"/>
    </row>
    <row r="4118" spans="11:12">
      <c r="K4118" s="46"/>
      <c r="L4118" s="26"/>
    </row>
    <row r="4119" spans="11:12">
      <c r="K4119" s="46"/>
      <c r="L4119" s="26"/>
    </row>
    <row r="4120" spans="11:12">
      <c r="K4120" s="46"/>
      <c r="L4120" s="26"/>
    </row>
    <row r="4121" spans="11:12">
      <c r="K4121" s="46"/>
      <c r="L4121" s="26"/>
    </row>
    <row r="4122" spans="11:12">
      <c r="K4122" s="46"/>
      <c r="L4122" s="26"/>
    </row>
    <row r="4123" spans="11:12">
      <c r="K4123" s="46"/>
      <c r="L4123" s="26"/>
    </row>
    <row r="4124" spans="11:12">
      <c r="K4124" s="46"/>
      <c r="L4124" s="26"/>
    </row>
    <row r="4125" spans="11:12">
      <c r="K4125" s="46"/>
      <c r="L4125" s="26"/>
    </row>
    <row r="4126" spans="11:12">
      <c r="K4126" s="46"/>
      <c r="L4126" s="26"/>
    </row>
    <row r="4127" spans="11:12">
      <c r="K4127" s="46"/>
      <c r="L4127" s="26"/>
    </row>
    <row r="4128" spans="11:12">
      <c r="K4128" s="46"/>
      <c r="L4128" s="26"/>
    </row>
    <row r="4129" spans="11:12">
      <c r="K4129" s="46"/>
      <c r="L4129" s="26"/>
    </row>
    <row r="4130" spans="11:12">
      <c r="K4130" s="46"/>
      <c r="L4130" s="26"/>
    </row>
    <row r="4131" spans="11:12">
      <c r="K4131" s="46"/>
      <c r="L4131" s="26"/>
    </row>
    <row r="4132" spans="11:12">
      <c r="K4132" s="46"/>
      <c r="L4132" s="26"/>
    </row>
    <row r="4133" spans="11:12">
      <c r="K4133" s="46"/>
      <c r="L4133" s="26"/>
    </row>
    <row r="4134" spans="11:12">
      <c r="K4134" s="46"/>
      <c r="L4134" s="26"/>
    </row>
    <row r="4135" spans="11:12">
      <c r="K4135" s="46"/>
      <c r="L4135" s="26"/>
    </row>
    <row r="4136" spans="11:12">
      <c r="K4136" s="46"/>
      <c r="L4136" s="26"/>
    </row>
    <row r="4137" spans="11:12">
      <c r="K4137" s="46"/>
      <c r="L4137" s="26"/>
    </row>
    <row r="4138" spans="11:12">
      <c r="K4138" s="46"/>
      <c r="L4138" s="26"/>
    </row>
    <row r="4139" spans="11:12">
      <c r="K4139" s="46"/>
      <c r="L4139" s="26"/>
    </row>
    <row r="4140" spans="11:12">
      <c r="K4140" s="46"/>
      <c r="L4140" s="26"/>
    </row>
    <row r="4141" spans="11:12">
      <c r="K4141" s="46"/>
      <c r="L4141" s="26"/>
    </row>
    <row r="4142" spans="11:12">
      <c r="K4142" s="46"/>
      <c r="L4142" s="26"/>
    </row>
    <row r="4143" spans="11:12">
      <c r="K4143" s="46"/>
      <c r="L4143" s="26"/>
    </row>
    <row r="4144" spans="11:12">
      <c r="K4144" s="46"/>
      <c r="L4144" s="26"/>
    </row>
    <row r="4145" spans="11:12">
      <c r="K4145" s="46"/>
      <c r="L4145" s="26"/>
    </row>
    <row r="4146" spans="11:12">
      <c r="K4146" s="46"/>
      <c r="L4146" s="26"/>
    </row>
    <row r="4147" spans="11:12">
      <c r="K4147" s="46"/>
      <c r="L4147" s="26"/>
    </row>
    <row r="4148" spans="11:12">
      <c r="K4148" s="46"/>
      <c r="L4148" s="26"/>
    </row>
    <row r="4149" spans="11:12">
      <c r="K4149" s="46"/>
      <c r="L4149" s="26"/>
    </row>
    <row r="4150" spans="11:12">
      <c r="K4150" s="46"/>
      <c r="L4150" s="26"/>
    </row>
    <row r="4151" spans="11:12">
      <c r="K4151" s="46"/>
      <c r="L4151" s="26"/>
    </row>
    <row r="4152" spans="11:12">
      <c r="K4152" s="46"/>
      <c r="L4152" s="26"/>
    </row>
    <row r="4153" spans="11:12">
      <c r="K4153" s="46"/>
      <c r="L4153" s="26"/>
    </row>
    <row r="4154" spans="11:12">
      <c r="K4154" s="46"/>
      <c r="L4154" s="26"/>
    </row>
    <row r="4155" spans="11:12">
      <c r="K4155" s="46"/>
      <c r="L4155" s="26"/>
    </row>
    <row r="4156" spans="11:12">
      <c r="K4156" s="46"/>
      <c r="L4156" s="26"/>
    </row>
    <row r="4157" spans="11:12">
      <c r="K4157" s="46"/>
      <c r="L4157" s="26"/>
    </row>
    <row r="4158" spans="11:12">
      <c r="K4158" s="46"/>
      <c r="L4158" s="26"/>
    </row>
    <row r="4159" spans="11:12">
      <c r="K4159" s="46"/>
      <c r="L4159" s="26"/>
    </row>
    <row r="4160" spans="11:12">
      <c r="K4160" s="46"/>
      <c r="L4160" s="26"/>
    </row>
    <row r="4161" spans="11:12">
      <c r="K4161" s="46"/>
      <c r="L4161" s="26"/>
    </row>
    <row r="4162" spans="11:12">
      <c r="K4162" s="46"/>
      <c r="L4162" s="26"/>
    </row>
    <row r="4163" spans="11:12">
      <c r="K4163" s="46"/>
      <c r="L4163" s="26"/>
    </row>
    <row r="4164" spans="11:12">
      <c r="K4164" s="46"/>
      <c r="L4164" s="26"/>
    </row>
    <row r="4165" spans="11:12">
      <c r="K4165" s="46"/>
      <c r="L4165" s="26"/>
    </row>
    <row r="4166" spans="11:12">
      <c r="K4166" s="46"/>
      <c r="L4166" s="26"/>
    </row>
    <row r="4167" spans="11:12">
      <c r="K4167" s="46"/>
      <c r="L4167" s="26"/>
    </row>
    <row r="4168" spans="11:12">
      <c r="K4168" s="46"/>
      <c r="L4168" s="26"/>
    </row>
    <row r="4169" spans="11:12">
      <c r="K4169" s="46"/>
      <c r="L4169" s="26"/>
    </row>
    <row r="4170" spans="11:12">
      <c r="K4170" s="46"/>
      <c r="L4170" s="26"/>
    </row>
    <row r="4171" spans="11:12">
      <c r="K4171" s="46"/>
      <c r="L4171" s="26"/>
    </row>
    <row r="4172" spans="11:12">
      <c r="K4172" s="46"/>
      <c r="L4172" s="26"/>
    </row>
    <row r="4173" spans="11:12">
      <c r="K4173" s="46"/>
      <c r="L4173" s="26"/>
    </row>
    <row r="4174" spans="11:12">
      <c r="K4174" s="46"/>
      <c r="L4174" s="26"/>
    </row>
    <row r="4175" spans="11:12">
      <c r="K4175" s="46"/>
      <c r="L4175" s="26"/>
    </row>
    <row r="4176" spans="11:12">
      <c r="K4176" s="46"/>
      <c r="L4176" s="26"/>
    </row>
    <row r="4177" spans="11:12">
      <c r="K4177" s="46"/>
      <c r="L4177" s="26"/>
    </row>
    <row r="4178" spans="11:12">
      <c r="K4178" s="46"/>
      <c r="L4178" s="26"/>
    </row>
    <row r="4179" spans="11:12">
      <c r="K4179" s="46"/>
      <c r="L4179" s="26"/>
    </row>
    <row r="4180" spans="11:12">
      <c r="K4180" s="46"/>
      <c r="L4180" s="26"/>
    </row>
    <row r="4181" spans="11:12">
      <c r="K4181" s="46"/>
      <c r="L4181" s="26"/>
    </row>
    <row r="4182" spans="11:12">
      <c r="K4182" s="46"/>
      <c r="L4182" s="26"/>
    </row>
    <row r="4183" spans="11:12">
      <c r="K4183" s="46"/>
      <c r="L4183" s="26"/>
    </row>
    <row r="4184" spans="11:12">
      <c r="K4184" s="46"/>
      <c r="L4184" s="26"/>
    </row>
    <row r="4185" spans="11:12">
      <c r="K4185" s="46"/>
      <c r="L4185" s="26"/>
    </row>
    <row r="4186" spans="11:12">
      <c r="K4186" s="46"/>
      <c r="L4186" s="26"/>
    </row>
    <row r="4187" spans="11:12">
      <c r="K4187" s="46"/>
      <c r="L4187" s="26"/>
    </row>
    <row r="4188" spans="11:12">
      <c r="K4188" s="46"/>
      <c r="L4188" s="26"/>
    </row>
    <row r="4189" spans="11:12">
      <c r="K4189" s="46"/>
      <c r="L4189" s="26"/>
    </row>
    <row r="4190" spans="11:12">
      <c r="K4190" s="46"/>
      <c r="L4190" s="26"/>
    </row>
    <row r="4191" spans="11:12">
      <c r="K4191" s="46"/>
      <c r="L4191" s="26"/>
    </row>
    <row r="4192" spans="11:12">
      <c r="K4192" s="46"/>
      <c r="L4192" s="26"/>
    </row>
    <row r="4193" spans="11:12">
      <c r="K4193" s="46"/>
      <c r="L4193" s="26"/>
    </row>
    <row r="4194" spans="11:12">
      <c r="K4194" s="46"/>
      <c r="L4194" s="26"/>
    </row>
    <row r="4195" spans="11:12">
      <c r="K4195" s="46"/>
      <c r="L4195" s="26"/>
    </row>
    <row r="4196" spans="11:12">
      <c r="K4196" s="46"/>
      <c r="L4196" s="26"/>
    </row>
    <row r="4197" spans="11:12">
      <c r="K4197" s="46"/>
      <c r="L4197" s="26"/>
    </row>
    <row r="4198" spans="11:12">
      <c r="K4198" s="46"/>
      <c r="L4198" s="26"/>
    </row>
    <row r="4199" spans="11:12">
      <c r="K4199" s="46"/>
      <c r="L4199" s="26"/>
    </row>
    <row r="4200" spans="11:12">
      <c r="K4200" s="46"/>
      <c r="L4200" s="26"/>
    </row>
    <row r="4201" spans="11:12">
      <c r="K4201" s="46"/>
      <c r="L4201" s="26"/>
    </row>
    <row r="4202" spans="11:12">
      <c r="K4202" s="46"/>
      <c r="L4202" s="26"/>
    </row>
    <row r="4203" spans="11:12">
      <c r="K4203" s="46"/>
      <c r="L4203" s="26"/>
    </row>
    <row r="4204" spans="11:12">
      <c r="K4204" s="46"/>
      <c r="L4204" s="26"/>
    </row>
    <row r="4205" spans="11:12">
      <c r="K4205" s="46"/>
      <c r="L4205" s="26"/>
    </row>
    <row r="4206" spans="11:12">
      <c r="K4206" s="46"/>
      <c r="L4206" s="26"/>
    </row>
    <row r="4207" spans="11:12">
      <c r="K4207" s="46"/>
      <c r="L4207" s="26"/>
    </row>
    <row r="4208" spans="11:12">
      <c r="K4208" s="46"/>
      <c r="L4208" s="26"/>
    </row>
    <row r="4209" spans="11:12">
      <c r="K4209" s="46"/>
      <c r="L4209" s="26"/>
    </row>
    <row r="4210" spans="11:12">
      <c r="K4210" s="46"/>
      <c r="L4210" s="26"/>
    </row>
    <row r="4211" spans="11:12">
      <c r="K4211" s="46"/>
      <c r="L4211" s="26"/>
    </row>
    <row r="4212" spans="11:12">
      <c r="K4212" s="46"/>
      <c r="L4212" s="26"/>
    </row>
    <row r="4213" spans="11:12">
      <c r="K4213" s="46"/>
      <c r="L4213" s="26"/>
    </row>
    <row r="4214" spans="11:12">
      <c r="K4214" s="46"/>
      <c r="L4214" s="26"/>
    </row>
    <row r="4215" spans="11:12">
      <c r="K4215" s="46"/>
      <c r="L4215" s="26"/>
    </row>
    <row r="4216" spans="11:12">
      <c r="K4216" s="46"/>
      <c r="L4216" s="26"/>
    </row>
    <row r="4217" spans="11:12">
      <c r="K4217" s="46"/>
      <c r="L4217" s="26"/>
    </row>
    <row r="4218" spans="11:12">
      <c r="K4218" s="46"/>
      <c r="L4218" s="26"/>
    </row>
    <row r="4219" spans="11:12">
      <c r="K4219" s="46"/>
      <c r="L4219" s="26"/>
    </row>
    <row r="4220" spans="11:12">
      <c r="K4220" s="46"/>
      <c r="L4220" s="26"/>
    </row>
    <row r="4221" spans="11:12">
      <c r="K4221" s="46"/>
      <c r="L4221" s="26"/>
    </row>
    <row r="4222" spans="11:12">
      <c r="K4222" s="46"/>
      <c r="L4222" s="26"/>
    </row>
    <row r="4223" spans="11:12">
      <c r="K4223" s="46"/>
      <c r="L4223" s="26"/>
    </row>
    <row r="4224" spans="11:12">
      <c r="K4224" s="46"/>
      <c r="L4224" s="26"/>
    </row>
    <row r="4225" spans="11:12">
      <c r="K4225" s="46"/>
      <c r="L4225" s="26"/>
    </row>
    <row r="4226" spans="11:12">
      <c r="K4226" s="46"/>
      <c r="L4226" s="26"/>
    </row>
    <row r="4227" spans="11:12">
      <c r="K4227" s="46"/>
      <c r="L4227" s="26"/>
    </row>
    <row r="4228" spans="11:12">
      <c r="K4228" s="46"/>
      <c r="L4228" s="26"/>
    </row>
    <row r="4229" spans="11:12">
      <c r="K4229" s="46"/>
      <c r="L4229" s="26"/>
    </row>
    <row r="4230" spans="11:12">
      <c r="K4230" s="46"/>
      <c r="L4230" s="26"/>
    </row>
    <row r="4231" spans="11:12">
      <c r="K4231" s="46"/>
      <c r="L4231" s="26"/>
    </row>
    <row r="4232" spans="11:12">
      <c r="K4232" s="46"/>
      <c r="L4232" s="26"/>
    </row>
    <row r="4233" spans="11:12">
      <c r="K4233" s="46"/>
      <c r="L4233" s="26"/>
    </row>
    <row r="4234" spans="11:12">
      <c r="K4234" s="46"/>
      <c r="L4234" s="26"/>
    </row>
    <row r="4235" spans="11:12">
      <c r="K4235" s="46"/>
      <c r="L4235" s="26"/>
    </row>
    <row r="4236" spans="11:12">
      <c r="K4236" s="46"/>
      <c r="L4236" s="26"/>
    </row>
    <row r="4237" spans="11:12">
      <c r="K4237" s="46"/>
      <c r="L4237" s="26"/>
    </row>
    <row r="4238" spans="11:12">
      <c r="K4238" s="46"/>
      <c r="L4238" s="26"/>
    </row>
    <row r="4239" spans="11:12">
      <c r="K4239" s="46"/>
      <c r="L4239" s="26"/>
    </row>
    <row r="4240" spans="11:12">
      <c r="K4240" s="46"/>
      <c r="L4240" s="26"/>
    </row>
    <row r="4241" spans="11:12">
      <c r="K4241" s="46"/>
      <c r="L4241" s="26"/>
    </row>
    <row r="4242" spans="11:12">
      <c r="K4242" s="46"/>
      <c r="L4242" s="26"/>
    </row>
    <row r="4243" spans="11:12">
      <c r="K4243" s="46"/>
      <c r="L4243" s="26"/>
    </row>
    <row r="4244" spans="11:12">
      <c r="K4244" s="46"/>
      <c r="L4244" s="26"/>
    </row>
    <row r="4245" spans="11:12">
      <c r="K4245" s="46"/>
      <c r="L4245" s="26"/>
    </row>
    <row r="4246" spans="11:12">
      <c r="K4246" s="46"/>
      <c r="L4246" s="26"/>
    </row>
    <row r="4247" spans="11:12">
      <c r="K4247" s="46"/>
      <c r="L4247" s="26"/>
    </row>
    <row r="4248" spans="11:12">
      <c r="K4248" s="46"/>
      <c r="L4248" s="26"/>
    </row>
    <row r="4249" spans="11:12">
      <c r="K4249" s="46"/>
      <c r="L4249" s="26"/>
    </row>
    <row r="4250" spans="11:12">
      <c r="K4250" s="46"/>
      <c r="L4250" s="26"/>
    </row>
    <row r="4251" spans="11:12">
      <c r="K4251" s="46"/>
      <c r="L4251" s="26"/>
    </row>
    <row r="4252" spans="11:12">
      <c r="K4252" s="46"/>
      <c r="L4252" s="26"/>
    </row>
    <row r="4253" spans="11:12">
      <c r="K4253" s="46"/>
      <c r="L4253" s="26"/>
    </row>
    <row r="4254" spans="11:12">
      <c r="K4254" s="46"/>
      <c r="L4254" s="26"/>
    </row>
    <row r="4255" spans="11:12">
      <c r="K4255" s="46"/>
      <c r="L4255" s="26"/>
    </row>
    <row r="4256" spans="11:12">
      <c r="K4256" s="46"/>
      <c r="L4256" s="26"/>
    </row>
    <row r="4257" spans="11:12">
      <c r="K4257" s="46"/>
      <c r="L4257" s="26"/>
    </row>
    <row r="4258" spans="11:12">
      <c r="K4258" s="46"/>
      <c r="L4258" s="26"/>
    </row>
    <row r="4259" spans="11:12">
      <c r="K4259" s="46"/>
      <c r="L4259" s="26"/>
    </row>
    <row r="4260" spans="11:12">
      <c r="K4260" s="46"/>
      <c r="L4260" s="26"/>
    </row>
    <row r="4261" spans="11:12">
      <c r="K4261" s="46"/>
      <c r="L4261" s="26"/>
    </row>
    <row r="4262" spans="11:12">
      <c r="K4262" s="46"/>
      <c r="L4262" s="26"/>
    </row>
    <row r="4263" spans="11:12">
      <c r="K4263" s="46"/>
      <c r="L4263" s="26"/>
    </row>
    <row r="4264" spans="11:12">
      <c r="K4264" s="46"/>
      <c r="L4264" s="26"/>
    </row>
    <row r="4265" spans="11:12">
      <c r="K4265" s="46"/>
      <c r="L4265" s="26"/>
    </row>
    <row r="4266" spans="11:12">
      <c r="K4266" s="46"/>
      <c r="L4266" s="26"/>
    </row>
    <row r="4267" spans="11:12">
      <c r="K4267" s="46"/>
      <c r="L4267" s="26"/>
    </row>
    <row r="4268" spans="11:12">
      <c r="K4268" s="46"/>
      <c r="L4268" s="26"/>
    </row>
    <row r="4269" spans="11:12">
      <c r="K4269" s="46"/>
      <c r="L4269" s="26"/>
    </row>
    <row r="4270" spans="11:12">
      <c r="K4270" s="46"/>
      <c r="L4270" s="26"/>
    </row>
    <row r="4271" spans="11:12">
      <c r="K4271" s="46"/>
      <c r="L4271" s="26"/>
    </row>
    <row r="4272" spans="11:12">
      <c r="K4272" s="46"/>
      <c r="L4272" s="26"/>
    </row>
    <row r="4273" spans="11:12">
      <c r="K4273" s="46"/>
      <c r="L4273" s="26"/>
    </row>
    <row r="4274" spans="11:12">
      <c r="K4274" s="46"/>
      <c r="L4274" s="26"/>
    </row>
    <row r="4275" spans="11:12">
      <c r="K4275" s="46"/>
      <c r="L4275" s="26"/>
    </row>
    <row r="4276" spans="11:12">
      <c r="K4276" s="46"/>
      <c r="L4276" s="26"/>
    </row>
    <row r="4277" spans="11:12">
      <c r="K4277" s="46"/>
      <c r="L4277" s="26"/>
    </row>
    <row r="4278" spans="11:12">
      <c r="K4278" s="46"/>
      <c r="L4278" s="26"/>
    </row>
    <row r="4279" spans="11:12">
      <c r="K4279" s="46"/>
      <c r="L4279" s="26"/>
    </row>
    <row r="4280" spans="11:12">
      <c r="K4280" s="46"/>
      <c r="L4280" s="26"/>
    </row>
    <row r="4281" spans="11:12">
      <c r="K4281" s="46"/>
      <c r="L4281" s="26"/>
    </row>
    <row r="4282" spans="11:12">
      <c r="K4282" s="46"/>
      <c r="L4282" s="26"/>
    </row>
    <row r="4283" spans="11:12">
      <c r="K4283" s="46"/>
      <c r="L4283" s="26"/>
    </row>
    <row r="4284" spans="11:12">
      <c r="K4284" s="46"/>
      <c r="L4284" s="26"/>
    </row>
    <row r="4285" spans="11:12">
      <c r="K4285" s="46"/>
      <c r="L4285" s="26"/>
    </row>
    <row r="4286" spans="11:12">
      <c r="K4286" s="46"/>
      <c r="L4286" s="26"/>
    </row>
    <row r="4287" spans="11:12">
      <c r="K4287" s="46"/>
      <c r="L4287" s="26"/>
    </row>
    <row r="4288" spans="11:12">
      <c r="K4288" s="46"/>
      <c r="L4288" s="26"/>
    </row>
    <row r="4289" spans="11:12">
      <c r="K4289" s="46"/>
      <c r="L4289" s="26"/>
    </row>
    <row r="4290" spans="11:12">
      <c r="K4290" s="46"/>
      <c r="L4290" s="26"/>
    </row>
    <row r="4291" spans="11:12">
      <c r="K4291" s="46"/>
      <c r="L4291" s="26"/>
    </row>
    <row r="4292" spans="11:12">
      <c r="K4292" s="46"/>
      <c r="L4292" s="26"/>
    </row>
    <row r="4293" spans="11:12">
      <c r="K4293" s="46"/>
      <c r="L4293" s="26"/>
    </row>
    <row r="4294" spans="11:12">
      <c r="K4294" s="46"/>
      <c r="L4294" s="26"/>
    </row>
    <row r="4295" spans="11:12">
      <c r="K4295" s="46"/>
      <c r="L4295" s="26"/>
    </row>
    <row r="4296" spans="11:12">
      <c r="K4296" s="46"/>
      <c r="L4296" s="26"/>
    </row>
    <row r="4297" spans="11:12">
      <c r="K4297" s="46"/>
      <c r="L4297" s="26"/>
    </row>
    <row r="4298" spans="11:12">
      <c r="K4298" s="46"/>
      <c r="L4298" s="26"/>
    </row>
    <row r="4299" spans="11:12">
      <c r="K4299" s="46"/>
      <c r="L4299" s="26"/>
    </row>
    <row r="4300" spans="11:12">
      <c r="K4300" s="46"/>
      <c r="L4300" s="26"/>
    </row>
    <row r="4301" spans="11:12">
      <c r="K4301" s="46"/>
      <c r="L4301" s="26"/>
    </row>
    <row r="4302" spans="11:12">
      <c r="K4302" s="46"/>
      <c r="L4302" s="26"/>
    </row>
    <row r="4303" spans="11:12">
      <c r="K4303" s="46"/>
      <c r="L4303" s="26"/>
    </row>
    <row r="4304" spans="11:12">
      <c r="K4304" s="46"/>
      <c r="L4304" s="26"/>
    </row>
    <row r="4305" spans="11:12">
      <c r="K4305" s="46"/>
      <c r="L4305" s="26"/>
    </row>
    <row r="4306" spans="11:12">
      <c r="K4306" s="46"/>
      <c r="L4306" s="26"/>
    </row>
    <row r="4307" spans="11:12">
      <c r="K4307" s="46"/>
      <c r="L4307" s="26"/>
    </row>
    <row r="4308" spans="11:12">
      <c r="K4308" s="46"/>
      <c r="L4308" s="26"/>
    </row>
    <row r="4309" spans="11:12">
      <c r="K4309" s="46"/>
      <c r="L4309" s="26"/>
    </row>
    <row r="4310" spans="11:12">
      <c r="K4310" s="46"/>
      <c r="L4310" s="26"/>
    </row>
    <row r="4311" spans="11:12">
      <c r="K4311" s="46"/>
      <c r="L4311" s="26"/>
    </row>
    <row r="4312" spans="11:12">
      <c r="K4312" s="46"/>
      <c r="L4312" s="26"/>
    </row>
    <row r="4313" spans="11:12">
      <c r="K4313" s="46"/>
      <c r="L4313" s="26"/>
    </row>
    <row r="4314" spans="11:12">
      <c r="K4314" s="46"/>
      <c r="L4314" s="26"/>
    </row>
    <row r="4315" spans="11:12">
      <c r="K4315" s="46"/>
      <c r="L4315" s="26"/>
    </row>
    <row r="4316" spans="11:12">
      <c r="K4316" s="46"/>
      <c r="L4316" s="26"/>
    </row>
    <row r="4317" spans="11:12">
      <c r="K4317" s="46"/>
      <c r="L4317" s="26"/>
    </row>
    <row r="4318" spans="11:12">
      <c r="K4318" s="46"/>
      <c r="L4318" s="26"/>
    </row>
    <row r="4319" spans="11:12">
      <c r="K4319" s="46"/>
      <c r="L4319" s="26"/>
    </row>
    <row r="4320" spans="11:12">
      <c r="K4320" s="46"/>
      <c r="L4320" s="26"/>
    </row>
    <row r="4321" spans="11:12">
      <c r="K4321" s="46"/>
      <c r="L4321" s="26"/>
    </row>
    <row r="4322" spans="11:12">
      <c r="K4322" s="46"/>
      <c r="L4322" s="26"/>
    </row>
    <row r="4323" spans="11:12">
      <c r="K4323" s="46"/>
      <c r="L4323" s="26"/>
    </row>
    <row r="4324" spans="11:12">
      <c r="K4324" s="46"/>
      <c r="L4324" s="26"/>
    </row>
    <row r="4325" spans="11:12">
      <c r="K4325" s="46"/>
      <c r="L4325" s="26"/>
    </row>
    <row r="4326" spans="11:12">
      <c r="K4326" s="46"/>
      <c r="L4326" s="26"/>
    </row>
    <row r="4327" spans="11:12">
      <c r="K4327" s="46"/>
      <c r="L4327" s="26"/>
    </row>
    <row r="4328" spans="11:12">
      <c r="K4328" s="46"/>
      <c r="L4328" s="26"/>
    </row>
    <row r="4329" spans="11:12">
      <c r="K4329" s="46"/>
      <c r="L4329" s="26"/>
    </row>
    <row r="4330" spans="11:12">
      <c r="K4330" s="46"/>
      <c r="L4330" s="26"/>
    </row>
    <row r="4331" spans="11:12">
      <c r="K4331" s="46"/>
      <c r="L4331" s="26"/>
    </row>
    <row r="4332" spans="11:12">
      <c r="K4332" s="46"/>
      <c r="L4332" s="26"/>
    </row>
    <row r="4333" spans="11:12">
      <c r="K4333" s="46"/>
      <c r="L4333" s="26"/>
    </row>
    <row r="4334" spans="11:12">
      <c r="K4334" s="46"/>
      <c r="L4334" s="26"/>
    </row>
    <row r="4335" spans="11:12">
      <c r="K4335" s="46"/>
      <c r="L4335" s="26"/>
    </row>
    <row r="4336" spans="11:12">
      <c r="K4336" s="46"/>
      <c r="L4336" s="26"/>
    </row>
    <row r="4337" spans="11:12">
      <c r="K4337" s="46"/>
      <c r="L4337" s="26"/>
    </row>
    <row r="4338" spans="11:12">
      <c r="K4338" s="46"/>
      <c r="L4338" s="26"/>
    </row>
    <row r="4339" spans="11:12">
      <c r="K4339" s="46"/>
      <c r="L4339" s="26"/>
    </row>
    <row r="4340" spans="11:12">
      <c r="K4340" s="46"/>
      <c r="L4340" s="26"/>
    </row>
    <row r="4341" spans="11:12">
      <c r="K4341" s="46"/>
      <c r="L4341" s="26"/>
    </row>
    <row r="4342" spans="11:12">
      <c r="K4342" s="46"/>
      <c r="L4342" s="26"/>
    </row>
    <row r="4343" spans="11:12">
      <c r="K4343" s="46"/>
      <c r="L4343" s="26"/>
    </row>
    <row r="4344" spans="11:12">
      <c r="K4344" s="46"/>
      <c r="L4344" s="26"/>
    </row>
    <row r="4345" spans="11:12">
      <c r="K4345" s="46"/>
      <c r="L4345" s="26"/>
    </row>
    <row r="4346" spans="11:12">
      <c r="K4346" s="46"/>
      <c r="L4346" s="26"/>
    </row>
    <row r="4347" spans="11:12">
      <c r="K4347" s="46"/>
      <c r="L4347" s="26"/>
    </row>
    <row r="4348" spans="11:12">
      <c r="K4348" s="46"/>
      <c r="L4348" s="26"/>
    </row>
    <row r="4349" spans="11:12">
      <c r="K4349" s="46"/>
      <c r="L4349" s="26"/>
    </row>
    <row r="4350" spans="11:12">
      <c r="K4350" s="46"/>
      <c r="L4350" s="26"/>
    </row>
    <row r="4351" spans="11:12">
      <c r="K4351" s="46"/>
      <c r="L4351" s="26"/>
    </row>
    <row r="4352" spans="11:12">
      <c r="K4352" s="46"/>
      <c r="L4352" s="26"/>
    </row>
    <row r="4353" spans="11:12">
      <c r="K4353" s="46"/>
      <c r="L4353" s="26"/>
    </row>
    <row r="4354" spans="11:12">
      <c r="K4354" s="46"/>
      <c r="L4354" s="26"/>
    </row>
    <row r="4355" spans="11:12">
      <c r="K4355" s="46"/>
      <c r="L4355" s="26"/>
    </row>
    <row r="4356" spans="11:12">
      <c r="K4356" s="46"/>
      <c r="L4356" s="26"/>
    </row>
    <row r="4357" spans="11:12">
      <c r="K4357" s="46"/>
      <c r="L4357" s="26"/>
    </row>
    <row r="4358" spans="11:12">
      <c r="K4358" s="46"/>
      <c r="L4358" s="26"/>
    </row>
    <row r="4359" spans="11:12">
      <c r="K4359" s="46"/>
      <c r="L4359" s="26"/>
    </row>
    <row r="4360" spans="11:12">
      <c r="K4360" s="46"/>
      <c r="L4360" s="26"/>
    </row>
    <row r="4361" spans="11:12">
      <c r="K4361" s="46"/>
      <c r="L4361" s="26"/>
    </row>
    <row r="4362" spans="11:12">
      <c r="K4362" s="46"/>
      <c r="L4362" s="26"/>
    </row>
    <row r="4363" spans="11:12">
      <c r="K4363" s="46"/>
      <c r="L4363" s="26"/>
    </row>
    <row r="4364" spans="11:12">
      <c r="K4364" s="46"/>
      <c r="L4364" s="26"/>
    </row>
    <row r="4365" spans="11:12">
      <c r="K4365" s="46"/>
      <c r="L4365" s="26"/>
    </row>
    <row r="4366" spans="11:12">
      <c r="K4366" s="46"/>
      <c r="L4366" s="26"/>
    </row>
    <row r="4367" spans="11:12">
      <c r="K4367" s="46"/>
      <c r="L4367" s="26"/>
    </row>
    <row r="4368" spans="11:12">
      <c r="K4368" s="46"/>
      <c r="L4368" s="26"/>
    </row>
    <row r="4369" spans="11:12">
      <c r="K4369" s="46"/>
      <c r="L4369" s="26"/>
    </row>
    <row r="4370" spans="11:12">
      <c r="K4370" s="46"/>
      <c r="L4370" s="26"/>
    </row>
    <row r="4371" spans="11:12">
      <c r="K4371" s="46"/>
      <c r="L4371" s="26"/>
    </row>
    <row r="4372" spans="11:12">
      <c r="K4372" s="46"/>
      <c r="L4372" s="26"/>
    </row>
    <row r="4373" spans="11:12">
      <c r="K4373" s="46"/>
      <c r="L4373" s="26"/>
    </row>
    <row r="4374" spans="11:12">
      <c r="K4374" s="46"/>
      <c r="L4374" s="26"/>
    </row>
    <row r="4375" spans="11:12">
      <c r="K4375" s="46"/>
      <c r="L4375" s="26"/>
    </row>
    <row r="4376" spans="11:12">
      <c r="K4376" s="46"/>
      <c r="L4376" s="26"/>
    </row>
    <row r="4377" spans="11:12">
      <c r="K4377" s="46"/>
      <c r="L4377" s="26"/>
    </row>
    <row r="4378" spans="11:12">
      <c r="K4378" s="46"/>
      <c r="L4378" s="26"/>
    </row>
    <row r="4379" spans="11:12">
      <c r="K4379" s="46"/>
      <c r="L4379" s="26"/>
    </row>
    <row r="4380" spans="11:12">
      <c r="K4380" s="46"/>
      <c r="L4380" s="26"/>
    </row>
    <row r="4381" spans="11:12">
      <c r="K4381" s="46"/>
      <c r="L4381" s="26"/>
    </row>
    <row r="4382" spans="11:12">
      <c r="K4382" s="46"/>
      <c r="L4382" s="26"/>
    </row>
    <row r="4383" spans="11:12">
      <c r="K4383" s="46"/>
      <c r="L4383" s="26"/>
    </row>
    <row r="4384" spans="11:12">
      <c r="K4384" s="46"/>
      <c r="L4384" s="26"/>
    </row>
    <row r="4385" spans="11:12">
      <c r="K4385" s="46"/>
      <c r="L4385" s="26"/>
    </row>
    <row r="4386" spans="11:12">
      <c r="K4386" s="46"/>
      <c r="L4386" s="26"/>
    </row>
    <row r="4387" spans="11:12">
      <c r="K4387" s="46"/>
      <c r="L4387" s="26"/>
    </row>
    <row r="4388" spans="11:12">
      <c r="K4388" s="46"/>
      <c r="L4388" s="26"/>
    </row>
    <row r="4389" spans="11:12">
      <c r="K4389" s="46"/>
      <c r="L4389" s="26"/>
    </row>
    <row r="4390" spans="11:12">
      <c r="K4390" s="46"/>
      <c r="L4390" s="26"/>
    </row>
    <row r="4391" spans="11:12">
      <c r="K4391" s="46"/>
      <c r="L4391" s="26"/>
    </row>
    <row r="4392" spans="11:12">
      <c r="K4392" s="46"/>
      <c r="L4392" s="26"/>
    </row>
    <row r="4393" spans="11:12">
      <c r="K4393" s="46"/>
      <c r="L4393" s="26"/>
    </row>
    <row r="4394" spans="11:12">
      <c r="K4394" s="46"/>
      <c r="L4394" s="26"/>
    </row>
    <row r="4395" spans="11:12">
      <c r="K4395" s="46"/>
      <c r="L4395" s="26"/>
    </row>
    <row r="4396" spans="11:12">
      <c r="K4396" s="46"/>
      <c r="L4396" s="26"/>
    </row>
    <row r="4397" spans="11:12">
      <c r="K4397" s="46"/>
      <c r="L4397" s="26"/>
    </row>
    <row r="4398" spans="11:12">
      <c r="K4398" s="46"/>
      <c r="L4398" s="26"/>
    </row>
    <row r="4399" spans="11:12">
      <c r="K4399" s="46"/>
      <c r="L4399" s="26"/>
    </row>
    <row r="4400" spans="11:12">
      <c r="K4400" s="46"/>
      <c r="L4400" s="26"/>
    </row>
    <row r="4401" spans="11:12">
      <c r="K4401" s="46"/>
      <c r="L4401" s="26"/>
    </row>
    <row r="4402" spans="11:12">
      <c r="K4402" s="46"/>
      <c r="L4402" s="26"/>
    </row>
    <row r="4403" spans="11:12">
      <c r="K4403" s="46"/>
      <c r="L4403" s="26"/>
    </row>
    <row r="4404" spans="11:12">
      <c r="K4404" s="46"/>
      <c r="L4404" s="26"/>
    </row>
    <row r="4405" spans="11:12">
      <c r="K4405" s="46"/>
      <c r="L4405" s="26"/>
    </row>
    <row r="4406" spans="11:12">
      <c r="K4406" s="46"/>
      <c r="L4406" s="26"/>
    </row>
    <row r="4407" spans="11:12">
      <c r="K4407" s="46"/>
      <c r="L4407" s="26"/>
    </row>
    <row r="4408" spans="11:12">
      <c r="K4408" s="46"/>
      <c r="L4408" s="26"/>
    </row>
    <row r="4409" spans="11:12">
      <c r="K4409" s="46"/>
      <c r="L4409" s="26"/>
    </row>
    <row r="4410" spans="11:12">
      <c r="K4410" s="46"/>
      <c r="L4410" s="26"/>
    </row>
    <row r="4411" spans="11:12">
      <c r="K4411" s="46"/>
      <c r="L4411" s="26"/>
    </row>
    <row r="4412" spans="11:12">
      <c r="K4412" s="46"/>
      <c r="L4412" s="26"/>
    </row>
    <row r="4413" spans="11:12">
      <c r="K4413" s="46"/>
      <c r="L4413" s="26"/>
    </row>
    <row r="4414" spans="11:12">
      <c r="K4414" s="46"/>
      <c r="L4414" s="26"/>
    </row>
    <row r="4415" spans="11:12">
      <c r="K4415" s="46"/>
      <c r="L4415" s="26"/>
    </row>
    <row r="4416" spans="11:12">
      <c r="K4416" s="46"/>
      <c r="L4416" s="26"/>
    </row>
    <row r="4417" spans="11:12">
      <c r="K4417" s="46"/>
      <c r="L4417" s="26"/>
    </row>
    <row r="4418" spans="11:12">
      <c r="K4418" s="46"/>
      <c r="L4418" s="26"/>
    </row>
    <row r="4419" spans="11:12">
      <c r="K4419" s="46"/>
      <c r="L4419" s="26"/>
    </row>
    <row r="4420" spans="11:12">
      <c r="K4420" s="46"/>
      <c r="L4420" s="26"/>
    </row>
    <row r="4421" spans="11:12">
      <c r="K4421" s="46"/>
      <c r="L4421" s="26"/>
    </row>
    <row r="4422" spans="11:12">
      <c r="K4422" s="46"/>
      <c r="L4422" s="26"/>
    </row>
    <row r="4423" spans="11:12">
      <c r="K4423" s="46"/>
      <c r="L4423" s="26"/>
    </row>
    <row r="4424" spans="11:12">
      <c r="K4424" s="46"/>
      <c r="L4424" s="26"/>
    </row>
    <row r="4425" spans="11:12">
      <c r="K4425" s="46"/>
      <c r="L4425" s="26"/>
    </row>
    <row r="4426" spans="11:12">
      <c r="K4426" s="46"/>
      <c r="L4426" s="26"/>
    </row>
    <row r="4427" spans="11:12">
      <c r="K4427" s="46"/>
      <c r="L4427" s="26"/>
    </row>
    <row r="4428" spans="11:12">
      <c r="K4428" s="46"/>
      <c r="L4428" s="26"/>
    </row>
    <row r="4429" spans="11:12">
      <c r="K4429" s="46"/>
      <c r="L4429" s="26"/>
    </row>
    <row r="4430" spans="11:12">
      <c r="K4430" s="46"/>
      <c r="L4430" s="26"/>
    </row>
    <row r="4431" spans="11:12">
      <c r="K4431" s="46"/>
      <c r="L4431" s="26"/>
    </row>
    <row r="4432" spans="11:12">
      <c r="K4432" s="46"/>
      <c r="L4432" s="26"/>
    </row>
    <row r="4433" spans="11:12">
      <c r="K4433" s="46"/>
      <c r="L4433" s="26"/>
    </row>
    <row r="4434" spans="11:12">
      <c r="K4434" s="46"/>
      <c r="L4434" s="26"/>
    </row>
    <row r="4435" spans="11:12">
      <c r="K4435" s="46"/>
      <c r="L4435" s="26"/>
    </row>
    <row r="4436" spans="11:12">
      <c r="K4436" s="46"/>
      <c r="L4436" s="26"/>
    </row>
    <row r="4437" spans="11:12">
      <c r="K4437" s="46"/>
      <c r="L4437" s="26"/>
    </row>
    <row r="4438" spans="11:12">
      <c r="K4438" s="46"/>
      <c r="L4438" s="26"/>
    </row>
    <row r="4439" spans="11:12">
      <c r="K4439" s="46"/>
      <c r="L4439" s="26"/>
    </row>
    <row r="4440" spans="11:12">
      <c r="K4440" s="46"/>
      <c r="L4440" s="26"/>
    </row>
    <row r="4441" spans="11:12">
      <c r="K4441" s="46"/>
      <c r="L4441" s="26"/>
    </row>
    <row r="4442" spans="11:12">
      <c r="K4442" s="46"/>
      <c r="L4442" s="26"/>
    </row>
    <row r="4443" spans="11:12">
      <c r="K4443" s="46"/>
      <c r="L4443" s="26"/>
    </row>
    <row r="4444" spans="11:12">
      <c r="K4444" s="46"/>
      <c r="L4444" s="26"/>
    </row>
    <row r="4445" spans="11:12">
      <c r="K4445" s="46"/>
      <c r="L4445" s="26"/>
    </row>
    <row r="4446" spans="11:12">
      <c r="K4446" s="46"/>
      <c r="L4446" s="26"/>
    </row>
    <row r="4447" spans="11:12">
      <c r="K4447" s="46"/>
      <c r="L4447" s="26"/>
    </row>
    <row r="4448" spans="11:12">
      <c r="K4448" s="46"/>
      <c r="L4448" s="26"/>
    </row>
    <row r="4449" spans="11:12">
      <c r="K4449" s="46"/>
      <c r="L4449" s="26"/>
    </row>
    <row r="4450" spans="11:12">
      <c r="K4450" s="46"/>
      <c r="L4450" s="26"/>
    </row>
    <row r="4451" spans="11:12">
      <c r="K4451" s="46"/>
      <c r="L4451" s="26"/>
    </row>
    <row r="4452" spans="11:12">
      <c r="K4452" s="46"/>
      <c r="L4452" s="26"/>
    </row>
    <row r="4453" spans="11:12">
      <c r="K4453" s="46"/>
      <c r="L4453" s="26"/>
    </row>
    <row r="4454" spans="11:12">
      <c r="K4454" s="46"/>
      <c r="L4454" s="26"/>
    </row>
    <row r="4455" spans="11:12">
      <c r="K4455" s="46"/>
      <c r="L4455" s="26"/>
    </row>
    <row r="4456" spans="11:12">
      <c r="K4456" s="46"/>
      <c r="L4456" s="26"/>
    </row>
    <row r="4457" spans="11:12">
      <c r="K4457" s="46"/>
      <c r="L4457" s="26"/>
    </row>
    <row r="4458" spans="11:12">
      <c r="K4458" s="46"/>
      <c r="L4458" s="26"/>
    </row>
    <row r="4459" spans="11:12">
      <c r="K4459" s="46"/>
      <c r="L4459" s="26"/>
    </row>
    <row r="4460" spans="11:12">
      <c r="K4460" s="46"/>
      <c r="L4460" s="26"/>
    </row>
    <row r="4461" spans="11:12">
      <c r="K4461" s="46"/>
      <c r="L4461" s="26"/>
    </row>
    <row r="4462" spans="11:12">
      <c r="K4462" s="46"/>
      <c r="L4462" s="26"/>
    </row>
    <row r="4463" spans="11:12">
      <c r="K4463" s="46"/>
      <c r="L4463" s="26"/>
    </row>
    <row r="4464" spans="11:12">
      <c r="K4464" s="46"/>
      <c r="L4464" s="26"/>
    </row>
    <row r="4465" spans="11:12">
      <c r="K4465" s="46"/>
      <c r="L4465" s="26"/>
    </row>
    <row r="4466" spans="11:12">
      <c r="K4466" s="46"/>
      <c r="L4466" s="26"/>
    </row>
    <row r="4467" spans="11:12">
      <c r="K4467" s="46"/>
      <c r="L4467" s="26"/>
    </row>
    <row r="4468" spans="11:12">
      <c r="K4468" s="46"/>
      <c r="L4468" s="26"/>
    </row>
    <row r="4469" spans="11:12">
      <c r="K4469" s="46"/>
      <c r="L4469" s="26"/>
    </row>
    <row r="4470" spans="11:12">
      <c r="K4470" s="46"/>
      <c r="L4470" s="26"/>
    </row>
    <row r="4471" spans="11:12">
      <c r="K4471" s="46"/>
      <c r="L4471" s="26"/>
    </row>
    <row r="4472" spans="11:12">
      <c r="K4472" s="46"/>
      <c r="L4472" s="26"/>
    </row>
    <row r="4473" spans="11:12">
      <c r="K4473" s="46"/>
      <c r="L4473" s="26"/>
    </row>
    <row r="4474" spans="11:12">
      <c r="K4474" s="46"/>
      <c r="L4474" s="26"/>
    </row>
    <row r="4475" spans="11:12">
      <c r="K4475" s="46"/>
      <c r="L4475" s="26"/>
    </row>
    <row r="4476" spans="11:12">
      <c r="K4476" s="46"/>
      <c r="L4476" s="26"/>
    </row>
    <row r="4477" spans="11:12">
      <c r="K4477" s="46"/>
      <c r="L4477" s="26"/>
    </row>
    <row r="4478" spans="11:12">
      <c r="K4478" s="46"/>
      <c r="L4478" s="26"/>
    </row>
    <row r="4479" spans="11:12">
      <c r="K4479" s="46"/>
      <c r="L4479" s="26"/>
    </row>
    <row r="4480" spans="11:12">
      <c r="K4480" s="46"/>
      <c r="L4480" s="26"/>
    </row>
    <row r="4481" spans="11:12">
      <c r="K4481" s="46"/>
      <c r="L4481" s="26"/>
    </row>
    <row r="4482" spans="11:12">
      <c r="K4482" s="46"/>
      <c r="L4482" s="26"/>
    </row>
    <row r="4483" spans="11:12">
      <c r="K4483" s="46"/>
      <c r="L4483" s="26"/>
    </row>
    <row r="4484" spans="11:12">
      <c r="K4484" s="46"/>
      <c r="L4484" s="26"/>
    </row>
    <row r="4485" spans="11:12">
      <c r="K4485" s="46"/>
      <c r="L4485" s="26"/>
    </row>
    <row r="4486" spans="11:12">
      <c r="K4486" s="46"/>
      <c r="L4486" s="26"/>
    </row>
    <row r="4487" spans="11:12">
      <c r="K4487" s="46"/>
      <c r="L4487" s="26"/>
    </row>
    <row r="4488" spans="11:12">
      <c r="K4488" s="46"/>
      <c r="L4488" s="26"/>
    </row>
    <row r="4489" spans="11:12">
      <c r="K4489" s="46"/>
      <c r="L4489" s="26"/>
    </row>
    <row r="4490" spans="11:12">
      <c r="K4490" s="46"/>
      <c r="L4490" s="26"/>
    </row>
    <row r="4491" spans="11:12">
      <c r="K4491" s="46"/>
      <c r="L4491" s="26"/>
    </row>
    <row r="4492" spans="11:12">
      <c r="K4492" s="46"/>
      <c r="L4492" s="26"/>
    </row>
    <row r="4493" spans="11:12">
      <c r="K4493" s="46"/>
      <c r="L4493" s="26"/>
    </row>
    <row r="4494" spans="11:12">
      <c r="K4494" s="46"/>
      <c r="L4494" s="26"/>
    </row>
    <row r="4495" spans="11:12">
      <c r="K4495" s="46"/>
      <c r="L4495" s="26"/>
    </row>
    <row r="4496" spans="11:12">
      <c r="K4496" s="46"/>
      <c r="L4496" s="26"/>
    </row>
    <row r="4497" spans="11:12">
      <c r="K4497" s="46"/>
      <c r="L4497" s="26"/>
    </row>
    <row r="4498" spans="11:12">
      <c r="K4498" s="46"/>
      <c r="L4498" s="26"/>
    </row>
    <row r="4499" spans="11:12">
      <c r="K4499" s="46"/>
      <c r="L4499" s="26"/>
    </row>
    <row r="4500" spans="11:12">
      <c r="K4500" s="46"/>
      <c r="L4500" s="26"/>
    </row>
    <row r="4501" spans="11:12">
      <c r="K4501" s="46"/>
      <c r="L4501" s="26"/>
    </row>
    <row r="4502" spans="11:12">
      <c r="K4502" s="46"/>
      <c r="L4502" s="26"/>
    </row>
    <row r="4503" spans="11:12">
      <c r="K4503" s="46"/>
      <c r="L4503" s="26"/>
    </row>
    <row r="4504" spans="11:12">
      <c r="K4504" s="46"/>
      <c r="L4504" s="26"/>
    </row>
    <row r="4505" spans="11:12">
      <c r="K4505" s="46"/>
      <c r="L4505" s="26"/>
    </row>
    <row r="4506" spans="11:12">
      <c r="K4506" s="46"/>
      <c r="L4506" s="26"/>
    </row>
    <row r="4507" spans="11:12">
      <c r="K4507" s="46"/>
      <c r="L4507" s="26"/>
    </row>
    <row r="4508" spans="11:12">
      <c r="K4508" s="46"/>
      <c r="L4508" s="26"/>
    </row>
    <row r="4509" spans="11:12">
      <c r="K4509" s="46"/>
      <c r="L4509" s="26"/>
    </row>
    <row r="4510" spans="11:12">
      <c r="K4510" s="46"/>
      <c r="L4510" s="26"/>
    </row>
    <row r="4511" spans="11:12">
      <c r="K4511" s="46"/>
      <c r="L4511" s="26"/>
    </row>
    <row r="4512" spans="11:12">
      <c r="K4512" s="46"/>
      <c r="L4512" s="26"/>
    </row>
    <row r="4513" spans="11:12">
      <c r="K4513" s="46"/>
      <c r="L4513" s="26"/>
    </row>
    <row r="4514" spans="11:12">
      <c r="K4514" s="46"/>
      <c r="L4514" s="26"/>
    </row>
    <row r="4515" spans="11:12">
      <c r="K4515" s="46"/>
      <c r="L4515" s="26"/>
    </row>
    <row r="4516" spans="11:12">
      <c r="K4516" s="46"/>
      <c r="L4516" s="26"/>
    </row>
    <row r="4517" spans="11:12">
      <c r="K4517" s="46"/>
      <c r="L4517" s="26"/>
    </row>
    <row r="4518" spans="11:12">
      <c r="K4518" s="46"/>
      <c r="L4518" s="26"/>
    </row>
    <row r="4519" spans="11:12">
      <c r="K4519" s="46"/>
      <c r="L4519" s="26"/>
    </row>
    <row r="4520" spans="11:12">
      <c r="K4520" s="46"/>
      <c r="L4520" s="26"/>
    </row>
    <row r="4521" spans="11:12">
      <c r="K4521" s="46"/>
      <c r="L4521" s="26"/>
    </row>
    <row r="4522" spans="11:12">
      <c r="K4522" s="46"/>
      <c r="L4522" s="26"/>
    </row>
    <row r="4523" spans="11:12">
      <c r="K4523" s="46"/>
      <c r="L4523" s="26"/>
    </row>
    <row r="4524" spans="11:12">
      <c r="K4524" s="46"/>
      <c r="L4524" s="26"/>
    </row>
    <row r="4525" spans="11:12">
      <c r="K4525" s="46"/>
      <c r="L4525" s="26"/>
    </row>
    <row r="4526" spans="11:12">
      <c r="K4526" s="46"/>
      <c r="L4526" s="26"/>
    </row>
    <row r="4527" spans="11:12">
      <c r="K4527" s="46"/>
      <c r="L4527" s="26"/>
    </row>
    <row r="4528" spans="11:12">
      <c r="K4528" s="46"/>
      <c r="L4528" s="26"/>
    </row>
    <row r="4529" spans="11:12">
      <c r="K4529" s="46"/>
      <c r="L4529" s="26"/>
    </row>
    <row r="4530" spans="11:12">
      <c r="K4530" s="46"/>
      <c r="L4530" s="26"/>
    </row>
    <row r="4531" spans="11:12">
      <c r="K4531" s="46"/>
      <c r="L4531" s="26"/>
    </row>
    <row r="4532" spans="11:12">
      <c r="K4532" s="46"/>
      <c r="L4532" s="26"/>
    </row>
    <row r="4533" spans="11:12">
      <c r="K4533" s="46"/>
      <c r="L4533" s="26"/>
    </row>
    <row r="4534" spans="11:12">
      <c r="K4534" s="46"/>
      <c r="L4534" s="26"/>
    </row>
    <row r="4535" spans="11:12">
      <c r="K4535" s="46"/>
      <c r="L4535" s="26"/>
    </row>
    <row r="4536" spans="11:12">
      <c r="K4536" s="46"/>
      <c r="L4536" s="26"/>
    </row>
    <row r="4537" spans="11:12">
      <c r="K4537" s="46"/>
      <c r="L4537" s="26"/>
    </row>
    <row r="4538" spans="11:12">
      <c r="K4538" s="46"/>
      <c r="L4538" s="26"/>
    </row>
    <row r="4539" spans="11:12">
      <c r="K4539" s="46"/>
      <c r="L4539" s="26"/>
    </row>
    <row r="4540" spans="11:12">
      <c r="K4540" s="46"/>
      <c r="L4540" s="26"/>
    </row>
    <row r="4541" spans="11:12">
      <c r="K4541" s="46"/>
      <c r="L4541" s="26"/>
    </row>
    <row r="4542" spans="11:12">
      <c r="K4542" s="46"/>
      <c r="L4542" s="26"/>
    </row>
    <row r="4543" spans="11:12">
      <c r="K4543" s="46"/>
      <c r="L4543" s="26"/>
    </row>
    <row r="4544" spans="11:12">
      <c r="K4544" s="46"/>
      <c r="L4544" s="26"/>
    </row>
    <row r="4545" spans="11:12">
      <c r="K4545" s="46"/>
      <c r="L4545" s="26"/>
    </row>
    <row r="4546" spans="11:12">
      <c r="K4546" s="46"/>
      <c r="L4546" s="26"/>
    </row>
    <row r="4547" spans="11:12">
      <c r="K4547" s="46"/>
      <c r="L4547" s="26"/>
    </row>
    <row r="4548" spans="11:12">
      <c r="K4548" s="46"/>
      <c r="L4548" s="26"/>
    </row>
    <row r="4549" spans="11:12">
      <c r="K4549" s="46"/>
      <c r="L4549" s="26"/>
    </row>
    <row r="4550" spans="11:12">
      <c r="K4550" s="46"/>
      <c r="L4550" s="26"/>
    </row>
    <row r="4551" spans="11:12">
      <c r="K4551" s="46"/>
      <c r="L4551" s="26"/>
    </row>
    <row r="4552" spans="11:12">
      <c r="K4552" s="46"/>
      <c r="L4552" s="26"/>
    </row>
    <row r="4553" spans="11:12">
      <c r="K4553" s="46"/>
      <c r="L4553" s="26"/>
    </row>
    <row r="4554" spans="11:12">
      <c r="K4554" s="46"/>
      <c r="L4554" s="26"/>
    </row>
    <row r="4555" spans="11:12">
      <c r="K4555" s="46"/>
      <c r="L4555" s="26"/>
    </row>
    <row r="4556" spans="11:12">
      <c r="K4556" s="46"/>
      <c r="L4556" s="26"/>
    </row>
    <row r="4557" spans="11:12">
      <c r="K4557" s="46"/>
      <c r="L4557" s="26"/>
    </row>
    <row r="4558" spans="11:12">
      <c r="K4558" s="46"/>
      <c r="L4558" s="26"/>
    </row>
    <row r="4559" spans="11:12">
      <c r="K4559" s="46"/>
      <c r="L4559" s="26"/>
    </row>
    <row r="4560" spans="11:12">
      <c r="K4560" s="46"/>
      <c r="L4560" s="26"/>
    </row>
    <row r="4561" spans="11:12">
      <c r="K4561" s="47"/>
      <c r="L4561" s="26"/>
    </row>
    <row r="4562" spans="11:12">
      <c r="L4562" s="26"/>
    </row>
    <row r="4563" spans="11:12">
      <c r="L4563" s="26"/>
    </row>
    <row r="4564" spans="11:12">
      <c r="L4564" s="26"/>
    </row>
    <row r="4565" spans="11:12">
      <c r="L4565" s="26"/>
    </row>
    <row r="4566" spans="11:12">
      <c r="L4566" s="26"/>
    </row>
    <row r="4567" spans="11:12">
      <c r="L4567" s="26"/>
    </row>
    <row r="4568" spans="11:12">
      <c r="L4568" s="26"/>
    </row>
  </sheetData>
  <mergeCells count="89">
    <mergeCell ref="B14:B15"/>
    <mergeCell ref="D14:D15"/>
    <mergeCell ref="F14:F15"/>
    <mergeCell ref="A7:K7"/>
    <mergeCell ref="A39:A52"/>
    <mergeCell ref="B39:B52"/>
    <mergeCell ref="C39:C52"/>
    <mergeCell ref="E39:E52"/>
    <mergeCell ref="F39:F52"/>
    <mergeCell ref="F34:F36"/>
    <mergeCell ref="D21:D24"/>
    <mergeCell ref="E21:E24"/>
    <mergeCell ref="F28:F33"/>
    <mergeCell ref="F21:F24"/>
    <mergeCell ref="J26:J27"/>
    <mergeCell ref="K26:K27"/>
    <mergeCell ref="K21:K24"/>
    <mergeCell ref="K34:K36"/>
    <mergeCell ref="J34:J36"/>
    <mergeCell ref="A38:K38"/>
    <mergeCell ref="A37:K37"/>
    <mergeCell ref="J21:J24"/>
    <mergeCell ref="D28:D33"/>
    <mergeCell ref="D35:D36"/>
    <mergeCell ref="E34:E36"/>
    <mergeCell ref="B34:B36"/>
    <mergeCell ref="A26:C26"/>
    <mergeCell ref="D26:D27"/>
    <mergeCell ref="E26:F26"/>
    <mergeCell ref="G26:G27"/>
    <mergeCell ref="H26:H27"/>
    <mergeCell ref="A16:A19"/>
    <mergeCell ref="C34:C36"/>
    <mergeCell ref="C14:C15"/>
    <mergeCell ref="A14:A15"/>
    <mergeCell ref="A21:A24"/>
    <mergeCell ref="B21:B24"/>
    <mergeCell ref="C21:C24"/>
    <mergeCell ref="A34:A36"/>
    <mergeCell ref="A25:K25"/>
    <mergeCell ref="K28:K33"/>
    <mergeCell ref="J28:J33"/>
    <mergeCell ref="A28:A33"/>
    <mergeCell ref="B28:B33"/>
    <mergeCell ref="C28:C33"/>
    <mergeCell ref="E28:E33"/>
    <mergeCell ref="A20:K20"/>
    <mergeCell ref="J39:J52"/>
    <mergeCell ref="K39:K52"/>
    <mergeCell ref="G39:G52"/>
    <mergeCell ref="H39:H52"/>
    <mergeCell ref="I39:I52"/>
    <mergeCell ref="C16:C19"/>
    <mergeCell ref="B16:B19"/>
    <mergeCell ref="H18:H19"/>
    <mergeCell ref="E16:E19"/>
    <mergeCell ref="K16:K19"/>
    <mergeCell ref="F16:F19"/>
    <mergeCell ref="E14:E15"/>
    <mergeCell ref="J16:J19"/>
    <mergeCell ref="J14:J15"/>
    <mergeCell ref="K14:K15"/>
    <mergeCell ref="G18:G19"/>
    <mergeCell ref="I18:I19"/>
    <mergeCell ref="A1:K1"/>
    <mergeCell ref="A2:K2"/>
    <mergeCell ref="J8:J9"/>
    <mergeCell ref="H8:H9"/>
    <mergeCell ref="G8:G9"/>
    <mergeCell ref="A3:K4"/>
    <mergeCell ref="E8:F8"/>
    <mergeCell ref="A6:K6"/>
    <mergeCell ref="K8:K9"/>
    <mergeCell ref="A8:C8"/>
    <mergeCell ref="D8:D9"/>
    <mergeCell ref="A10:A13"/>
    <mergeCell ref="K10:K13"/>
    <mergeCell ref="J10:J13"/>
    <mergeCell ref="F10:F13"/>
    <mergeCell ref="E10:E13"/>
    <mergeCell ref="D10:D13"/>
    <mergeCell ref="C10:C13"/>
    <mergeCell ref="B10:B13"/>
    <mergeCell ref="G10:G11"/>
    <mergeCell ref="H10:H11"/>
    <mergeCell ref="I10:I11"/>
    <mergeCell ref="G12:G13"/>
    <mergeCell ref="H12:H13"/>
    <mergeCell ref="I12:I13"/>
  </mergeCells>
  <printOptions horizontalCentered="1"/>
  <pageMargins left="0.42" right="0.17" top="0.11" bottom="0.31" header="0.17" footer="0.17"/>
  <pageSetup paperSize="5" scale="44" fitToHeight="0" orientation="landscape" blackAndWhite="1" r:id="rId1"/>
  <headerFooter scaleWithDoc="0" alignWithMargins="0">
    <oddFooter>&amp;R&amp;"Humanst521 BT,Roman"&amp;7DIMENSIÓN 1 / ACADÉMICA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L30"/>
  <sheetViews>
    <sheetView zoomScale="80" zoomScaleNormal="80" zoomScaleSheetLayoutView="70" zoomScalePageLayoutView="50" workbookViewId="0">
      <selection activeCell="A9" sqref="A9:L9"/>
    </sheetView>
  </sheetViews>
  <sheetFormatPr baseColWidth="10" defaultRowHeight="15"/>
  <cols>
    <col min="1" max="1" width="7.5703125" style="13" customWidth="1"/>
    <col min="2" max="2" width="25.7109375" style="13" customWidth="1"/>
    <col min="3" max="3" width="36.5703125" style="13" customWidth="1"/>
    <col min="4" max="4" width="21.7109375" style="13" customWidth="1"/>
    <col min="5" max="5" width="11.140625" style="13" customWidth="1"/>
    <col min="6" max="6" width="11.85546875" style="13" customWidth="1"/>
    <col min="7" max="7" width="24.7109375" style="13" customWidth="1"/>
    <col min="8" max="8" width="18.28515625" style="81" customWidth="1"/>
    <col min="9" max="9" width="17.7109375" style="13" customWidth="1"/>
    <col min="10" max="10" width="10.5703125" style="117" customWidth="1"/>
    <col min="11" max="11" width="10.42578125" style="15" customWidth="1"/>
    <col min="12" max="12" width="60.28515625" style="15" customWidth="1"/>
    <col min="13" max="13" width="2.28515625" style="8" customWidth="1"/>
    <col min="14" max="16384" width="11.42578125" style="8"/>
  </cols>
  <sheetData>
    <row r="1" spans="1:12" ht="3.75" customHeight="1"/>
    <row r="2" spans="1:12" ht="14.25" customHeight="1"/>
    <row r="3" spans="1:12" ht="23.25" customHeight="1">
      <c r="A3" s="271" t="s">
        <v>252</v>
      </c>
      <c r="B3" s="271"/>
      <c r="C3" s="271"/>
      <c r="D3" s="271"/>
      <c r="E3" s="271"/>
      <c r="F3" s="271"/>
      <c r="G3" s="271"/>
      <c r="H3" s="271"/>
      <c r="I3" s="271"/>
      <c r="J3" s="271"/>
      <c r="K3" s="271"/>
      <c r="L3" s="271"/>
    </row>
    <row r="4" spans="1:12" s="12" customFormat="1" ht="22.5" customHeight="1">
      <c r="A4" s="319" t="s">
        <v>143</v>
      </c>
      <c r="B4" s="320"/>
      <c r="C4" s="320"/>
      <c r="D4" s="320"/>
      <c r="E4" s="320"/>
      <c r="F4" s="320"/>
      <c r="G4" s="320"/>
      <c r="H4" s="320"/>
      <c r="I4" s="320"/>
      <c r="J4" s="320"/>
      <c r="K4" s="320"/>
      <c r="L4" s="321"/>
    </row>
    <row r="5" spans="1:12" s="12" customFormat="1" ht="40.5" customHeight="1">
      <c r="A5" s="322" t="s">
        <v>144</v>
      </c>
      <c r="B5" s="323"/>
      <c r="C5" s="323"/>
      <c r="D5" s="323"/>
      <c r="E5" s="323"/>
      <c r="F5" s="323"/>
      <c r="G5" s="323"/>
      <c r="H5" s="323"/>
      <c r="I5" s="323"/>
      <c r="J5" s="323"/>
      <c r="K5" s="323"/>
      <c r="L5" s="324"/>
    </row>
    <row r="6" spans="1:12" s="12" customFormat="1" ht="40.5" customHeight="1">
      <c r="A6" s="325"/>
      <c r="B6" s="326"/>
      <c r="C6" s="326"/>
      <c r="D6" s="326"/>
      <c r="E6" s="326"/>
      <c r="F6" s="326"/>
      <c r="G6" s="326"/>
      <c r="H6" s="326"/>
      <c r="I6" s="326"/>
      <c r="J6" s="326"/>
      <c r="K6" s="326"/>
      <c r="L6" s="327"/>
    </row>
    <row r="7" spans="1:12" ht="24.75" customHeight="1">
      <c r="A7" s="57"/>
      <c r="B7" s="57"/>
      <c r="C7" s="57"/>
      <c r="D7" s="57"/>
      <c r="E7" s="57"/>
      <c r="F7" s="57"/>
      <c r="G7" s="57"/>
      <c r="H7" s="82"/>
      <c r="I7" s="57"/>
      <c r="J7" s="111"/>
      <c r="K7" s="58"/>
      <c r="L7" s="58"/>
    </row>
    <row r="8" spans="1:12" s="12" customFormat="1" ht="26.25" customHeight="1">
      <c r="A8" s="328" t="s">
        <v>145</v>
      </c>
      <c r="B8" s="329"/>
      <c r="C8" s="329"/>
      <c r="D8" s="329"/>
      <c r="E8" s="329"/>
      <c r="F8" s="329"/>
      <c r="G8" s="329"/>
      <c r="H8" s="329"/>
      <c r="I8" s="329"/>
      <c r="J8" s="329"/>
      <c r="K8" s="329"/>
      <c r="L8" s="330"/>
    </row>
    <row r="9" spans="1:12" s="11" customFormat="1" ht="28.5" customHeight="1">
      <c r="A9" s="331" t="s">
        <v>146</v>
      </c>
      <c r="B9" s="332"/>
      <c r="C9" s="332"/>
      <c r="D9" s="332"/>
      <c r="E9" s="332"/>
      <c r="F9" s="332"/>
      <c r="G9" s="332"/>
      <c r="H9" s="332"/>
      <c r="I9" s="332"/>
      <c r="J9" s="332"/>
      <c r="K9" s="332"/>
      <c r="L9" s="333"/>
    </row>
    <row r="10" spans="1:12" s="10" customFormat="1" ht="45.75" customHeight="1">
      <c r="A10" s="257" t="s">
        <v>28</v>
      </c>
      <c r="B10" s="257"/>
      <c r="C10" s="257"/>
      <c r="D10" s="257" t="s">
        <v>27</v>
      </c>
      <c r="E10" s="257" t="s">
        <v>26</v>
      </c>
      <c r="F10" s="257"/>
      <c r="G10" s="257" t="s">
        <v>25</v>
      </c>
      <c r="H10" s="257" t="s">
        <v>39</v>
      </c>
      <c r="I10" s="63" t="s">
        <v>62</v>
      </c>
      <c r="J10" s="272" t="s">
        <v>40</v>
      </c>
      <c r="K10" s="322" t="s">
        <v>24</v>
      </c>
      <c r="L10" s="324"/>
    </row>
    <row r="11" spans="1:12" s="10" customFormat="1" ht="33" customHeight="1">
      <c r="A11" s="63" t="s">
        <v>23</v>
      </c>
      <c r="B11" s="63" t="s">
        <v>22</v>
      </c>
      <c r="C11" s="63" t="s">
        <v>21</v>
      </c>
      <c r="D11" s="257"/>
      <c r="E11" s="83" t="s">
        <v>20</v>
      </c>
      <c r="F11" s="63" t="s">
        <v>19</v>
      </c>
      <c r="G11" s="257"/>
      <c r="H11" s="257"/>
      <c r="I11" s="59" t="s">
        <v>248</v>
      </c>
      <c r="J11" s="272"/>
      <c r="K11" s="325"/>
      <c r="L11" s="327"/>
    </row>
    <row r="12" spans="1:12" s="9" customFormat="1" ht="151.5" customHeight="1">
      <c r="A12" s="291">
        <v>8</v>
      </c>
      <c r="B12" s="257" t="s">
        <v>157</v>
      </c>
      <c r="C12" s="257" t="s">
        <v>158</v>
      </c>
      <c r="D12" s="266" t="s">
        <v>43</v>
      </c>
      <c r="E12" s="314">
        <v>121800</v>
      </c>
      <c r="F12" s="257" t="s">
        <v>35</v>
      </c>
      <c r="G12" s="63" t="s">
        <v>159</v>
      </c>
      <c r="H12" s="63" t="s">
        <v>210</v>
      </c>
      <c r="I12" s="63">
        <v>60</v>
      </c>
      <c r="J12" s="272">
        <v>0.5</v>
      </c>
      <c r="K12" s="315" t="s">
        <v>239</v>
      </c>
      <c r="L12" s="316"/>
    </row>
    <row r="13" spans="1:12" s="9" customFormat="1" ht="166.5" customHeight="1">
      <c r="A13" s="291"/>
      <c r="B13" s="257"/>
      <c r="C13" s="257"/>
      <c r="D13" s="267"/>
      <c r="E13" s="314"/>
      <c r="F13" s="257"/>
      <c r="G13" s="76" t="s">
        <v>160</v>
      </c>
      <c r="H13" s="63" t="s">
        <v>34</v>
      </c>
      <c r="I13" s="63">
        <v>0</v>
      </c>
      <c r="J13" s="272"/>
      <c r="K13" s="317"/>
      <c r="L13" s="318"/>
    </row>
    <row r="14" spans="1:12" s="10" customFormat="1" ht="123" customHeight="1">
      <c r="A14" s="84"/>
      <c r="B14" s="84"/>
      <c r="C14" s="84"/>
      <c r="D14" s="84"/>
      <c r="E14" s="84"/>
      <c r="F14" s="84"/>
      <c r="G14" s="84"/>
      <c r="H14" s="84"/>
      <c r="I14" s="84"/>
      <c r="J14" s="120"/>
      <c r="K14" s="86"/>
      <c r="L14" s="86"/>
    </row>
    <row r="15" spans="1:12" s="10" customFormat="1" ht="57" customHeight="1">
      <c r="A15" s="84"/>
      <c r="B15" s="84"/>
      <c r="C15" s="84"/>
      <c r="D15" s="84"/>
      <c r="E15" s="84"/>
      <c r="F15" s="84"/>
      <c r="G15" s="84"/>
      <c r="H15" s="84"/>
      <c r="I15" s="84"/>
      <c r="J15" s="120"/>
      <c r="K15" s="86"/>
      <c r="L15" s="86"/>
    </row>
    <row r="16" spans="1:12" s="10" customFormat="1" ht="57.75" customHeight="1">
      <c r="A16" s="85"/>
      <c r="B16" s="85"/>
      <c r="C16" s="85"/>
      <c r="D16" s="85"/>
      <c r="E16" s="85"/>
      <c r="F16" s="85"/>
      <c r="G16" s="85"/>
      <c r="H16" s="85"/>
      <c r="I16" s="85"/>
      <c r="J16" s="120"/>
      <c r="K16" s="86"/>
      <c r="L16" s="86"/>
    </row>
    <row r="17" spans="1:12" s="10" customFormat="1" ht="60" customHeight="1">
      <c r="A17" s="85"/>
      <c r="B17" s="85"/>
      <c r="C17" s="85"/>
      <c r="D17" s="85"/>
      <c r="E17" s="85"/>
      <c r="F17" s="85"/>
      <c r="G17" s="85"/>
      <c r="H17" s="85"/>
      <c r="I17" s="85"/>
      <c r="J17" s="120"/>
      <c r="K17" s="86"/>
      <c r="L17" s="86"/>
    </row>
    <row r="18" spans="1:12" s="10" customFormat="1" ht="39.75" customHeight="1">
      <c r="A18" s="85"/>
      <c r="B18" s="85"/>
      <c r="C18" s="85"/>
      <c r="D18" s="85"/>
      <c r="E18" s="85"/>
      <c r="F18" s="85"/>
      <c r="G18" s="85"/>
      <c r="H18" s="85"/>
      <c r="I18" s="85"/>
      <c r="J18" s="120"/>
      <c r="K18" s="86"/>
      <c r="L18" s="86"/>
    </row>
    <row r="19" spans="1:12" s="10" customFormat="1" ht="72.75" customHeight="1">
      <c r="A19" s="85"/>
      <c r="B19" s="85"/>
      <c r="C19" s="85"/>
      <c r="D19" s="85"/>
      <c r="E19" s="85"/>
      <c r="F19" s="85"/>
      <c r="G19" s="85"/>
      <c r="H19" s="85"/>
      <c r="I19" s="85"/>
      <c r="J19" s="120"/>
      <c r="K19" s="86"/>
      <c r="L19" s="86"/>
    </row>
    <row r="20" spans="1:12" s="10" customFormat="1" ht="58.5" customHeight="1">
      <c r="A20" s="89"/>
      <c r="B20" s="89"/>
      <c r="C20" s="89"/>
      <c r="D20" s="89"/>
      <c r="E20" s="89"/>
      <c r="F20" s="89"/>
      <c r="G20" s="89"/>
      <c r="H20" s="77"/>
      <c r="I20" s="89"/>
      <c r="J20" s="121"/>
      <c r="K20" s="88"/>
      <c r="L20" s="88"/>
    </row>
    <row r="21" spans="1:12" ht="20.25" customHeight="1">
      <c r="A21" s="89"/>
      <c r="B21" s="312"/>
      <c r="C21" s="312"/>
      <c r="D21" s="89"/>
      <c r="E21" s="313"/>
      <c r="F21" s="313"/>
    </row>
    <row r="22" spans="1:12" ht="34.5" customHeight="1">
      <c r="A22" s="33"/>
      <c r="B22" s="77"/>
      <c r="C22" s="77"/>
      <c r="D22" s="33"/>
      <c r="E22" s="313"/>
      <c r="F22" s="313"/>
      <c r="G22" s="14"/>
      <c r="H22" s="14"/>
      <c r="I22" s="14"/>
      <c r="J22" s="118"/>
      <c r="K22" s="40"/>
      <c r="L22" s="40"/>
    </row>
    <row r="23" spans="1:12" ht="12.75" customHeight="1">
      <c r="A23" s="33"/>
      <c r="B23" s="77"/>
      <c r="C23" s="77"/>
      <c r="D23" s="33"/>
      <c r="E23" s="313"/>
      <c r="F23" s="313"/>
      <c r="G23" s="14"/>
      <c r="H23" s="14"/>
      <c r="I23" s="14"/>
      <c r="J23" s="118"/>
      <c r="K23" s="40"/>
      <c r="L23" s="40"/>
    </row>
    <row r="24" spans="1:12" ht="38.25" customHeight="1">
      <c r="A24" s="33"/>
      <c r="B24" s="77"/>
      <c r="C24" s="77"/>
      <c r="D24" s="33"/>
      <c r="E24" s="33"/>
      <c r="F24" s="33"/>
      <c r="G24" s="14"/>
      <c r="H24" s="14"/>
      <c r="I24" s="14"/>
      <c r="J24" s="118"/>
      <c r="K24" s="40"/>
      <c r="L24" s="40"/>
    </row>
    <row r="25" spans="1:12" s="9" customFormat="1">
      <c r="A25" s="33"/>
      <c r="B25" s="77"/>
      <c r="C25" s="77"/>
      <c r="D25" s="33"/>
      <c r="E25" s="33"/>
      <c r="F25" s="33"/>
      <c r="G25" s="14"/>
      <c r="H25" s="14"/>
      <c r="I25" s="14"/>
      <c r="J25" s="118"/>
      <c r="K25" s="40"/>
      <c r="L25" s="40"/>
    </row>
    <row r="26" spans="1:12" s="9" customFormat="1">
      <c r="A26" s="33"/>
      <c r="B26" s="62"/>
      <c r="C26" s="62"/>
      <c r="D26" s="33"/>
      <c r="E26" s="87"/>
      <c r="F26" s="33"/>
      <c r="G26" s="14"/>
      <c r="H26" s="14"/>
      <c r="I26" s="14"/>
      <c r="J26" s="118"/>
      <c r="K26" s="40"/>
      <c r="L26" s="40"/>
    </row>
    <row r="27" spans="1:12">
      <c r="A27" s="33"/>
      <c r="B27" s="62"/>
      <c r="C27" s="62"/>
      <c r="D27" s="33"/>
      <c r="E27" s="33"/>
      <c r="F27" s="33"/>
      <c r="G27" s="14"/>
      <c r="H27" s="14"/>
      <c r="I27" s="14"/>
      <c r="J27" s="118"/>
      <c r="K27" s="40"/>
      <c r="L27" s="40"/>
    </row>
    <row r="28" spans="1:12">
      <c r="A28" s="33"/>
      <c r="B28" s="62"/>
      <c r="C28" s="62"/>
      <c r="D28" s="33"/>
      <c r="E28" s="33"/>
      <c r="F28" s="33"/>
      <c r="G28" s="14"/>
      <c r="H28" s="14"/>
      <c r="I28" s="14"/>
      <c r="J28" s="118"/>
      <c r="K28" s="40"/>
      <c r="L28" s="40"/>
    </row>
    <row r="29" spans="1:12">
      <c r="A29" s="14"/>
      <c r="B29" s="14"/>
      <c r="C29" s="14"/>
      <c r="D29" s="14"/>
      <c r="E29" s="14"/>
      <c r="F29" s="14"/>
      <c r="G29" s="14"/>
      <c r="H29" s="14"/>
      <c r="I29" s="14"/>
      <c r="J29" s="118"/>
      <c r="K29" s="40"/>
      <c r="L29" s="40"/>
    </row>
    <row r="30" spans="1:12">
      <c r="A30" s="14"/>
      <c r="B30" s="14"/>
      <c r="C30" s="14"/>
      <c r="D30" s="14"/>
      <c r="E30" s="14"/>
      <c r="F30" s="14"/>
      <c r="G30" s="14"/>
      <c r="H30" s="14"/>
      <c r="I30" s="14"/>
      <c r="J30" s="118"/>
      <c r="K30" s="40"/>
      <c r="L30" s="40"/>
    </row>
  </sheetData>
  <mergeCells count="23">
    <mergeCell ref="J12:J13"/>
    <mergeCell ref="D12:D13"/>
    <mergeCell ref="A3:L3"/>
    <mergeCell ref="K12:L13"/>
    <mergeCell ref="A4:L4"/>
    <mergeCell ref="A5:L6"/>
    <mergeCell ref="A8:L8"/>
    <mergeCell ref="A9:L9"/>
    <mergeCell ref="A10:C10"/>
    <mergeCell ref="D10:D11"/>
    <mergeCell ref="E10:F10"/>
    <mergeCell ref="G10:G11"/>
    <mergeCell ref="H10:H11"/>
    <mergeCell ref="J10:J11"/>
    <mergeCell ref="K10:L11"/>
    <mergeCell ref="A12:A13"/>
    <mergeCell ref="B21:C21"/>
    <mergeCell ref="E21:F21"/>
    <mergeCell ref="E12:E13"/>
    <mergeCell ref="F12:F13"/>
    <mergeCell ref="E22:F23"/>
    <mergeCell ref="B12:B13"/>
    <mergeCell ref="C12:C13"/>
  </mergeCells>
  <printOptions horizontalCentered="1" verticalCentered="1"/>
  <pageMargins left="0.92" right="0.17" top="0.36" bottom="0.31" header="0.17" footer="0.17"/>
  <pageSetup scale="49" fitToHeight="0" orientation="landscape" r:id="rId1"/>
  <headerFooter scaleWithDoc="0" alignWithMargins="0">
    <oddFooter xml:space="preserve">&amp;R&amp;"Humanst521 BT,Roman"&amp;7DIMENSIÓN 2 / TALENTO HUMANO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2:K61"/>
  <sheetViews>
    <sheetView zoomScale="80" zoomScaleNormal="80" zoomScaleSheetLayoutView="80" zoomScalePageLayoutView="50" workbookViewId="0">
      <selection activeCell="A2" sqref="A2:K2"/>
    </sheetView>
  </sheetViews>
  <sheetFormatPr baseColWidth="10" defaultRowHeight="15"/>
  <cols>
    <col min="1" max="1" width="6.140625" style="14" customWidth="1"/>
    <col min="2" max="2" width="25.7109375" style="14" customWidth="1"/>
    <col min="3" max="3" width="30.28515625" style="14" customWidth="1"/>
    <col min="4" max="4" width="19.5703125" style="14" customWidth="1"/>
    <col min="5" max="5" width="12" style="14" customWidth="1"/>
    <col min="6" max="6" width="11.85546875" style="14" customWidth="1"/>
    <col min="7" max="7" width="23.7109375" style="14" customWidth="1"/>
    <col min="8" max="8" width="16.7109375" style="14" customWidth="1"/>
    <col min="9" max="9" width="16.85546875" style="13" customWidth="1"/>
    <col min="10" max="10" width="10.140625" style="16" customWidth="1"/>
    <col min="11" max="11" width="52.7109375" style="15" customWidth="1"/>
    <col min="12" max="12" width="2.42578125" style="8" customWidth="1"/>
    <col min="13" max="16384" width="11.42578125" style="8"/>
  </cols>
  <sheetData>
    <row r="2" spans="1:11" s="90" customFormat="1" ht="22.5" customHeight="1">
      <c r="A2" s="271" t="s">
        <v>252</v>
      </c>
      <c r="B2" s="334"/>
      <c r="C2" s="334"/>
      <c r="D2" s="334"/>
      <c r="E2" s="334"/>
      <c r="F2" s="334"/>
      <c r="G2" s="334"/>
      <c r="H2" s="334"/>
      <c r="I2" s="334"/>
      <c r="J2" s="334"/>
      <c r="K2" s="334"/>
    </row>
    <row r="3" spans="1:11" s="12" customFormat="1" ht="21" customHeight="1">
      <c r="A3" s="271" t="s">
        <v>148</v>
      </c>
      <c r="B3" s="271"/>
      <c r="C3" s="271"/>
      <c r="D3" s="271"/>
      <c r="E3" s="271"/>
      <c r="F3" s="271"/>
      <c r="G3" s="271"/>
      <c r="H3" s="271"/>
      <c r="I3" s="271"/>
      <c r="J3" s="271"/>
      <c r="K3" s="271"/>
    </row>
    <row r="4" spans="1:11" s="12" customFormat="1" ht="35.25" customHeight="1">
      <c r="A4" s="257" t="s">
        <v>149</v>
      </c>
      <c r="B4" s="257"/>
      <c r="C4" s="257"/>
      <c r="D4" s="257"/>
      <c r="E4" s="257"/>
      <c r="F4" s="257"/>
      <c r="G4" s="257"/>
      <c r="H4" s="257"/>
      <c r="I4" s="257"/>
      <c r="J4" s="257"/>
      <c r="K4" s="257"/>
    </row>
    <row r="5" spans="1:11" s="12" customFormat="1" ht="12.75" customHeight="1">
      <c r="A5" s="257"/>
      <c r="B5" s="257"/>
      <c r="C5" s="257"/>
      <c r="D5" s="257"/>
      <c r="E5" s="257"/>
      <c r="F5" s="257"/>
      <c r="G5" s="257"/>
      <c r="H5" s="257"/>
      <c r="I5" s="257"/>
      <c r="J5" s="257"/>
      <c r="K5" s="257"/>
    </row>
    <row r="6" spans="1:11" s="12" customFormat="1" ht="23.25" customHeight="1">
      <c r="A6" s="335" t="s">
        <v>150</v>
      </c>
      <c r="B6" s="335"/>
      <c r="C6" s="335"/>
      <c r="D6" s="335"/>
      <c r="E6" s="335"/>
      <c r="F6" s="335"/>
      <c r="G6" s="335"/>
      <c r="H6" s="335"/>
      <c r="I6" s="335"/>
      <c r="J6" s="335"/>
      <c r="K6" s="335"/>
    </row>
    <row r="7" spans="1:11" s="11" customFormat="1" ht="24" customHeight="1">
      <c r="A7" s="336" t="s">
        <v>151</v>
      </c>
      <c r="B7" s="336"/>
      <c r="C7" s="336"/>
      <c r="D7" s="336"/>
      <c r="E7" s="336"/>
      <c r="F7" s="336"/>
      <c r="G7" s="336"/>
      <c r="H7" s="336"/>
      <c r="I7" s="336"/>
      <c r="J7" s="336"/>
      <c r="K7" s="336"/>
    </row>
    <row r="8" spans="1:11" s="10" customFormat="1" ht="27" customHeight="1">
      <c r="A8" s="257" t="s">
        <v>28</v>
      </c>
      <c r="B8" s="257"/>
      <c r="C8" s="257"/>
      <c r="D8" s="257" t="s">
        <v>27</v>
      </c>
      <c r="E8" s="257" t="s">
        <v>26</v>
      </c>
      <c r="F8" s="257"/>
      <c r="G8" s="257" t="s">
        <v>25</v>
      </c>
      <c r="H8" s="257" t="s">
        <v>39</v>
      </c>
      <c r="I8" s="122" t="s">
        <v>62</v>
      </c>
      <c r="J8" s="337" t="s">
        <v>40</v>
      </c>
      <c r="K8" s="257" t="s">
        <v>24</v>
      </c>
    </row>
    <row r="9" spans="1:11" s="10" customFormat="1" ht="25.5" customHeight="1">
      <c r="A9" s="63" t="s">
        <v>23</v>
      </c>
      <c r="B9" s="63" t="s">
        <v>22</v>
      </c>
      <c r="C9" s="63" t="s">
        <v>21</v>
      </c>
      <c r="D9" s="257"/>
      <c r="E9" s="83" t="s">
        <v>20</v>
      </c>
      <c r="F9" s="63" t="s">
        <v>19</v>
      </c>
      <c r="G9" s="257"/>
      <c r="H9" s="257"/>
      <c r="I9" s="59" t="s">
        <v>248</v>
      </c>
      <c r="J9" s="337"/>
      <c r="K9" s="257"/>
    </row>
    <row r="10" spans="1:11" ht="409.6" customHeight="1">
      <c r="A10" s="291">
        <v>9</v>
      </c>
      <c r="B10" s="257" t="s">
        <v>161</v>
      </c>
      <c r="C10" s="257" t="s">
        <v>162</v>
      </c>
      <c r="D10" s="257" t="s">
        <v>127</v>
      </c>
      <c r="E10" s="304">
        <v>448200</v>
      </c>
      <c r="F10" s="257" t="s">
        <v>69</v>
      </c>
      <c r="G10" s="257" t="s">
        <v>163</v>
      </c>
      <c r="H10" s="257" t="s">
        <v>211</v>
      </c>
      <c r="I10" s="272">
        <v>0.96</v>
      </c>
      <c r="J10" s="272">
        <v>0.96</v>
      </c>
      <c r="K10" s="284" t="s">
        <v>249</v>
      </c>
    </row>
    <row r="11" spans="1:11" ht="303" customHeight="1">
      <c r="A11" s="291"/>
      <c r="B11" s="257"/>
      <c r="C11" s="257"/>
      <c r="D11" s="257"/>
      <c r="E11" s="304"/>
      <c r="F11" s="257"/>
      <c r="G11" s="257"/>
      <c r="H11" s="257"/>
      <c r="I11" s="272"/>
      <c r="J11" s="272"/>
      <c r="K11" s="284"/>
    </row>
    <row r="12" spans="1:11" ht="409.6" customHeight="1">
      <c r="A12" s="291">
        <v>9</v>
      </c>
      <c r="B12" s="257" t="s">
        <v>161</v>
      </c>
      <c r="C12" s="257" t="s">
        <v>162</v>
      </c>
      <c r="D12" s="257" t="s">
        <v>127</v>
      </c>
      <c r="E12" s="304">
        <v>448200</v>
      </c>
      <c r="F12" s="257" t="s">
        <v>69</v>
      </c>
      <c r="G12" s="257" t="s">
        <v>163</v>
      </c>
      <c r="H12" s="257" t="s">
        <v>211</v>
      </c>
      <c r="I12" s="272">
        <v>0.96</v>
      </c>
      <c r="J12" s="272">
        <v>0.96</v>
      </c>
      <c r="K12" s="284" t="s">
        <v>251</v>
      </c>
    </row>
    <row r="13" spans="1:11" ht="216" customHeight="1">
      <c r="A13" s="291"/>
      <c r="B13" s="257"/>
      <c r="C13" s="257"/>
      <c r="D13" s="257"/>
      <c r="E13" s="304"/>
      <c r="F13" s="257"/>
      <c r="G13" s="257"/>
      <c r="H13" s="257"/>
      <c r="I13" s="272"/>
      <c r="J13" s="272"/>
      <c r="K13" s="284"/>
    </row>
    <row r="14" spans="1:11" ht="240" customHeight="1">
      <c r="A14" s="125">
        <v>9</v>
      </c>
      <c r="B14" s="123" t="s">
        <v>161</v>
      </c>
      <c r="C14" s="123" t="s">
        <v>162</v>
      </c>
      <c r="D14" s="123" t="s">
        <v>127</v>
      </c>
      <c r="E14" s="127">
        <v>448200</v>
      </c>
      <c r="F14" s="123" t="s">
        <v>69</v>
      </c>
      <c r="G14" s="123" t="s">
        <v>163</v>
      </c>
      <c r="H14" s="123" t="s">
        <v>211</v>
      </c>
      <c r="I14" s="124">
        <v>0.96</v>
      </c>
      <c r="J14" s="124">
        <v>0.96</v>
      </c>
      <c r="K14" s="128" t="s">
        <v>250</v>
      </c>
    </row>
    <row r="19" spans="1:11">
      <c r="A19" s="34"/>
      <c r="B19" s="34"/>
      <c r="C19" s="34"/>
      <c r="D19" s="34"/>
      <c r="E19" s="34"/>
      <c r="F19" s="34"/>
      <c r="G19" s="34"/>
      <c r="H19" s="34"/>
      <c r="I19" s="34"/>
      <c r="J19" s="44"/>
      <c r="K19" s="45"/>
    </row>
    <row r="20" spans="1:11">
      <c r="A20" s="34"/>
      <c r="B20" s="34"/>
      <c r="C20" s="34"/>
      <c r="D20" s="34"/>
      <c r="E20" s="34"/>
      <c r="F20" s="34"/>
      <c r="G20" s="34"/>
      <c r="H20" s="34"/>
      <c r="I20" s="34"/>
      <c r="J20" s="44"/>
      <c r="K20" s="45"/>
    </row>
    <row r="21" spans="1:11">
      <c r="A21" s="34"/>
      <c r="B21" s="34"/>
      <c r="C21" s="34"/>
      <c r="D21" s="34"/>
      <c r="E21" s="34"/>
      <c r="F21" s="34"/>
      <c r="G21" s="34"/>
      <c r="H21" s="34"/>
      <c r="I21" s="34"/>
      <c r="J21" s="44"/>
      <c r="K21" s="45"/>
    </row>
    <row r="22" spans="1:11">
      <c r="A22" s="34"/>
      <c r="B22" s="34"/>
      <c r="C22" s="34"/>
      <c r="D22" s="34"/>
      <c r="E22" s="34"/>
      <c r="F22" s="34"/>
      <c r="G22" s="34"/>
      <c r="H22" s="34"/>
      <c r="I22" s="34"/>
      <c r="J22" s="44"/>
      <c r="K22" s="45"/>
    </row>
    <row r="23" spans="1:11">
      <c r="A23" s="34"/>
      <c r="B23" s="34"/>
      <c r="C23" s="34"/>
      <c r="D23" s="34"/>
      <c r="E23" s="34"/>
      <c r="F23" s="34"/>
      <c r="G23" s="34"/>
      <c r="H23" s="34"/>
      <c r="I23" s="34"/>
      <c r="J23" s="44"/>
      <c r="K23" s="45"/>
    </row>
    <row r="24" spans="1:11">
      <c r="A24" s="34"/>
      <c r="B24" s="34"/>
      <c r="C24" s="34"/>
      <c r="D24" s="34"/>
      <c r="E24" s="34"/>
      <c r="F24" s="34"/>
      <c r="G24" s="34"/>
      <c r="H24" s="34"/>
      <c r="I24" s="34"/>
      <c r="J24" s="44"/>
      <c r="K24" s="45"/>
    </row>
    <row r="25" spans="1:11">
      <c r="A25" s="34"/>
      <c r="B25" s="34"/>
      <c r="C25" s="34"/>
      <c r="D25" s="34"/>
      <c r="E25" s="34"/>
      <c r="F25" s="34"/>
      <c r="G25" s="34"/>
      <c r="H25" s="34"/>
      <c r="I25" s="34"/>
      <c r="J25" s="44"/>
      <c r="K25" s="45"/>
    </row>
    <row r="26" spans="1:11">
      <c r="A26" s="34"/>
      <c r="B26" s="34"/>
      <c r="C26" s="34"/>
      <c r="D26" s="34"/>
      <c r="E26" s="34"/>
      <c r="F26" s="34"/>
      <c r="G26" s="34"/>
      <c r="H26" s="34"/>
      <c r="I26" s="34"/>
      <c r="J26" s="44"/>
      <c r="K26" s="45"/>
    </row>
    <row r="27" spans="1:11">
      <c r="A27" s="34"/>
      <c r="B27" s="34"/>
      <c r="C27" s="34"/>
      <c r="D27" s="34"/>
      <c r="E27" s="34"/>
      <c r="F27" s="34"/>
      <c r="G27" s="34"/>
      <c r="H27" s="34"/>
      <c r="I27" s="34"/>
      <c r="J27" s="44"/>
      <c r="K27" s="45"/>
    </row>
    <row r="28" spans="1:11">
      <c r="A28" s="34"/>
      <c r="B28" s="34"/>
      <c r="C28" s="34"/>
      <c r="D28" s="34"/>
      <c r="E28" s="34"/>
      <c r="F28" s="34"/>
      <c r="G28" s="34"/>
      <c r="H28" s="34"/>
      <c r="I28" s="34"/>
      <c r="J28" s="44"/>
      <c r="K28" s="45"/>
    </row>
    <row r="29" spans="1:11">
      <c r="A29" s="34"/>
      <c r="B29" s="34"/>
      <c r="C29" s="34"/>
      <c r="D29" s="34"/>
      <c r="E29" s="34"/>
      <c r="F29" s="34"/>
      <c r="G29" s="34"/>
      <c r="H29" s="34"/>
      <c r="I29" s="34"/>
      <c r="J29" s="44"/>
      <c r="K29" s="45"/>
    </row>
    <row r="30" spans="1:11">
      <c r="A30" s="34"/>
      <c r="B30" s="34"/>
      <c r="C30" s="34"/>
      <c r="D30" s="34"/>
      <c r="E30" s="34"/>
      <c r="F30" s="34"/>
      <c r="G30" s="34"/>
      <c r="H30" s="34"/>
      <c r="I30" s="34"/>
      <c r="J30" s="44"/>
      <c r="K30" s="45"/>
    </row>
    <row r="31" spans="1:11">
      <c r="A31" s="34"/>
      <c r="B31" s="34"/>
      <c r="C31" s="34"/>
      <c r="D31" s="34"/>
      <c r="E31" s="34"/>
      <c r="F31" s="34"/>
      <c r="G31" s="34"/>
      <c r="H31" s="34"/>
      <c r="I31" s="34"/>
      <c r="J31" s="44"/>
      <c r="K31" s="45"/>
    </row>
    <row r="32" spans="1:11">
      <c r="A32" s="34"/>
      <c r="B32" s="34"/>
      <c r="C32" s="34"/>
      <c r="D32" s="34"/>
      <c r="E32" s="34"/>
      <c r="F32" s="34"/>
      <c r="G32" s="34"/>
      <c r="H32" s="34"/>
      <c r="I32" s="34"/>
      <c r="J32" s="44"/>
      <c r="K32" s="45"/>
    </row>
    <row r="33" spans="1:11">
      <c r="A33" s="34"/>
      <c r="B33" s="34"/>
      <c r="C33" s="34"/>
      <c r="D33" s="34"/>
      <c r="E33" s="34"/>
      <c r="F33" s="34"/>
      <c r="G33" s="34"/>
      <c r="H33" s="34"/>
      <c r="I33" s="34"/>
      <c r="J33" s="44"/>
      <c r="K33" s="45"/>
    </row>
    <row r="34" spans="1:11">
      <c r="A34" s="34"/>
      <c r="B34" s="34"/>
      <c r="C34" s="34"/>
      <c r="D34" s="34"/>
      <c r="E34" s="34"/>
      <c r="F34" s="34"/>
      <c r="G34" s="34"/>
      <c r="H34" s="34"/>
      <c r="I34" s="34"/>
      <c r="J34" s="44"/>
      <c r="K34" s="45"/>
    </row>
    <row r="35" spans="1:11">
      <c r="A35" s="34"/>
      <c r="B35" s="34"/>
      <c r="C35" s="34"/>
      <c r="D35" s="34"/>
      <c r="E35" s="34"/>
      <c r="F35" s="34"/>
      <c r="G35" s="34"/>
      <c r="H35" s="34"/>
      <c r="I35" s="34"/>
      <c r="J35" s="44"/>
      <c r="K35" s="45"/>
    </row>
    <row r="36" spans="1:11">
      <c r="A36" s="34"/>
      <c r="B36" s="34"/>
      <c r="C36" s="34"/>
      <c r="D36" s="34"/>
      <c r="E36" s="34"/>
      <c r="F36" s="34"/>
      <c r="G36" s="34"/>
      <c r="H36" s="34"/>
      <c r="I36" s="34"/>
      <c r="J36" s="44"/>
      <c r="K36" s="45"/>
    </row>
    <row r="37" spans="1:11">
      <c r="A37" s="34"/>
      <c r="B37" s="34"/>
      <c r="C37" s="34"/>
      <c r="D37" s="34"/>
      <c r="E37" s="34"/>
      <c r="F37" s="34"/>
      <c r="G37" s="34"/>
      <c r="H37" s="34"/>
      <c r="I37" s="34"/>
      <c r="J37" s="44"/>
      <c r="K37" s="45"/>
    </row>
    <row r="38" spans="1:11">
      <c r="A38" s="34"/>
      <c r="B38" s="34"/>
      <c r="C38" s="34"/>
      <c r="D38" s="34"/>
      <c r="E38" s="34"/>
      <c r="F38" s="34"/>
      <c r="G38" s="34"/>
      <c r="H38" s="34"/>
      <c r="I38" s="34"/>
      <c r="J38" s="44"/>
      <c r="K38" s="45"/>
    </row>
    <row r="39" spans="1:11">
      <c r="A39" s="34"/>
      <c r="B39" s="34"/>
      <c r="C39" s="34"/>
      <c r="D39" s="34"/>
      <c r="E39" s="34"/>
      <c r="F39" s="34"/>
      <c r="G39" s="34"/>
      <c r="H39" s="34"/>
      <c r="I39" s="34"/>
      <c r="J39" s="44"/>
      <c r="K39" s="45"/>
    </row>
    <row r="40" spans="1:11">
      <c r="A40" s="34"/>
      <c r="B40" s="34"/>
      <c r="C40" s="34"/>
      <c r="D40" s="34"/>
      <c r="E40" s="34"/>
      <c r="F40" s="34"/>
      <c r="G40" s="34"/>
      <c r="H40" s="34"/>
      <c r="I40" s="34"/>
      <c r="J40" s="44"/>
      <c r="K40" s="45"/>
    </row>
    <row r="41" spans="1:11">
      <c r="A41" s="34"/>
      <c r="B41" s="34"/>
      <c r="C41" s="34"/>
      <c r="D41" s="34"/>
      <c r="E41" s="34"/>
      <c r="F41" s="34"/>
      <c r="G41" s="34"/>
      <c r="H41" s="34"/>
      <c r="I41" s="34"/>
      <c r="J41" s="44"/>
      <c r="K41" s="45"/>
    </row>
    <row r="42" spans="1:11">
      <c r="A42" s="34"/>
      <c r="B42" s="34"/>
      <c r="C42" s="34"/>
      <c r="D42" s="34"/>
      <c r="E42" s="34"/>
      <c r="F42" s="34"/>
      <c r="G42" s="34"/>
      <c r="H42" s="34"/>
      <c r="I42" s="34"/>
      <c r="J42" s="44"/>
      <c r="K42" s="45"/>
    </row>
    <row r="43" spans="1:11">
      <c r="A43" s="34"/>
      <c r="B43" s="34"/>
      <c r="C43" s="34"/>
      <c r="D43" s="34"/>
      <c r="E43" s="34"/>
      <c r="F43" s="34"/>
      <c r="G43" s="34"/>
      <c r="H43" s="34"/>
      <c r="I43" s="34"/>
      <c r="J43" s="44"/>
      <c r="K43" s="45"/>
    </row>
    <row r="44" spans="1:11">
      <c r="A44" s="34"/>
      <c r="B44" s="34"/>
      <c r="C44" s="34"/>
      <c r="D44" s="34"/>
      <c r="E44" s="34"/>
      <c r="F44" s="34"/>
      <c r="G44" s="34"/>
      <c r="H44" s="34"/>
      <c r="I44" s="34"/>
      <c r="J44" s="44"/>
      <c r="K44" s="45"/>
    </row>
    <row r="45" spans="1:11">
      <c r="A45" s="34"/>
      <c r="B45" s="34"/>
      <c r="C45" s="34"/>
      <c r="D45" s="34"/>
      <c r="E45" s="34"/>
      <c r="F45" s="34"/>
      <c r="G45" s="34"/>
      <c r="H45" s="34"/>
      <c r="I45" s="34"/>
      <c r="J45" s="44"/>
      <c r="K45" s="45"/>
    </row>
    <row r="46" spans="1:11">
      <c r="A46" s="34"/>
      <c r="B46" s="34"/>
      <c r="C46" s="34"/>
      <c r="D46" s="34"/>
      <c r="E46" s="34"/>
      <c r="F46" s="34"/>
      <c r="G46" s="34"/>
      <c r="H46" s="34"/>
      <c r="I46" s="34"/>
      <c r="J46" s="44"/>
      <c r="K46" s="45"/>
    </row>
    <row r="47" spans="1:11">
      <c r="A47" s="34"/>
      <c r="B47" s="34"/>
      <c r="C47" s="34"/>
      <c r="D47" s="34"/>
      <c r="E47" s="34"/>
      <c r="F47" s="34"/>
      <c r="G47" s="34"/>
      <c r="H47" s="34"/>
      <c r="I47" s="34"/>
      <c r="J47" s="44"/>
      <c r="K47" s="45"/>
    </row>
    <row r="48" spans="1:11">
      <c r="A48" s="34"/>
      <c r="B48" s="34"/>
      <c r="C48" s="34"/>
      <c r="D48" s="34"/>
      <c r="E48" s="34"/>
      <c r="F48" s="34"/>
      <c r="G48" s="34"/>
      <c r="H48" s="34"/>
      <c r="I48" s="34"/>
      <c r="J48" s="44"/>
      <c r="K48" s="45"/>
    </row>
    <row r="49" spans="1:11">
      <c r="A49" s="34"/>
      <c r="B49" s="34"/>
      <c r="C49" s="34"/>
      <c r="D49" s="34"/>
      <c r="E49" s="34"/>
      <c r="F49" s="34"/>
      <c r="G49" s="34"/>
      <c r="H49" s="34"/>
      <c r="I49" s="34"/>
      <c r="J49" s="44"/>
      <c r="K49" s="45"/>
    </row>
    <row r="50" spans="1:11">
      <c r="A50" s="34"/>
      <c r="B50" s="34"/>
      <c r="C50" s="34"/>
      <c r="D50" s="34"/>
      <c r="E50" s="34"/>
      <c r="F50" s="34"/>
      <c r="G50" s="34"/>
      <c r="H50" s="34"/>
      <c r="I50" s="34"/>
      <c r="J50" s="44"/>
      <c r="K50" s="45"/>
    </row>
    <row r="51" spans="1:11">
      <c r="A51" s="34"/>
      <c r="B51" s="34"/>
      <c r="C51" s="34"/>
      <c r="D51" s="34"/>
      <c r="E51" s="34"/>
      <c r="F51" s="34"/>
      <c r="G51" s="34"/>
      <c r="H51" s="34"/>
      <c r="I51" s="34"/>
      <c r="J51" s="44"/>
      <c r="K51" s="45"/>
    </row>
    <row r="52" spans="1:11">
      <c r="A52" s="34"/>
      <c r="B52" s="34"/>
      <c r="C52" s="34"/>
      <c r="D52" s="34"/>
      <c r="E52" s="34"/>
      <c r="F52" s="34"/>
      <c r="G52" s="34"/>
      <c r="H52" s="34"/>
      <c r="I52" s="34"/>
      <c r="J52" s="44"/>
      <c r="K52" s="45"/>
    </row>
    <row r="53" spans="1:11">
      <c r="A53" s="34"/>
      <c r="B53" s="34"/>
      <c r="C53" s="34"/>
      <c r="D53" s="34"/>
      <c r="E53" s="34"/>
      <c r="F53" s="34"/>
      <c r="G53" s="34"/>
      <c r="H53" s="34"/>
      <c r="I53" s="34"/>
      <c r="J53" s="44"/>
      <c r="K53" s="45"/>
    </row>
    <row r="54" spans="1:11">
      <c r="A54" s="34"/>
      <c r="B54" s="34"/>
      <c r="C54" s="34"/>
      <c r="D54" s="34"/>
      <c r="E54" s="34"/>
      <c r="F54" s="34"/>
      <c r="G54" s="34"/>
      <c r="H54" s="34"/>
      <c r="I54" s="34"/>
      <c r="J54" s="44"/>
      <c r="K54" s="45"/>
    </row>
    <row r="55" spans="1:11">
      <c r="A55" s="34"/>
      <c r="B55" s="34"/>
      <c r="C55" s="34"/>
      <c r="D55" s="34"/>
      <c r="E55" s="34"/>
      <c r="F55" s="34"/>
      <c r="G55" s="34"/>
      <c r="H55" s="34"/>
      <c r="I55" s="34"/>
      <c r="J55" s="44"/>
      <c r="K55" s="45"/>
    </row>
    <row r="56" spans="1:11">
      <c r="A56" s="34"/>
      <c r="B56" s="34"/>
      <c r="C56" s="34"/>
      <c r="D56" s="34"/>
      <c r="E56" s="34"/>
      <c r="F56" s="34"/>
      <c r="G56" s="34"/>
      <c r="H56" s="34"/>
      <c r="I56" s="34"/>
      <c r="J56" s="44"/>
      <c r="K56" s="45"/>
    </row>
    <row r="57" spans="1:11">
      <c r="A57" s="34"/>
      <c r="B57" s="34"/>
      <c r="C57" s="34"/>
      <c r="D57" s="34"/>
      <c r="E57" s="34"/>
      <c r="F57" s="34"/>
      <c r="G57" s="34"/>
      <c r="H57" s="34"/>
      <c r="I57" s="34"/>
      <c r="J57" s="44"/>
      <c r="K57" s="45"/>
    </row>
    <row r="58" spans="1:11">
      <c r="A58" s="34"/>
      <c r="B58" s="34"/>
      <c r="C58" s="34"/>
      <c r="D58" s="34"/>
      <c r="E58" s="34"/>
      <c r="F58" s="34"/>
      <c r="G58" s="34"/>
      <c r="H58" s="34"/>
      <c r="I58" s="34"/>
      <c r="J58" s="44"/>
      <c r="K58" s="45"/>
    </row>
    <row r="59" spans="1:11">
      <c r="A59" s="34"/>
      <c r="B59" s="34"/>
      <c r="C59" s="34"/>
      <c r="D59" s="34"/>
      <c r="E59" s="34"/>
      <c r="F59" s="34"/>
      <c r="G59" s="34"/>
      <c r="H59" s="34"/>
      <c r="I59" s="34"/>
      <c r="J59" s="44"/>
      <c r="K59" s="45"/>
    </row>
    <row r="60" spans="1:11">
      <c r="A60" s="34"/>
      <c r="B60" s="34"/>
      <c r="C60" s="34"/>
      <c r="D60" s="34"/>
      <c r="E60" s="34"/>
      <c r="F60" s="34"/>
      <c r="G60" s="34"/>
      <c r="H60" s="34"/>
      <c r="I60" s="34"/>
      <c r="J60" s="44"/>
      <c r="K60" s="45"/>
    </row>
    <row r="61" spans="1:11">
      <c r="A61" s="34"/>
      <c r="B61" s="34"/>
      <c r="C61" s="34"/>
      <c r="D61" s="34"/>
      <c r="E61" s="34"/>
      <c r="F61" s="34"/>
      <c r="G61" s="34"/>
      <c r="H61" s="34"/>
      <c r="I61" s="34"/>
      <c r="J61" s="44"/>
      <c r="K61" s="45"/>
    </row>
  </sheetData>
  <mergeCells count="34">
    <mergeCell ref="A2:K2"/>
    <mergeCell ref="K10:K11"/>
    <mergeCell ref="K12:K13"/>
    <mergeCell ref="A3:K3"/>
    <mergeCell ref="A4:K5"/>
    <mergeCell ref="A6:K6"/>
    <mergeCell ref="A7:K7"/>
    <mergeCell ref="A8:C8"/>
    <mergeCell ref="D8:D9"/>
    <mergeCell ref="E8:F8"/>
    <mergeCell ref="G8:G9"/>
    <mergeCell ref="H8:H9"/>
    <mergeCell ref="J8:J9"/>
    <mergeCell ref="K8:K9"/>
    <mergeCell ref="H10:H11"/>
    <mergeCell ref="I10:I11"/>
    <mergeCell ref="J10:J11"/>
    <mergeCell ref="H12:H13"/>
    <mergeCell ref="I12:I13"/>
    <mergeCell ref="J12:J13"/>
    <mergeCell ref="F12:F13"/>
    <mergeCell ref="G12:G13"/>
    <mergeCell ref="F10:F11"/>
    <mergeCell ref="G10:G11"/>
    <mergeCell ref="A12:A13"/>
    <mergeCell ref="B12:B13"/>
    <mergeCell ref="C12:C13"/>
    <mergeCell ref="D12:D13"/>
    <mergeCell ref="E12:E13"/>
    <mergeCell ref="A10:A11"/>
    <mergeCell ref="B10:B11"/>
    <mergeCell ref="C10:C11"/>
    <mergeCell ref="D10:D11"/>
    <mergeCell ref="E10:E11"/>
  </mergeCells>
  <printOptions horizontalCentered="1" verticalCentered="1"/>
  <pageMargins left="0.25" right="0.25" top="0.75" bottom="0.75" header="0.3" footer="0.3"/>
  <pageSetup scale="59" fitToHeight="0" orientation="landscape" r:id="rId1"/>
  <headerFooter scaleWithDoc="0" alignWithMargins="0">
    <oddFooter>&amp;R&amp;"Humanst521 BT,Roman"&amp;7DIMENSIÓN 3 / BIENESTAR UNIVERSITARIO</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K94"/>
  <sheetViews>
    <sheetView topLeftCell="A2" zoomScale="80" zoomScaleNormal="80" zoomScaleSheetLayoutView="80" zoomScalePageLayoutView="50" workbookViewId="0">
      <selection activeCell="A2" sqref="A2:K2"/>
    </sheetView>
  </sheetViews>
  <sheetFormatPr baseColWidth="10" defaultRowHeight="15"/>
  <cols>
    <col min="1" max="1" width="5.42578125" style="14" customWidth="1"/>
    <col min="2" max="2" width="24" style="14" customWidth="1"/>
    <col min="3" max="3" width="30.7109375" style="14" customWidth="1"/>
    <col min="4" max="4" width="22.5703125" style="14" customWidth="1"/>
    <col min="5" max="5" width="11.28515625" style="69" customWidth="1"/>
    <col min="6" max="6" width="12.85546875" style="14" customWidth="1"/>
    <col min="7" max="7" width="29.42578125" style="14" customWidth="1"/>
    <col min="8" max="8" width="17.42578125" style="14" customWidth="1"/>
    <col min="9" max="9" width="17.85546875" style="13" customWidth="1"/>
    <col min="10" max="10" width="12.28515625" style="117" customWidth="1"/>
    <col min="11" max="11" width="54.85546875" style="15" customWidth="1"/>
    <col min="12" max="12" width="3" style="8" customWidth="1"/>
    <col min="13" max="16384" width="11.42578125" style="8"/>
  </cols>
  <sheetData>
    <row r="1" spans="1:11" ht="15" customHeight="1"/>
    <row r="2" spans="1:11" ht="24.75" customHeight="1">
      <c r="A2" s="271" t="s">
        <v>252</v>
      </c>
      <c r="B2" s="334"/>
      <c r="C2" s="334"/>
      <c r="D2" s="334"/>
      <c r="E2" s="334"/>
      <c r="F2" s="334"/>
      <c r="G2" s="334"/>
      <c r="H2" s="334"/>
      <c r="I2" s="334"/>
      <c r="J2" s="334"/>
      <c r="K2" s="334"/>
    </row>
    <row r="3" spans="1:11" s="12" customFormat="1" ht="24.75" customHeight="1">
      <c r="A3" s="319" t="s">
        <v>48</v>
      </c>
      <c r="B3" s="320"/>
      <c r="C3" s="320"/>
      <c r="D3" s="320"/>
      <c r="E3" s="320"/>
      <c r="F3" s="320"/>
      <c r="G3" s="320"/>
      <c r="H3" s="320"/>
      <c r="I3" s="320"/>
      <c r="J3" s="320"/>
      <c r="K3" s="321"/>
    </row>
    <row r="4" spans="1:11" s="12" customFormat="1" ht="45.75" customHeight="1">
      <c r="A4" s="257" t="s">
        <v>47</v>
      </c>
      <c r="B4" s="257"/>
      <c r="C4" s="257"/>
      <c r="D4" s="257"/>
      <c r="E4" s="257"/>
      <c r="F4" s="257"/>
      <c r="G4" s="257"/>
      <c r="H4" s="257"/>
      <c r="I4" s="257"/>
      <c r="J4" s="257"/>
      <c r="K4" s="257"/>
    </row>
    <row r="5" spans="1:11" s="12" customFormat="1" ht="36.75" customHeight="1">
      <c r="A5" s="266"/>
      <c r="B5" s="266"/>
      <c r="C5" s="266"/>
      <c r="D5" s="266"/>
      <c r="E5" s="266"/>
      <c r="F5" s="266"/>
      <c r="G5" s="266"/>
      <c r="H5" s="266"/>
      <c r="I5" s="266"/>
      <c r="J5" s="266"/>
      <c r="K5" s="266"/>
    </row>
    <row r="6" spans="1:11" s="12" customFormat="1" ht="29.25" customHeight="1">
      <c r="A6" s="335" t="s">
        <v>164</v>
      </c>
      <c r="B6" s="335"/>
      <c r="C6" s="335"/>
      <c r="D6" s="335"/>
      <c r="E6" s="335"/>
      <c r="F6" s="335"/>
      <c r="G6" s="335"/>
      <c r="H6" s="335"/>
      <c r="I6" s="335"/>
      <c r="J6" s="335"/>
      <c r="K6" s="335"/>
    </row>
    <row r="7" spans="1:11" s="11" customFormat="1" ht="28.5" customHeight="1">
      <c r="A7" s="336" t="s">
        <v>165</v>
      </c>
      <c r="B7" s="336"/>
      <c r="C7" s="336"/>
      <c r="D7" s="336"/>
      <c r="E7" s="336"/>
      <c r="F7" s="336"/>
      <c r="G7" s="336"/>
      <c r="H7" s="336"/>
      <c r="I7" s="336"/>
      <c r="J7" s="336"/>
      <c r="K7" s="336"/>
    </row>
    <row r="8" spans="1:11" s="10" customFormat="1" ht="36" customHeight="1">
      <c r="A8" s="257" t="s">
        <v>28</v>
      </c>
      <c r="B8" s="257"/>
      <c r="C8" s="257"/>
      <c r="D8" s="257" t="s">
        <v>27</v>
      </c>
      <c r="E8" s="257" t="s">
        <v>26</v>
      </c>
      <c r="F8" s="257"/>
      <c r="G8" s="257" t="s">
        <v>25</v>
      </c>
      <c r="H8" s="257" t="s">
        <v>39</v>
      </c>
      <c r="I8" s="123" t="s">
        <v>62</v>
      </c>
      <c r="J8" s="272" t="s">
        <v>40</v>
      </c>
      <c r="K8" s="257" t="s">
        <v>24</v>
      </c>
    </row>
    <row r="9" spans="1:11" s="10" customFormat="1" ht="35.25" customHeight="1">
      <c r="A9" s="123" t="s">
        <v>23</v>
      </c>
      <c r="B9" s="123" t="s">
        <v>22</v>
      </c>
      <c r="C9" s="123" t="s">
        <v>21</v>
      </c>
      <c r="D9" s="257"/>
      <c r="E9" s="70" t="s">
        <v>20</v>
      </c>
      <c r="F9" s="123" t="s">
        <v>19</v>
      </c>
      <c r="G9" s="257"/>
      <c r="H9" s="257"/>
      <c r="I9" s="59" t="s">
        <v>248</v>
      </c>
      <c r="J9" s="272"/>
      <c r="K9" s="257"/>
    </row>
    <row r="10" spans="1:11" ht="33" customHeight="1">
      <c r="A10" s="291">
        <v>10</v>
      </c>
      <c r="B10" s="257" t="s">
        <v>166</v>
      </c>
      <c r="C10" s="257" t="s">
        <v>167</v>
      </c>
      <c r="D10" s="257" t="s">
        <v>168</v>
      </c>
      <c r="E10" s="304">
        <v>252093</v>
      </c>
      <c r="F10" s="257" t="s">
        <v>170</v>
      </c>
      <c r="G10" s="266" t="s">
        <v>190</v>
      </c>
      <c r="H10" s="266" t="s">
        <v>34</v>
      </c>
      <c r="I10" s="266">
        <v>1</v>
      </c>
      <c r="J10" s="272">
        <v>1</v>
      </c>
      <c r="K10" s="284" t="s">
        <v>225</v>
      </c>
    </row>
    <row r="11" spans="1:11" ht="42" customHeight="1">
      <c r="A11" s="291"/>
      <c r="B11" s="257"/>
      <c r="C11" s="257"/>
      <c r="D11" s="257"/>
      <c r="E11" s="304"/>
      <c r="F11" s="257"/>
      <c r="G11" s="290"/>
      <c r="H11" s="290"/>
      <c r="I11" s="290"/>
      <c r="J11" s="272"/>
      <c r="K11" s="284"/>
    </row>
    <row r="12" spans="1:11" ht="40.5" customHeight="1">
      <c r="A12" s="291"/>
      <c r="B12" s="257"/>
      <c r="C12" s="257"/>
      <c r="D12" s="257" t="s">
        <v>169</v>
      </c>
      <c r="E12" s="304"/>
      <c r="F12" s="257"/>
      <c r="G12" s="267"/>
      <c r="H12" s="267"/>
      <c r="I12" s="267"/>
      <c r="J12" s="272"/>
      <c r="K12" s="284"/>
    </row>
    <row r="13" spans="1:11" ht="43.5" customHeight="1">
      <c r="A13" s="291"/>
      <c r="B13" s="257"/>
      <c r="C13" s="257"/>
      <c r="D13" s="257"/>
      <c r="E13" s="304"/>
      <c r="F13" s="257"/>
      <c r="G13" s="338" t="s">
        <v>191</v>
      </c>
      <c r="H13" s="338" t="s">
        <v>34</v>
      </c>
      <c r="I13" s="338">
        <v>1</v>
      </c>
      <c r="J13" s="272"/>
      <c r="K13" s="284"/>
    </row>
    <row r="14" spans="1:11" ht="34.5" customHeight="1">
      <c r="A14" s="291"/>
      <c r="B14" s="257"/>
      <c r="C14" s="257"/>
      <c r="D14" s="257" t="s">
        <v>147</v>
      </c>
      <c r="E14" s="304"/>
      <c r="F14" s="257"/>
      <c r="G14" s="339"/>
      <c r="H14" s="339"/>
      <c r="I14" s="339"/>
      <c r="J14" s="272"/>
      <c r="K14" s="284"/>
    </row>
    <row r="15" spans="1:11" ht="33.75" customHeight="1">
      <c r="A15" s="291"/>
      <c r="B15" s="257"/>
      <c r="C15" s="257"/>
      <c r="D15" s="257"/>
      <c r="E15" s="304"/>
      <c r="F15" s="257"/>
      <c r="G15" s="340"/>
      <c r="H15" s="340"/>
      <c r="I15" s="340"/>
      <c r="J15" s="272"/>
      <c r="K15" s="284"/>
    </row>
    <row r="16" spans="1:11" s="11" customFormat="1" ht="27.75" customHeight="1">
      <c r="A16" s="336" t="s">
        <v>171</v>
      </c>
      <c r="B16" s="336"/>
      <c r="C16" s="336"/>
      <c r="D16" s="336"/>
      <c r="E16" s="336"/>
      <c r="F16" s="336"/>
      <c r="G16" s="336"/>
      <c r="H16" s="336"/>
      <c r="I16" s="336"/>
      <c r="J16" s="336"/>
      <c r="K16" s="336"/>
    </row>
    <row r="17" spans="1:11" ht="84.75" customHeight="1">
      <c r="A17" s="257">
        <v>11</v>
      </c>
      <c r="B17" s="257" t="s">
        <v>172</v>
      </c>
      <c r="C17" s="257" t="s">
        <v>173</v>
      </c>
      <c r="D17" s="257" t="s">
        <v>168</v>
      </c>
      <c r="E17" s="304">
        <v>491680</v>
      </c>
      <c r="F17" s="308" t="s">
        <v>170</v>
      </c>
      <c r="G17" s="135" t="s">
        <v>192</v>
      </c>
      <c r="H17" s="135" t="s">
        <v>205</v>
      </c>
      <c r="I17" s="135">
        <v>1</v>
      </c>
      <c r="J17" s="272">
        <v>0.90480000000000005</v>
      </c>
      <c r="K17" s="284" t="s">
        <v>226</v>
      </c>
    </row>
    <row r="18" spans="1:11" ht="63" customHeight="1">
      <c r="A18" s="257"/>
      <c r="B18" s="257"/>
      <c r="C18" s="257"/>
      <c r="D18" s="257"/>
      <c r="E18" s="304"/>
      <c r="F18" s="308"/>
      <c r="G18" s="135" t="s">
        <v>193</v>
      </c>
      <c r="H18" s="135" t="s">
        <v>205</v>
      </c>
      <c r="I18" s="135">
        <v>1</v>
      </c>
      <c r="J18" s="272"/>
      <c r="K18" s="284"/>
    </row>
    <row r="19" spans="1:11" ht="65.25" customHeight="1">
      <c r="A19" s="257"/>
      <c r="B19" s="257"/>
      <c r="C19" s="257"/>
      <c r="D19" s="257"/>
      <c r="E19" s="304"/>
      <c r="F19" s="308"/>
      <c r="G19" s="135" t="s">
        <v>194</v>
      </c>
      <c r="H19" s="135" t="s">
        <v>205</v>
      </c>
      <c r="I19" s="135">
        <v>1</v>
      </c>
      <c r="J19" s="272"/>
      <c r="K19" s="284"/>
    </row>
    <row r="20" spans="1:11" ht="93" customHeight="1">
      <c r="A20" s="257"/>
      <c r="B20" s="257"/>
      <c r="C20" s="257"/>
      <c r="D20" s="257"/>
      <c r="E20" s="304"/>
      <c r="F20" s="308"/>
      <c r="G20" s="135" t="s">
        <v>195</v>
      </c>
      <c r="H20" s="135" t="s">
        <v>205</v>
      </c>
      <c r="I20" s="135">
        <v>1</v>
      </c>
      <c r="J20" s="272"/>
      <c r="K20" s="284"/>
    </row>
    <row r="21" spans="1:11" ht="81" customHeight="1">
      <c r="A21" s="257"/>
      <c r="B21" s="257"/>
      <c r="C21" s="257"/>
      <c r="D21" s="257" t="s">
        <v>174</v>
      </c>
      <c r="E21" s="304"/>
      <c r="F21" s="308"/>
      <c r="G21" s="135" t="s">
        <v>196</v>
      </c>
      <c r="H21" s="135" t="s">
        <v>212</v>
      </c>
      <c r="I21" s="135">
        <v>6</v>
      </c>
      <c r="J21" s="272"/>
      <c r="K21" s="284"/>
    </row>
    <row r="22" spans="1:11" ht="113.25" customHeight="1">
      <c r="A22" s="257"/>
      <c r="B22" s="257"/>
      <c r="C22" s="257"/>
      <c r="D22" s="257"/>
      <c r="E22" s="304"/>
      <c r="F22" s="308"/>
      <c r="G22" s="135" t="s">
        <v>197</v>
      </c>
      <c r="H22" s="135" t="s">
        <v>213</v>
      </c>
      <c r="I22" s="135">
        <v>3</v>
      </c>
      <c r="J22" s="272"/>
      <c r="K22" s="284"/>
    </row>
    <row r="23" spans="1:11" ht="107.25" customHeight="1">
      <c r="A23" s="257"/>
      <c r="B23" s="257"/>
      <c r="C23" s="257"/>
      <c r="D23" s="257"/>
      <c r="E23" s="304"/>
      <c r="F23" s="308"/>
      <c r="G23" s="135" t="s">
        <v>198</v>
      </c>
      <c r="H23" s="135" t="s">
        <v>205</v>
      </c>
      <c r="I23" s="135">
        <v>1</v>
      </c>
      <c r="J23" s="272"/>
      <c r="K23" s="284"/>
    </row>
    <row r="24" spans="1:11" s="12" customFormat="1" ht="26.25" customHeight="1">
      <c r="A24" s="335" t="s">
        <v>46</v>
      </c>
      <c r="B24" s="335"/>
      <c r="C24" s="335"/>
      <c r="D24" s="335"/>
      <c r="E24" s="335"/>
      <c r="F24" s="335"/>
      <c r="G24" s="335"/>
      <c r="H24" s="335"/>
      <c r="I24" s="335"/>
      <c r="J24" s="335"/>
      <c r="K24" s="335"/>
    </row>
    <row r="25" spans="1:11" s="11" customFormat="1" ht="28.5" customHeight="1">
      <c r="A25" s="336" t="s">
        <v>175</v>
      </c>
      <c r="B25" s="336"/>
      <c r="C25" s="336"/>
      <c r="D25" s="336"/>
      <c r="E25" s="336"/>
      <c r="F25" s="336"/>
      <c r="G25" s="336"/>
      <c r="H25" s="336"/>
      <c r="I25" s="336"/>
      <c r="J25" s="336"/>
      <c r="K25" s="336"/>
    </row>
    <row r="26" spans="1:11" s="10" customFormat="1" ht="36" customHeight="1">
      <c r="A26" s="257" t="s">
        <v>28</v>
      </c>
      <c r="B26" s="257"/>
      <c r="C26" s="257"/>
      <c r="D26" s="257" t="s">
        <v>27</v>
      </c>
      <c r="E26" s="257" t="s">
        <v>26</v>
      </c>
      <c r="F26" s="257"/>
      <c r="G26" s="257" t="s">
        <v>25</v>
      </c>
      <c r="H26" s="257" t="s">
        <v>39</v>
      </c>
      <c r="I26" s="123" t="s">
        <v>62</v>
      </c>
      <c r="J26" s="272" t="s">
        <v>40</v>
      </c>
      <c r="K26" s="257" t="s">
        <v>24</v>
      </c>
    </row>
    <row r="27" spans="1:11" s="10" customFormat="1" ht="35.25" customHeight="1">
      <c r="A27" s="123" t="s">
        <v>23</v>
      </c>
      <c r="B27" s="123" t="s">
        <v>22</v>
      </c>
      <c r="C27" s="123" t="s">
        <v>21</v>
      </c>
      <c r="D27" s="257"/>
      <c r="E27" s="70" t="s">
        <v>20</v>
      </c>
      <c r="F27" s="123" t="s">
        <v>19</v>
      </c>
      <c r="G27" s="257"/>
      <c r="H27" s="257"/>
      <c r="I27" s="59" t="s">
        <v>248</v>
      </c>
      <c r="J27" s="272"/>
      <c r="K27" s="257"/>
    </row>
    <row r="28" spans="1:11" ht="95.25" customHeight="1">
      <c r="A28" s="285">
        <v>12</v>
      </c>
      <c r="B28" s="285" t="s">
        <v>176</v>
      </c>
      <c r="C28" s="285" t="s">
        <v>120</v>
      </c>
      <c r="D28" s="285" t="s">
        <v>152</v>
      </c>
      <c r="E28" s="276">
        <v>30000</v>
      </c>
      <c r="F28" s="341" t="s">
        <v>177</v>
      </c>
      <c r="G28" s="126" t="s">
        <v>121</v>
      </c>
      <c r="H28" s="126" t="s">
        <v>205</v>
      </c>
      <c r="I28" s="123">
        <v>1</v>
      </c>
      <c r="J28" s="261">
        <v>0.98</v>
      </c>
      <c r="K28" s="295" t="s">
        <v>233</v>
      </c>
    </row>
    <row r="29" spans="1:11" ht="95.25" customHeight="1">
      <c r="A29" s="286"/>
      <c r="B29" s="286"/>
      <c r="C29" s="286"/>
      <c r="D29" s="286"/>
      <c r="E29" s="277"/>
      <c r="F29" s="342"/>
      <c r="G29" s="126" t="s">
        <v>122</v>
      </c>
      <c r="H29" s="126" t="s">
        <v>205</v>
      </c>
      <c r="I29" s="123">
        <v>1</v>
      </c>
      <c r="J29" s="263"/>
      <c r="K29" s="297"/>
    </row>
    <row r="30" spans="1:11" s="12" customFormat="1" ht="26.25" customHeight="1">
      <c r="A30" s="335" t="s">
        <v>178</v>
      </c>
      <c r="B30" s="335"/>
      <c r="C30" s="335"/>
      <c r="D30" s="335"/>
      <c r="E30" s="335"/>
      <c r="F30" s="335"/>
      <c r="G30" s="335"/>
      <c r="H30" s="335"/>
      <c r="I30" s="335"/>
      <c r="J30" s="335"/>
      <c r="K30" s="335"/>
    </row>
    <row r="31" spans="1:11" s="11" customFormat="1" ht="28.5" customHeight="1">
      <c r="A31" s="336" t="s">
        <v>179</v>
      </c>
      <c r="B31" s="336"/>
      <c r="C31" s="336"/>
      <c r="D31" s="336"/>
      <c r="E31" s="336"/>
      <c r="F31" s="336"/>
      <c r="G31" s="336"/>
      <c r="H31" s="336"/>
      <c r="I31" s="336"/>
      <c r="J31" s="336"/>
      <c r="K31" s="336"/>
    </row>
    <row r="32" spans="1:11" ht="64.5" customHeight="1">
      <c r="A32" s="257">
        <v>13</v>
      </c>
      <c r="B32" s="257" t="s">
        <v>180</v>
      </c>
      <c r="C32" s="257" t="s">
        <v>181</v>
      </c>
      <c r="D32" s="123" t="s">
        <v>168</v>
      </c>
      <c r="E32" s="304">
        <v>0</v>
      </c>
      <c r="F32" s="308"/>
      <c r="G32" s="257" t="s">
        <v>182</v>
      </c>
      <c r="H32" s="257" t="s">
        <v>222</v>
      </c>
      <c r="I32" s="257">
        <v>7</v>
      </c>
      <c r="J32" s="272">
        <v>1</v>
      </c>
      <c r="K32" s="284" t="s">
        <v>227</v>
      </c>
    </row>
    <row r="33" spans="1:11" ht="79.5" customHeight="1">
      <c r="A33" s="257"/>
      <c r="B33" s="257"/>
      <c r="C33" s="257"/>
      <c r="D33" s="123" t="s">
        <v>155</v>
      </c>
      <c r="E33" s="304"/>
      <c r="F33" s="308"/>
      <c r="G33" s="257"/>
      <c r="H33" s="257"/>
      <c r="I33" s="257"/>
      <c r="J33" s="272"/>
      <c r="K33" s="284"/>
    </row>
    <row r="34" spans="1:11">
      <c r="I34" s="14"/>
      <c r="J34" s="118"/>
      <c r="K34" s="40"/>
    </row>
    <row r="35" spans="1:11">
      <c r="B35" s="34"/>
      <c r="C35" s="34"/>
      <c r="D35" s="34"/>
      <c r="E35" s="71"/>
      <c r="F35" s="34"/>
      <c r="G35" s="34"/>
      <c r="H35" s="34"/>
      <c r="I35" s="34"/>
      <c r="J35" s="119"/>
      <c r="K35" s="45"/>
    </row>
    <row r="36" spans="1:11">
      <c r="A36" s="34"/>
      <c r="B36" s="34"/>
      <c r="C36" s="34"/>
      <c r="D36" s="34"/>
      <c r="E36" s="71"/>
      <c r="F36" s="34"/>
      <c r="G36" s="34"/>
      <c r="H36" s="34"/>
      <c r="I36" s="34"/>
      <c r="J36" s="119"/>
      <c r="K36" s="45"/>
    </row>
    <row r="37" spans="1:11">
      <c r="A37" s="34"/>
      <c r="B37" s="34"/>
      <c r="C37" s="34"/>
      <c r="D37" s="34"/>
      <c r="E37" s="71"/>
      <c r="F37" s="34"/>
      <c r="G37" s="34"/>
      <c r="H37" s="34"/>
      <c r="I37" s="34"/>
      <c r="J37" s="119"/>
      <c r="K37" s="45"/>
    </row>
    <row r="38" spans="1:11">
      <c r="A38" s="34"/>
    </row>
    <row r="52" spans="1:11">
      <c r="A52" s="34"/>
      <c r="B52" s="34"/>
      <c r="C52" s="34"/>
      <c r="D52" s="34"/>
      <c r="E52" s="71"/>
      <c r="F52" s="34"/>
      <c r="G52" s="34"/>
      <c r="H52" s="34"/>
      <c r="I52" s="34"/>
      <c r="J52" s="119"/>
      <c r="K52" s="45"/>
    </row>
    <row r="53" spans="1:11">
      <c r="A53" s="34"/>
      <c r="B53" s="34"/>
      <c r="C53" s="34"/>
      <c r="D53" s="34"/>
      <c r="E53" s="71"/>
      <c r="F53" s="34"/>
      <c r="G53" s="34"/>
      <c r="H53" s="34"/>
      <c r="I53" s="34"/>
      <c r="J53" s="119"/>
      <c r="K53" s="45"/>
    </row>
    <row r="54" spans="1:11">
      <c r="A54" s="34"/>
      <c r="B54" s="34"/>
      <c r="C54" s="34"/>
      <c r="D54" s="34"/>
      <c r="E54" s="71"/>
      <c r="F54" s="34"/>
      <c r="G54" s="34"/>
      <c r="H54" s="34"/>
      <c r="I54" s="34"/>
      <c r="J54" s="119"/>
      <c r="K54" s="45"/>
    </row>
    <row r="55" spans="1:11">
      <c r="A55" s="34"/>
      <c r="B55" s="34"/>
      <c r="C55" s="34"/>
      <c r="D55" s="34"/>
      <c r="E55" s="71"/>
      <c r="F55" s="34"/>
      <c r="G55" s="34"/>
      <c r="H55" s="34"/>
      <c r="I55" s="34"/>
      <c r="J55" s="119"/>
      <c r="K55" s="45"/>
    </row>
    <row r="56" spans="1:11">
      <c r="A56" s="34"/>
      <c r="B56" s="34"/>
      <c r="C56" s="34"/>
      <c r="D56" s="34"/>
      <c r="E56" s="71"/>
      <c r="F56" s="34"/>
      <c r="G56" s="34"/>
      <c r="H56" s="34"/>
      <c r="I56" s="34"/>
      <c r="J56" s="119"/>
      <c r="K56" s="45"/>
    </row>
    <row r="57" spans="1:11">
      <c r="A57" s="34"/>
      <c r="B57" s="34"/>
      <c r="C57" s="34"/>
      <c r="D57" s="34"/>
      <c r="E57" s="71"/>
      <c r="F57" s="34"/>
      <c r="G57" s="34"/>
      <c r="H57" s="34"/>
      <c r="I57" s="34"/>
      <c r="J57" s="119"/>
      <c r="K57" s="45"/>
    </row>
    <row r="58" spans="1:11">
      <c r="A58" s="34"/>
      <c r="B58" s="34"/>
      <c r="C58" s="34"/>
      <c r="D58" s="34"/>
      <c r="E58" s="71"/>
      <c r="F58" s="34"/>
      <c r="G58" s="34"/>
      <c r="H58" s="34"/>
      <c r="I58" s="34"/>
      <c r="J58" s="119"/>
      <c r="K58" s="45"/>
    </row>
    <row r="59" spans="1:11">
      <c r="A59" s="34"/>
      <c r="B59" s="34"/>
      <c r="C59" s="34"/>
      <c r="D59" s="34"/>
      <c r="E59" s="71"/>
      <c r="F59" s="34"/>
      <c r="G59" s="34"/>
      <c r="H59" s="34"/>
      <c r="I59" s="34"/>
      <c r="J59" s="119"/>
      <c r="K59" s="45"/>
    </row>
    <row r="60" spans="1:11">
      <c r="A60" s="34"/>
      <c r="B60" s="34"/>
      <c r="C60" s="34"/>
      <c r="D60" s="34"/>
      <c r="E60" s="71"/>
      <c r="F60" s="34"/>
      <c r="G60" s="34"/>
      <c r="H60" s="34"/>
      <c r="I60" s="34"/>
      <c r="J60" s="119"/>
      <c r="K60" s="45"/>
    </row>
    <row r="61" spans="1:11">
      <c r="A61" s="34"/>
      <c r="B61" s="34"/>
      <c r="C61" s="34"/>
      <c r="D61" s="34"/>
      <c r="E61" s="71"/>
      <c r="F61" s="34"/>
      <c r="G61" s="34"/>
      <c r="H61" s="34"/>
      <c r="I61" s="34"/>
      <c r="J61" s="119"/>
      <c r="K61" s="45"/>
    </row>
    <row r="62" spans="1:11">
      <c r="A62" s="34"/>
      <c r="B62" s="34"/>
      <c r="C62" s="34"/>
      <c r="D62" s="34"/>
      <c r="E62" s="71"/>
      <c r="F62" s="34"/>
      <c r="G62" s="34"/>
      <c r="H62" s="34"/>
      <c r="I62" s="34"/>
      <c r="J62" s="119"/>
      <c r="K62" s="45"/>
    </row>
    <row r="63" spans="1:11">
      <c r="A63" s="34"/>
      <c r="B63" s="34"/>
      <c r="C63" s="34"/>
      <c r="D63" s="34"/>
      <c r="E63" s="71"/>
      <c r="F63" s="34"/>
      <c r="G63" s="34"/>
      <c r="H63" s="34"/>
      <c r="I63" s="34"/>
      <c r="J63" s="119"/>
      <c r="K63" s="45"/>
    </row>
    <row r="64" spans="1:11">
      <c r="A64" s="34"/>
      <c r="B64" s="34"/>
      <c r="C64" s="34"/>
      <c r="D64" s="34"/>
      <c r="E64" s="71"/>
      <c r="F64" s="34"/>
      <c r="G64" s="34"/>
      <c r="H64" s="34"/>
      <c r="I64" s="34"/>
      <c r="J64" s="119"/>
      <c r="K64" s="45"/>
    </row>
    <row r="65" spans="1:11">
      <c r="A65" s="34"/>
      <c r="B65" s="34"/>
      <c r="C65" s="34"/>
      <c r="D65" s="34"/>
      <c r="E65" s="71"/>
      <c r="F65" s="34"/>
      <c r="G65" s="34"/>
      <c r="H65" s="34"/>
      <c r="I65" s="34"/>
      <c r="J65" s="119"/>
      <c r="K65" s="45"/>
    </row>
    <row r="66" spans="1:11">
      <c r="A66" s="34"/>
      <c r="B66" s="34"/>
      <c r="C66" s="34"/>
      <c r="D66" s="34"/>
      <c r="E66" s="71"/>
      <c r="F66" s="34"/>
      <c r="G66" s="34"/>
      <c r="H66" s="34"/>
      <c r="I66" s="34"/>
      <c r="J66" s="119"/>
      <c r="K66" s="45"/>
    </row>
    <row r="67" spans="1:11">
      <c r="A67" s="34"/>
      <c r="B67" s="34"/>
      <c r="C67" s="34"/>
      <c r="D67" s="34"/>
      <c r="E67" s="71"/>
      <c r="F67" s="34"/>
      <c r="G67" s="34"/>
      <c r="H67" s="34"/>
      <c r="I67" s="34"/>
      <c r="J67" s="119"/>
      <c r="K67" s="45"/>
    </row>
    <row r="68" spans="1:11">
      <c r="A68" s="34"/>
      <c r="B68" s="34"/>
      <c r="C68" s="34"/>
      <c r="D68" s="34"/>
      <c r="E68" s="71"/>
      <c r="F68" s="34"/>
      <c r="G68" s="34"/>
      <c r="H68" s="34"/>
      <c r="I68" s="34"/>
      <c r="J68" s="119"/>
      <c r="K68" s="45"/>
    </row>
    <row r="69" spans="1:11">
      <c r="A69" s="34"/>
      <c r="B69" s="34"/>
      <c r="C69" s="34"/>
      <c r="D69" s="34"/>
      <c r="E69" s="71"/>
      <c r="F69" s="34"/>
      <c r="G69" s="34"/>
      <c r="H69" s="34"/>
      <c r="I69" s="34"/>
      <c r="J69" s="119"/>
      <c r="K69" s="45"/>
    </row>
    <row r="70" spans="1:11">
      <c r="A70" s="34"/>
      <c r="B70" s="34"/>
      <c r="C70" s="34"/>
      <c r="D70" s="34"/>
      <c r="E70" s="71"/>
      <c r="F70" s="34"/>
      <c r="G70" s="34"/>
      <c r="H70" s="34"/>
      <c r="I70" s="34"/>
      <c r="J70" s="119"/>
      <c r="K70" s="45"/>
    </row>
    <row r="71" spans="1:11">
      <c r="A71" s="34"/>
      <c r="B71" s="34"/>
      <c r="C71" s="34"/>
      <c r="D71" s="34"/>
      <c r="E71" s="71"/>
      <c r="F71" s="34"/>
      <c r="G71" s="34"/>
      <c r="H71" s="34"/>
      <c r="I71" s="34"/>
      <c r="J71" s="119"/>
      <c r="K71" s="45"/>
    </row>
    <row r="72" spans="1:11">
      <c r="A72" s="34"/>
      <c r="B72" s="34"/>
      <c r="C72" s="34"/>
      <c r="D72" s="34"/>
      <c r="E72" s="71"/>
      <c r="F72" s="34"/>
      <c r="G72" s="34"/>
      <c r="H72" s="34"/>
      <c r="I72" s="34"/>
      <c r="J72" s="119"/>
      <c r="K72" s="45"/>
    </row>
    <row r="73" spans="1:11">
      <c r="A73" s="34"/>
      <c r="B73" s="34"/>
      <c r="C73" s="34"/>
      <c r="D73" s="34"/>
      <c r="E73" s="71"/>
      <c r="F73" s="34"/>
      <c r="G73" s="34"/>
      <c r="H73" s="34"/>
      <c r="I73" s="34"/>
      <c r="J73" s="119"/>
      <c r="K73" s="45"/>
    </row>
    <row r="74" spans="1:11">
      <c r="A74" s="34"/>
      <c r="B74" s="34"/>
      <c r="C74" s="34"/>
      <c r="D74" s="34"/>
      <c r="E74" s="71"/>
      <c r="F74" s="34"/>
      <c r="G74" s="34"/>
      <c r="H74" s="34"/>
      <c r="I74" s="34"/>
      <c r="J74" s="119"/>
      <c r="K74" s="45"/>
    </row>
    <row r="75" spans="1:11">
      <c r="A75" s="34"/>
      <c r="B75" s="34"/>
      <c r="C75" s="34"/>
      <c r="D75" s="34"/>
      <c r="E75" s="71"/>
      <c r="F75" s="34"/>
      <c r="G75" s="34"/>
      <c r="H75" s="34"/>
      <c r="I75" s="34"/>
      <c r="J75" s="119"/>
      <c r="K75" s="45"/>
    </row>
    <row r="76" spans="1:11">
      <c r="A76" s="34"/>
      <c r="B76" s="34"/>
      <c r="C76" s="34"/>
      <c r="D76" s="34"/>
      <c r="E76" s="71"/>
      <c r="F76" s="34"/>
      <c r="G76" s="34"/>
      <c r="H76" s="34"/>
      <c r="I76" s="34"/>
      <c r="J76" s="119"/>
      <c r="K76" s="45"/>
    </row>
    <row r="77" spans="1:11">
      <c r="A77" s="34"/>
      <c r="B77" s="34"/>
      <c r="C77" s="34"/>
      <c r="D77" s="34"/>
      <c r="E77" s="71"/>
      <c r="F77" s="34"/>
      <c r="G77" s="34"/>
      <c r="H77" s="34"/>
      <c r="I77" s="34"/>
      <c r="J77" s="119"/>
      <c r="K77" s="45"/>
    </row>
    <row r="78" spans="1:11">
      <c r="A78" s="34"/>
      <c r="B78" s="34"/>
      <c r="C78" s="34"/>
      <c r="D78" s="34"/>
      <c r="E78" s="71"/>
      <c r="F78" s="34"/>
      <c r="G78" s="34"/>
      <c r="H78" s="34"/>
      <c r="I78" s="34"/>
      <c r="J78" s="119"/>
      <c r="K78" s="45"/>
    </row>
    <row r="79" spans="1:11">
      <c r="A79" s="34"/>
      <c r="B79" s="34"/>
      <c r="C79" s="34"/>
      <c r="D79" s="34"/>
      <c r="E79" s="71"/>
      <c r="F79" s="34"/>
      <c r="G79" s="34"/>
      <c r="H79" s="34"/>
      <c r="I79" s="34"/>
      <c r="J79" s="119"/>
      <c r="K79" s="45"/>
    </row>
    <row r="80" spans="1:11">
      <c r="A80" s="34"/>
      <c r="B80" s="34"/>
      <c r="C80" s="34"/>
      <c r="D80" s="34"/>
      <c r="E80" s="71"/>
      <c r="F80" s="34"/>
      <c r="G80" s="34"/>
      <c r="H80" s="34"/>
      <c r="I80" s="34"/>
      <c r="J80" s="119"/>
      <c r="K80" s="45"/>
    </row>
    <row r="81" spans="1:11">
      <c r="A81" s="34"/>
      <c r="B81" s="34"/>
      <c r="C81" s="34"/>
      <c r="D81" s="34"/>
      <c r="E81" s="71"/>
      <c r="F81" s="34"/>
      <c r="G81" s="34"/>
      <c r="H81" s="34"/>
      <c r="I81" s="34"/>
      <c r="J81" s="119"/>
      <c r="K81" s="45"/>
    </row>
    <row r="82" spans="1:11">
      <c r="A82" s="34"/>
      <c r="B82" s="34"/>
      <c r="C82" s="34"/>
      <c r="D82" s="34"/>
      <c r="E82" s="71"/>
      <c r="F82" s="34"/>
      <c r="G82" s="34"/>
      <c r="H82" s="34"/>
      <c r="I82" s="34"/>
      <c r="J82" s="119"/>
      <c r="K82" s="45"/>
    </row>
    <row r="83" spans="1:11">
      <c r="A83" s="34"/>
      <c r="B83" s="34"/>
      <c r="C83" s="34"/>
      <c r="D83" s="34"/>
      <c r="E83" s="71"/>
      <c r="F83" s="34"/>
      <c r="G83" s="34"/>
      <c r="H83" s="34"/>
      <c r="I83" s="34"/>
      <c r="J83" s="119"/>
      <c r="K83" s="45"/>
    </row>
    <row r="84" spans="1:11">
      <c r="A84" s="34"/>
      <c r="B84" s="34"/>
      <c r="C84" s="34"/>
      <c r="D84" s="34"/>
      <c r="E84" s="71"/>
      <c r="F84" s="34"/>
      <c r="G84" s="34"/>
      <c r="H84" s="34"/>
      <c r="I84" s="34"/>
      <c r="J84" s="119"/>
      <c r="K84" s="45"/>
    </row>
    <row r="85" spans="1:11">
      <c r="A85" s="34"/>
      <c r="B85" s="34"/>
      <c r="C85" s="34"/>
      <c r="D85" s="34"/>
      <c r="E85" s="71"/>
      <c r="F85" s="34"/>
      <c r="G85" s="34"/>
      <c r="H85" s="34"/>
      <c r="I85" s="34"/>
      <c r="J85" s="119"/>
      <c r="K85" s="45"/>
    </row>
    <row r="86" spans="1:11">
      <c r="A86" s="34"/>
      <c r="B86" s="34"/>
      <c r="C86" s="34"/>
      <c r="D86" s="34"/>
      <c r="E86" s="71"/>
      <c r="F86" s="34"/>
      <c r="G86" s="34"/>
      <c r="H86" s="34"/>
      <c r="I86" s="34"/>
      <c r="J86" s="119"/>
      <c r="K86" s="45"/>
    </row>
    <row r="87" spans="1:11">
      <c r="A87" s="34"/>
      <c r="B87" s="34"/>
      <c r="C87" s="34"/>
      <c r="D87" s="34"/>
      <c r="E87" s="71"/>
      <c r="F87" s="34"/>
      <c r="G87" s="34"/>
      <c r="H87" s="34"/>
      <c r="I87" s="34"/>
      <c r="J87" s="119"/>
      <c r="K87" s="45"/>
    </row>
    <row r="88" spans="1:11">
      <c r="A88" s="34"/>
      <c r="B88" s="34"/>
      <c r="C88" s="34"/>
      <c r="D88" s="34"/>
      <c r="E88" s="71"/>
      <c r="F88" s="34"/>
      <c r="G88" s="34"/>
      <c r="H88" s="34"/>
      <c r="I88" s="34"/>
      <c r="J88" s="119"/>
      <c r="K88" s="45"/>
    </row>
    <row r="89" spans="1:11">
      <c r="A89" s="34"/>
      <c r="B89" s="34"/>
      <c r="C89" s="34"/>
      <c r="D89" s="34"/>
      <c r="E89" s="71"/>
      <c r="F89" s="34"/>
      <c r="G89" s="34"/>
      <c r="H89" s="34"/>
      <c r="I89" s="34"/>
      <c r="J89" s="119"/>
      <c r="K89" s="45"/>
    </row>
    <row r="90" spans="1:11">
      <c r="A90" s="34"/>
      <c r="B90" s="34"/>
      <c r="C90" s="34"/>
      <c r="D90" s="34"/>
      <c r="E90" s="71"/>
      <c r="F90" s="34"/>
      <c r="G90" s="34"/>
      <c r="H90" s="34"/>
      <c r="I90" s="34"/>
      <c r="J90" s="119"/>
      <c r="K90" s="45"/>
    </row>
    <row r="91" spans="1:11">
      <c r="A91" s="34"/>
      <c r="B91" s="34"/>
      <c r="C91" s="34"/>
      <c r="D91" s="34"/>
      <c r="E91" s="71"/>
      <c r="F91" s="34"/>
      <c r="G91" s="34"/>
      <c r="H91" s="34"/>
      <c r="I91" s="34"/>
      <c r="J91" s="119"/>
      <c r="K91" s="45"/>
    </row>
    <row r="92" spans="1:11">
      <c r="A92" s="34"/>
      <c r="B92" s="34"/>
      <c r="C92" s="34"/>
      <c r="D92" s="34"/>
      <c r="E92" s="71"/>
      <c r="F92" s="34"/>
      <c r="G92" s="34"/>
      <c r="H92" s="34"/>
      <c r="I92" s="34"/>
      <c r="J92" s="119"/>
      <c r="K92" s="45"/>
    </row>
    <row r="93" spans="1:11">
      <c r="A93" s="34"/>
      <c r="B93" s="34"/>
      <c r="C93" s="34"/>
      <c r="D93" s="34"/>
      <c r="E93" s="71"/>
      <c r="F93" s="34"/>
      <c r="G93" s="34"/>
      <c r="H93" s="34"/>
      <c r="I93" s="34"/>
      <c r="J93" s="119"/>
      <c r="K93" s="45"/>
    </row>
    <row r="94" spans="1:11">
      <c r="A94" s="34"/>
      <c r="B94" s="34"/>
      <c r="C94" s="34"/>
      <c r="D94" s="34"/>
      <c r="E94" s="71"/>
      <c r="F94" s="34"/>
      <c r="G94" s="34"/>
      <c r="H94" s="34"/>
      <c r="I94" s="34"/>
      <c r="J94" s="119"/>
      <c r="K94" s="45"/>
    </row>
  </sheetData>
  <mergeCells count="67">
    <mergeCell ref="A2:K2"/>
    <mergeCell ref="J26:J27"/>
    <mergeCell ref="K26:K27"/>
    <mergeCell ref="A26:C26"/>
    <mergeCell ref="D26:D27"/>
    <mergeCell ref="E26:F26"/>
    <mergeCell ref="G26:G27"/>
    <mergeCell ref="H26:H27"/>
    <mergeCell ref="A16:K16"/>
    <mergeCell ref="D10:D11"/>
    <mergeCell ref="A10:A15"/>
    <mergeCell ref="B10:B15"/>
    <mergeCell ref="C10:C15"/>
    <mergeCell ref="D12:D13"/>
    <mergeCell ref="D14:D15"/>
    <mergeCell ref="G10:G12"/>
    <mergeCell ref="A32:A33"/>
    <mergeCell ref="B32:B33"/>
    <mergeCell ref="C32:C33"/>
    <mergeCell ref="E32:E33"/>
    <mergeCell ref="F32:F33"/>
    <mergeCell ref="F28:F29"/>
    <mergeCell ref="J28:J29"/>
    <mergeCell ref="K28:K29"/>
    <mergeCell ref="A30:K30"/>
    <mergeCell ref="A31:K31"/>
    <mergeCell ref="A28:A29"/>
    <mergeCell ref="B28:B29"/>
    <mergeCell ref="C28:C29"/>
    <mergeCell ref="D28:D29"/>
    <mergeCell ref="E28:E29"/>
    <mergeCell ref="I32:I33"/>
    <mergeCell ref="J32:J33"/>
    <mergeCell ref="K32:K33"/>
    <mergeCell ref="A17:A23"/>
    <mergeCell ref="B17:B23"/>
    <mergeCell ref="C17:C23"/>
    <mergeCell ref="D17:D20"/>
    <mergeCell ref="D21:D23"/>
    <mergeCell ref="E17:E23"/>
    <mergeCell ref="F17:F23"/>
    <mergeCell ref="J17:J23"/>
    <mergeCell ref="K17:K23"/>
    <mergeCell ref="A24:K24"/>
    <mergeCell ref="A25:K25"/>
    <mergeCell ref="G32:G33"/>
    <mergeCell ref="H32:H33"/>
    <mergeCell ref="E10:E15"/>
    <mergeCell ref="F10:F15"/>
    <mergeCell ref="J10:J15"/>
    <mergeCell ref="K10:K15"/>
    <mergeCell ref="K8:K9"/>
    <mergeCell ref="G13:G15"/>
    <mergeCell ref="H10:H12"/>
    <mergeCell ref="H13:H15"/>
    <mergeCell ref="I10:I12"/>
    <mergeCell ref="I13:I15"/>
    <mergeCell ref="A3:K3"/>
    <mergeCell ref="A4:K5"/>
    <mergeCell ref="A6:K6"/>
    <mergeCell ref="A7:K7"/>
    <mergeCell ref="A8:C8"/>
    <mergeCell ref="D8:D9"/>
    <mergeCell ref="E8:F8"/>
    <mergeCell ref="G8:G9"/>
    <mergeCell ref="H8:H9"/>
    <mergeCell ref="J8:J9"/>
  </mergeCells>
  <printOptions horizontalCentered="1" verticalCentered="1"/>
  <pageMargins left="0.92" right="0.17" top="0.36" bottom="0.31" header="0.17" footer="0.17"/>
  <pageSetup scale="52" fitToHeight="0" orientation="landscape" r:id="rId1"/>
  <headerFooter scaleWithDoc="0" alignWithMargins="0">
    <oddFooter>&amp;R&amp;"Humanst521 BT,Roman"&amp;7DIMENSIÓN 4 / LA UNIVERSIDAD FRENTE A LA COMUNIDAD REGIONAL, NACIONAL E INTERNACIONAL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M81"/>
  <sheetViews>
    <sheetView showGridLines="0" zoomScale="85" zoomScaleNormal="85" zoomScaleSheetLayoutView="100" zoomScalePageLayoutView="50" workbookViewId="0">
      <selection activeCell="A2" sqref="A2:K2"/>
    </sheetView>
  </sheetViews>
  <sheetFormatPr baseColWidth="10" defaultRowHeight="12"/>
  <cols>
    <col min="1" max="1" width="4.5703125" style="29" customWidth="1"/>
    <col min="2" max="2" width="21.5703125" style="29" customWidth="1"/>
    <col min="3" max="3" width="31.28515625" style="29" customWidth="1"/>
    <col min="4" max="4" width="20" style="29" customWidth="1"/>
    <col min="5" max="5" width="10.28515625" style="72" customWidth="1"/>
    <col min="6" max="6" width="10.85546875" style="29" customWidth="1"/>
    <col min="7" max="7" width="25.42578125" style="29" customWidth="1"/>
    <col min="8" max="8" width="16.28515625" style="29" customWidth="1"/>
    <col min="9" max="9" width="15.85546875" style="28" customWidth="1"/>
    <col min="10" max="10" width="9.7109375" style="110" customWidth="1"/>
    <col min="11" max="11" width="51.85546875" style="49" customWidth="1"/>
    <col min="12" max="16384" width="11.42578125" style="23"/>
  </cols>
  <sheetData>
    <row r="1" spans="1:13" ht="15" customHeight="1"/>
    <row r="2" spans="1:13" ht="26.25" customHeight="1">
      <c r="A2" s="271" t="s">
        <v>252</v>
      </c>
      <c r="B2" s="334"/>
      <c r="C2" s="334"/>
      <c r="D2" s="334"/>
      <c r="E2" s="334"/>
      <c r="F2" s="334"/>
      <c r="G2" s="334"/>
      <c r="H2" s="334"/>
      <c r="I2" s="334"/>
      <c r="J2" s="334"/>
      <c r="K2" s="334"/>
    </row>
    <row r="3" spans="1:13" s="20" customFormat="1" ht="24" customHeight="1">
      <c r="A3" s="319" t="s">
        <v>53</v>
      </c>
      <c r="B3" s="320"/>
      <c r="C3" s="320"/>
      <c r="D3" s="320"/>
      <c r="E3" s="320"/>
      <c r="F3" s="320"/>
      <c r="G3" s="320"/>
      <c r="H3" s="320"/>
      <c r="I3" s="320"/>
      <c r="J3" s="320"/>
      <c r="K3" s="321"/>
    </row>
    <row r="4" spans="1:13" s="20" customFormat="1" ht="51" customHeight="1">
      <c r="A4" s="257" t="s">
        <v>68</v>
      </c>
      <c r="B4" s="257"/>
      <c r="C4" s="257"/>
      <c r="D4" s="257"/>
      <c r="E4" s="257"/>
      <c r="F4" s="257"/>
      <c r="G4" s="257"/>
      <c r="H4" s="257"/>
      <c r="I4" s="257"/>
      <c r="J4" s="257"/>
      <c r="K4" s="257"/>
    </row>
    <row r="5" spans="1:13" s="20" customFormat="1" ht="45.75" customHeight="1">
      <c r="A5" s="257"/>
      <c r="B5" s="257"/>
      <c r="C5" s="257"/>
      <c r="D5" s="257"/>
      <c r="E5" s="257"/>
      <c r="F5" s="257"/>
      <c r="G5" s="257"/>
      <c r="H5" s="257"/>
      <c r="I5" s="257"/>
      <c r="J5" s="257"/>
      <c r="K5" s="257"/>
    </row>
    <row r="6" spans="1:13" s="20" customFormat="1" ht="18.75" customHeight="1">
      <c r="A6" s="273" t="s">
        <v>52</v>
      </c>
      <c r="B6" s="274"/>
      <c r="C6" s="274"/>
      <c r="D6" s="274"/>
      <c r="E6" s="274"/>
      <c r="F6" s="274"/>
      <c r="G6" s="274"/>
      <c r="H6" s="274"/>
      <c r="I6" s="274"/>
      <c r="J6" s="274"/>
      <c r="K6" s="275"/>
    </row>
    <row r="7" spans="1:13" s="21" customFormat="1" ht="18.75" customHeight="1">
      <c r="A7" s="331" t="s">
        <v>51</v>
      </c>
      <c r="B7" s="332"/>
      <c r="C7" s="332"/>
      <c r="D7" s="332"/>
      <c r="E7" s="332"/>
      <c r="F7" s="332"/>
      <c r="G7" s="332"/>
      <c r="H7" s="332"/>
      <c r="I7" s="332"/>
      <c r="J7" s="332"/>
      <c r="K7" s="333"/>
    </row>
    <row r="8" spans="1:13" s="22" customFormat="1" ht="30" customHeight="1">
      <c r="A8" s="257" t="s">
        <v>28</v>
      </c>
      <c r="B8" s="257"/>
      <c r="C8" s="257"/>
      <c r="D8" s="257" t="s">
        <v>27</v>
      </c>
      <c r="E8" s="257" t="s">
        <v>26</v>
      </c>
      <c r="F8" s="257"/>
      <c r="G8" s="257" t="s">
        <v>25</v>
      </c>
      <c r="H8" s="257" t="s">
        <v>39</v>
      </c>
      <c r="I8" s="76" t="s">
        <v>62</v>
      </c>
      <c r="J8" s="343" t="s">
        <v>55</v>
      </c>
      <c r="K8" s="257" t="s">
        <v>24</v>
      </c>
    </row>
    <row r="9" spans="1:13" s="22" customFormat="1" ht="30" customHeight="1">
      <c r="A9" s="76" t="s">
        <v>23</v>
      </c>
      <c r="B9" s="76" t="s">
        <v>22</v>
      </c>
      <c r="C9" s="76" t="s">
        <v>21</v>
      </c>
      <c r="D9" s="257"/>
      <c r="E9" s="70" t="s">
        <v>20</v>
      </c>
      <c r="F9" s="76" t="s">
        <v>19</v>
      </c>
      <c r="G9" s="257"/>
      <c r="H9" s="257"/>
      <c r="I9" s="59" t="s">
        <v>248</v>
      </c>
      <c r="J9" s="344"/>
      <c r="K9" s="257"/>
    </row>
    <row r="10" spans="1:13" ht="50.25" customHeight="1">
      <c r="A10" s="309">
        <v>14</v>
      </c>
      <c r="B10" s="266" t="s">
        <v>223</v>
      </c>
      <c r="C10" s="266" t="s">
        <v>123</v>
      </c>
      <c r="D10" s="76" t="s">
        <v>124</v>
      </c>
      <c r="E10" s="298">
        <v>112586</v>
      </c>
      <c r="F10" s="309" t="s">
        <v>88</v>
      </c>
      <c r="G10" s="266" t="s">
        <v>128</v>
      </c>
      <c r="H10" s="266" t="s">
        <v>205</v>
      </c>
      <c r="I10" s="266">
        <v>1</v>
      </c>
      <c r="J10" s="261">
        <v>1</v>
      </c>
      <c r="K10" s="295" t="s">
        <v>235</v>
      </c>
    </row>
    <row r="11" spans="1:13" ht="69.75" customHeight="1">
      <c r="A11" s="310"/>
      <c r="B11" s="290"/>
      <c r="C11" s="290"/>
      <c r="D11" s="76" t="s">
        <v>125</v>
      </c>
      <c r="E11" s="299"/>
      <c r="F11" s="310"/>
      <c r="G11" s="290"/>
      <c r="H11" s="290"/>
      <c r="I11" s="290"/>
      <c r="J11" s="262"/>
      <c r="K11" s="296"/>
    </row>
    <row r="12" spans="1:13" ht="57" customHeight="1">
      <c r="A12" s="310"/>
      <c r="B12" s="290"/>
      <c r="C12" s="290"/>
      <c r="D12" s="76" t="s">
        <v>126</v>
      </c>
      <c r="E12" s="299"/>
      <c r="F12" s="310"/>
      <c r="G12" s="267"/>
      <c r="H12" s="267"/>
      <c r="I12" s="267"/>
      <c r="J12" s="262"/>
      <c r="K12" s="296"/>
      <c r="L12" s="32"/>
      <c r="M12" s="32"/>
    </row>
    <row r="13" spans="1:13" ht="45.75" customHeight="1">
      <c r="A13" s="310"/>
      <c r="B13" s="290"/>
      <c r="C13" s="290"/>
      <c r="D13" s="75" t="s">
        <v>127</v>
      </c>
      <c r="E13" s="299"/>
      <c r="F13" s="310"/>
      <c r="G13" s="266" t="s">
        <v>189</v>
      </c>
      <c r="H13" s="266" t="s">
        <v>205</v>
      </c>
      <c r="I13" s="266">
        <v>1</v>
      </c>
      <c r="J13" s="262"/>
      <c r="K13" s="296"/>
      <c r="L13" s="32"/>
      <c r="M13" s="32"/>
    </row>
    <row r="14" spans="1:13" ht="61.5" customHeight="1">
      <c r="A14" s="311"/>
      <c r="B14" s="267"/>
      <c r="C14" s="267"/>
      <c r="D14" s="75" t="s">
        <v>63</v>
      </c>
      <c r="E14" s="300"/>
      <c r="F14" s="311"/>
      <c r="G14" s="267"/>
      <c r="H14" s="267"/>
      <c r="I14" s="267"/>
      <c r="J14" s="263"/>
      <c r="K14" s="297"/>
      <c r="L14" s="32"/>
      <c r="M14" s="32"/>
    </row>
    <row r="15" spans="1:13" s="21" customFormat="1" ht="22.5" customHeight="1">
      <c r="A15" s="331" t="s">
        <v>50</v>
      </c>
      <c r="B15" s="332"/>
      <c r="C15" s="332"/>
      <c r="D15" s="332"/>
      <c r="E15" s="332"/>
      <c r="F15" s="332"/>
      <c r="G15" s="332"/>
      <c r="H15" s="332"/>
      <c r="I15" s="332"/>
      <c r="J15" s="332"/>
      <c r="K15" s="333"/>
    </row>
    <row r="16" spans="1:13" ht="72.75" customHeight="1">
      <c r="A16" s="309">
        <v>15</v>
      </c>
      <c r="B16" s="257" t="s">
        <v>129</v>
      </c>
      <c r="C16" s="257" t="s">
        <v>130</v>
      </c>
      <c r="D16" s="257" t="s">
        <v>188</v>
      </c>
      <c r="E16" s="304">
        <v>31500</v>
      </c>
      <c r="F16" s="308" t="s">
        <v>88</v>
      </c>
      <c r="G16" s="76" t="s">
        <v>131</v>
      </c>
      <c r="H16" s="76" t="s">
        <v>205</v>
      </c>
      <c r="I16" s="76">
        <v>1</v>
      </c>
      <c r="J16" s="272">
        <v>1</v>
      </c>
      <c r="K16" s="284" t="s">
        <v>236</v>
      </c>
    </row>
    <row r="17" spans="1:11" ht="94.5" customHeight="1">
      <c r="A17" s="310"/>
      <c r="B17" s="257"/>
      <c r="C17" s="257"/>
      <c r="D17" s="257"/>
      <c r="E17" s="304"/>
      <c r="F17" s="308"/>
      <c r="G17" s="76" t="s">
        <v>132</v>
      </c>
      <c r="H17" s="76" t="s">
        <v>205</v>
      </c>
      <c r="I17" s="76">
        <v>1</v>
      </c>
      <c r="J17" s="272"/>
      <c r="K17" s="284"/>
    </row>
    <row r="18" spans="1:11" ht="87" customHeight="1">
      <c r="A18" s="311"/>
      <c r="B18" s="257"/>
      <c r="C18" s="257"/>
      <c r="D18" s="257"/>
      <c r="E18" s="304"/>
      <c r="F18" s="308"/>
      <c r="G18" s="76" t="s">
        <v>133</v>
      </c>
      <c r="H18" s="76" t="s">
        <v>205</v>
      </c>
      <c r="I18" s="76">
        <v>1</v>
      </c>
      <c r="J18" s="272"/>
      <c r="K18" s="284"/>
    </row>
    <row r="19" spans="1:11" ht="60.75" customHeight="1">
      <c r="A19" s="309">
        <v>16</v>
      </c>
      <c r="B19" s="266" t="s">
        <v>134</v>
      </c>
      <c r="C19" s="266" t="s">
        <v>135</v>
      </c>
      <c r="D19" s="266" t="s">
        <v>61</v>
      </c>
      <c r="E19" s="298">
        <v>0</v>
      </c>
      <c r="F19" s="309"/>
      <c r="G19" s="76" t="s">
        <v>136</v>
      </c>
      <c r="H19" s="76" t="s">
        <v>205</v>
      </c>
      <c r="I19" s="76">
        <v>1</v>
      </c>
      <c r="J19" s="261">
        <v>1</v>
      </c>
      <c r="K19" s="295" t="s">
        <v>224</v>
      </c>
    </row>
    <row r="20" spans="1:11" ht="77.25" customHeight="1">
      <c r="A20" s="310"/>
      <c r="B20" s="290"/>
      <c r="C20" s="290"/>
      <c r="D20" s="290"/>
      <c r="E20" s="299"/>
      <c r="F20" s="310"/>
      <c r="G20" s="76" t="s">
        <v>137</v>
      </c>
      <c r="H20" s="76" t="s">
        <v>205</v>
      </c>
      <c r="I20" s="76">
        <v>1</v>
      </c>
      <c r="J20" s="262"/>
      <c r="K20" s="296"/>
    </row>
    <row r="21" spans="1:11" ht="77.25" customHeight="1">
      <c r="A21" s="311"/>
      <c r="B21" s="267"/>
      <c r="C21" s="267"/>
      <c r="D21" s="267"/>
      <c r="E21" s="300"/>
      <c r="F21" s="311"/>
      <c r="G21" s="76" t="s">
        <v>138</v>
      </c>
      <c r="H21" s="76" t="s">
        <v>205</v>
      </c>
      <c r="I21" s="76">
        <v>0</v>
      </c>
      <c r="J21" s="263"/>
      <c r="K21" s="297"/>
    </row>
    <row r="22" spans="1:11" ht="27.75" customHeight="1">
      <c r="A22" s="257" t="s">
        <v>28</v>
      </c>
      <c r="B22" s="257"/>
      <c r="C22" s="257"/>
      <c r="D22" s="257" t="s">
        <v>27</v>
      </c>
      <c r="E22" s="257" t="s">
        <v>26</v>
      </c>
      <c r="F22" s="257"/>
      <c r="G22" s="257" t="s">
        <v>25</v>
      </c>
      <c r="H22" s="257" t="s">
        <v>39</v>
      </c>
      <c r="I22" s="76" t="s">
        <v>62</v>
      </c>
      <c r="J22" s="272" t="s">
        <v>40</v>
      </c>
      <c r="K22" s="284" t="s">
        <v>24</v>
      </c>
    </row>
    <row r="23" spans="1:11" ht="33" customHeight="1">
      <c r="A23" s="76" t="s">
        <v>23</v>
      </c>
      <c r="B23" s="76" t="s">
        <v>22</v>
      </c>
      <c r="C23" s="76" t="s">
        <v>21</v>
      </c>
      <c r="D23" s="257"/>
      <c r="E23" s="70" t="s">
        <v>20</v>
      </c>
      <c r="F23" s="76" t="s">
        <v>19</v>
      </c>
      <c r="G23" s="257"/>
      <c r="H23" s="257"/>
      <c r="I23" s="59" t="s">
        <v>248</v>
      </c>
      <c r="J23" s="272"/>
      <c r="K23" s="284"/>
    </row>
    <row r="24" spans="1:11" ht="90" customHeight="1">
      <c r="A24" s="309">
        <v>17</v>
      </c>
      <c r="B24" s="266" t="s">
        <v>183</v>
      </c>
      <c r="C24" s="266" t="s">
        <v>247</v>
      </c>
      <c r="D24" s="266" t="s">
        <v>184</v>
      </c>
      <c r="E24" s="298">
        <v>0</v>
      </c>
      <c r="F24" s="309"/>
      <c r="G24" s="75" t="s">
        <v>185</v>
      </c>
      <c r="H24" s="74" t="s">
        <v>214</v>
      </c>
      <c r="I24" s="75">
        <v>10</v>
      </c>
      <c r="J24" s="261">
        <v>0.95</v>
      </c>
      <c r="K24" s="295" t="s">
        <v>228</v>
      </c>
    </row>
    <row r="25" spans="1:11" ht="90" customHeight="1">
      <c r="A25" s="310"/>
      <c r="B25" s="290"/>
      <c r="C25" s="290"/>
      <c r="D25" s="290"/>
      <c r="E25" s="299"/>
      <c r="F25" s="310"/>
      <c r="G25" s="75" t="s">
        <v>186</v>
      </c>
      <c r="H25" s="74" t="s">
        <v>213</v>
      </c>
      <c r="I25" s="75">
        <v>2</v>
      </c>
      <c r="J25" s="262"/>
      <c r="K25" s="296"/>
    </row>
    <row r="26" spans="1:11" ht="68.25" customHeight="1">
      <c r="A26" s="311"/>
      <c r="B26" s="267"/>
      <c r="C26" s="267"/>
      <c r="D26" s="267"/>
      <c r="E26" s="300"/>
      <c r="F26" s="311"/>
      <c r="G26" s="75" t="s">
        <v>187</v>
      </c>
      <c r="H26" s="74" t="s">
        <v>205</v>
      </c>
      <c r="I26" s="75">
        <v>1</v>
      </c>
      <c r="J26" s="263"/>
      <c r="K26" s="297"/>
    </row>
    <row r="27" spans="1:11" ht="72" customHeight="1">
      <c r="A27" s="309">
        <v>18</v>
      </c>
      <c r="B27" s="266" t="s">
        <v>139</v>
      </c>
      <c r="C27" s="266" t="s">
        <v>140</v>
      </c>
      <c r="D27" s="266" t="s">
        <v>45</v>
      </c>
      <c r="E27" s="298">
        <v>80000</v>
      </c>
      <c r="F27" s="309"/>
      <c r="G27" s="76" t="s">
        <v>141</v>
      </c>
      <c r="H27" s="76" t="s">
        <v>34</v>
      </c>
      <c r="I27" s="76">
        <v>0</v>
      </c>
      <c r="J27" s="261">
        <v>0.4</v>
      </c>
      <c r="K27" s="295" t="s">
        <v>234</v>
      </c>
    </row>
    <row r="28" spans="1:11" ht="84.75" customHeight="1">
      <c r="A28" s="311"/>
      <c r="B28" s="267"/>
      <c r="C28" s="267"/>
      <c r="D28" s="267"/>
      <c r="E28" s="300"/>
      <c r="F28" s="311"/>
      <c r="G28" s="76" t="s">
        <v>142</v>
      </c>
      <c r="H28" s="76" t="s">
        <v>34</v>
      </c>
      <c r="I28" s="76">
        <v>0</v>
      </c>
      <c r="J28" s="263"/>
      <c r="K28" s="297"/>
    </row>
    <row r="29" spans="1:11" ht="26.25" customHeight="1">
      <c r="A29" s="331" t="s">
        <v>49</v>
      </c>
      <c r="B29" s="332"/>
      <c r="C29" s="332"/>
      <c r="D29" s="332"/>
      <c r="E29" s="332"/>
      <c r="F29" s="332"/>
      <c r="G29" s="332"/>
      <c r="H29" s="332"/>
      <c r="I29" s="332"/>
      <c r="J29" s="332"/>
      <c r="K29" s="333"/>
    </row>
    <row r="30" spans="1:11" ht="198.75" customHeight="1">
      <c r="A30" s="79">
        <v>19</v>
      </c>
      <c r="B30" s="76" t="s">
        <v>153</v>
      </c>
      <c r="C30" s="76" t="s">
        <v>154</v>
      </c>
      <c r="D30" s="76" t="s">
        <v>155</v>
      </c>
      <c r="E30" s="80">
        <v>45000</v>
      </c>
      <c r="F30" s="76" t="s">
        <v>88</v>
      </c>
      <c r="G30" s="76" t="s">
        <v>156</v>
      </c>
      <c r="H30" s="76" t="s">
        <v>215</v>
      </c>
      <c r="I30" s="76">
        <v>70</v>
      </c>
      <c r="J30" s="112">
        <v>0.7</v>
      </c>
      <c r="K30" s="78" t="s">
        <v>240</v>
      </c>
    </row>
    <row r="31" spans="1:11" ht="43.5" customHeight="1"/>
    <row r="32" spans="1:11" ht="46.5" customHeight="1"/>
    <row r="33" spans="1:11" ht="43.5" customHeight="1"/>
    <row r="34" spans="1:11" ht="36" customHeight="1"/>
    <row r="35" spans="1:11" ht="66" customHeight="1"/>
    <row r="36" spans="1:11" ht="72" customHeight="1"/>
    <row r="37" spans="1:11" s="22" customFormat="1" ht="33.75" customHeight="1">
      <c r="A37" s="29"/>
      <c r="B37" s="29"/>
      <c r="C37" s="29"/>
      <c r="D37" s="29"/>
      <c r="E37" s="72"/>
      <c r="F37" s="29"/>
      <c r="G37" s="29"/>
      <c r="H37" s="29"/>
      <c r="I37" s="28"/>
      <c r="J37" s="110"/>
      <c r="K37" s="49"/>
    </row>
    <row r="38" spans="1:11" s="22" customFormat="1" ht="30" customHeight="1">
      <c r="A38" s="29"/>
      <c r="B38" s="29"/>
      <c r="C38" s="29"/>
      <c r="D38" s="29"/>
      <c r="E38" s="72"/>
      <c r="F38" s="29"/>
      <c r="G38" s="29"/>
      <c r="H38" s="29"/>
      <c r="I38" s="28"/>
      <c r="J38" s="110"/>
      <c r="K38" s="49"/>
    </row>
    <row r="39" spans="1:11" s="22" customFormat="1" ht="30" customHeight="1">
      <c r="A39" s="30"/>
      <c r="B39" s="30"/>
      <c r="C39" s="30"/>
      <c r="D39" s="30"/>
      <c r="E39" s="73"/>
      <c r="F39" s="30"/>
      <c r="G39" s="30"/>
      <c r="H39" s="30"/>
      <c r="I39" s="30"/>
      <c r="J39" s="113"/>
      <c r="K39" s="50"/>
    </row>
    <row r="40" spans="1:11" ht="123" customHeight="1">
      <c r="A40" s="30"/>
      <c r="B40" s="30"/>
      <c r="C40" s="30"/>
      <c r="D40" s="30"/>
      <c r="E40" s="73"/>
      <c r="F40" s="30"/>
      <c r="G40" s="30"/>
      <c r="H40" s="30"/>
      <c r="I40" s="30"/>
      <c r="J40" s="113"/>
      <c r="K40" s="50"/>
    </row>
    <row r="41" spans="1:11">
      <c r="A41" s="30"/>
      <c r="B41" s="30"/>
      <c r="C41" s="30"/>
      <c r="D41" s="30"/>
      <c r="E41" s="73"/>
      <c r="F41" s="30"/>
      <c r="G41" s="30"/>
      <c r="H41" s="30"/>
      <c r="I41" s="30"/>
      <c r="J41" s="113"/>
      <c r="K41" s="50"/>
    </row>
    <row r="42" spans="1:11">
      <c r="A42" s="30"/>
      <c r="B42" s="30"/>
      <c r="C42" s="30"/>
      <c r="D42" s="30"/>
      <c r="E42" s="73"/>
      <c r="F42" s="30"/>
      <c r="G42" s="30"/>
      <c r="H42" s="30"/>
      <c r="I42" s="30"/>
      <c r="J42" s="113"/>
      <c r="K42" s="50"/>
    </row>
    <row r="43" spans="1:11">
      <c r="A43" s="30"/>
      <c r="B43" s="30"/>
      <c r="C43" s="30"/>
      <c r="D43" s="30"/>
      <c r="E43" s="73"/>
      <c r="F43" s="30"/>
      <c r="G43" s="30"/>
      <c r="H43" s="30"/>
      <c r="I43" s="30"/>
      <c r="J43" s="113"/>
      <c r="K43" s="50"/>
    </row>
    <row r="44" spans="1:11">
      <c r="A44" s="30"/>
      <c r="B44" s="30"/>
      <c r="C44" s="30"/>
      <c r="D44" s="30"/>
      <c r="E44" s="73"/>
      <c r="F44" s="30"/>
      <c r="G44" s="30"/>
      <c r="H44" s="30"/>
      <c r="I44" s="30"/>
      <c r="J44" s="113"/>
      <c r="K44" s="50"/>
    </row>
    <row r="45" spans="1:11">
      <c r="A45" s="30"/>
      <c r="B45" s="30"/>
      <c r="C45" s="30"/>
      <c r="D45" s="30"/>
      <c r="E45" s="73"/>
      <c r="F45" s="30"/>
      <c r="G45" s="30"/>
      <c r="H45" s="30"/>
      <c r="I45" s="30"/>
      <c r="J45" s="113"/>
      <c r="K45" s="50"/>
    </row>
    <row r="46" spans="1:11">
      <c r="A46" s="30"/>
      <c r="B46" s="30"/>
      <c r="C46" s="30"/>
      <c r="D46" s="30"/>
      <c r="E46" s="73"/>
      <c r="F46" s="30"/>
      <c r="G46" s="30"/>
      <c r="H46" s="30"/>
      <c r="I46" s="30"/>
      <c r="J46" s="113"/>
      <c r="K46" s="50"/>
    </row>
    <row r="47" spans="1:11">
      <c r="A47" s="30"/>
      <c r="B47" s="30"/>
      <c r="C47" s="30"/>
      <c r="D47" s="30"/>
      <c r="E47" s="73"/>
      <c r="F47" s="30"/>
      <c r="G47" s="30"/>
      <c r="H47" s="30"/>
      <c r="I47" s="30"/>
      <c r="J47" s="113"/>
      <c r="K47" s="50"/>
    </row>
    <row r="48" spans="1:11">
      <c r="A48" s="30"/>
      <c r="B48" s="30"/>
      <c r="C48" s="30"/>
      <c r="D48" s="30"/>
      <c r="E48" s="73"/>
      <c r="F48" s="30"/>
      <c r="G48" s="30"/>
      <c r="H48" s="30"/>
      <c r="I48" s="30"/>
      <c r="J48" s="113"/>
      <c r="K48" s="50"/>
    </row>
    <row r="49" spans="1:11">
      <c r="A49" s="30"/>
      <c r="B49" s="30"/>
      <c r="C49" s="30"/>
      <c r="D49" s="30"/>
      <c r="E49" s="73"/>
      <c r="F49" s="30"/>
      <c r="G49" s="30"/>
      <c r="H49" s="30"/>
      <c r="I49" s="30"/>
      <c r="J49" s="113"/>
      <c r="K49" s="50"/>
    </row>
    <row r="50" spans="1:11">
      <c r="A50" s="30"/>
      <c r="B50" s="30"/>
      <c r="C50" s="30"/>
      <c r="D50" s="30"/>
      <c r="E50" s="73"/>
      <c r="F50" s="30"/>
      <c r="G50" s="30"/>
      <c r="H50" s="30"/>
      <c r="I50" s="30"/>
      <c r="J50" s="113"/>
      <c r="K50" s="50"/>
    </row>
    <row r="51" spans="1:11">
      <c r="A51" s="30"/>
      <c r="B51" s="30"/>
      <c r="C51" s="30"/>
      <c r="D51" s="30"/>
      <c r="E51" s="73"/>
      <c r="F51" s="30"/>
      <c r="G51" s="30"/>
      <c r="H51" s="30"/>
      <c r="I51" s="30"/>
      <c r="J51" s="113"/>
      <c r="K51" s="50"/>
    </row>
    <row r="52" spans="1:11">
      <c r="A52" s="30"/>
      <c r="B52" s="30"/>
      <c r="C52" s="30"/>
      <c r="D52" s="30"/>
      <c r="E52" s="73"/>
      <c r="F52" s="30"/>
      <c r="G52" s="30"/>
      <c r="H52" s="30"/>
      <c r="I52" s="30"/>
      <c r="J52" s="113"/>
      <c r="K52" s="50"/>
    </row>
    <row r="53" spans="1:11">
      <c r="A53" s="30"/>
      <c r="B53" s="30"/>
      <c r="C53" s="30"/>
      <c r="D53" s="30"/>
      <c r="E53" s="73"/>
      <c r="F53" s="30"/>
      <c r="G53" s="30"/>
      <c r="H53" s="30"/>
      <c r="I53" s="30"/>
      <c r="J53" s="113"/>
      <c r="K53" s="50"/>
    </row>
    <row r="54" spans="1:11">
      <c r="A54" s="30"/>
      <c r="B54" s="30"/>
      <c r="C54" s="30"/>
      <c r="D54" s="30"/>
      <c r="E54" s="73"/>
      <c r="F54" s="30"/>
      <c r="G54" s="30"/>
      <c r="H54" s="30"/>
      <c r="I54" s="30"/>
      <c r="J54" s="113"/>
      <c r="K54" s="50"/>
    </row>
    <row r="55" spans="1:11">
      <c r="A55" s="30"/>
      <c r="B55" s="30"/>
      <c r="C55" s="30"/>
      <c r="D55" s="30"/>
      <c r="E55" s="73"/>
      <c r="F55" s="30"/>
      <c r="G55" s="30"/>
      <c r="H55" s="30"/>
      <c r="I55" s="30"/>
      <c r="J55" s="113"/>
      <c r="K55" s="50"/>
    </row>
    <row r="56" spans="1:11">
      <c r="A56" s="30"/>
      <c r="B56" s="30"/>
      <c r="C56" s="30"/>
      <c r="D56" s="30"/>
      <c r="E56" s="73"/>
      <c r="F56" s="30"/>
      <c r="G56" s="30"/>
      <c r="H56" s="30"/>
      <c r="I56" s="30"/>
      <c r="J56" s="113"/>
      <c r="K56" s="50"/>
    </row>
    <row r="57" spans="1:11">
      <c r="A57" s="30"/>
      <c r="B57" s="30"/>
      <c r="C57" s="30"/>
      <c r="D57" s="30"/>
      <c r="E57" s="73"/>
      <c r="F57" s="30"/>
      <c r="G57" s="30"/>
      <c r="H57" s="30"/>
      <c r="I57" s="30"/>
      <c r="J57" s="113"/>
      <c r="K57" s="50"/>
    </row>
    <row r="58" spans="1:11">
      <c r="A58" s="30"/>
      <c r="B58" s="30"/>
      <c r="C58" s="30"/>
      <c r="D58" s="30"/>
      <c r="E58" s="73"/>
      <c r="F58" s="30"/>
      <c r="G58" s="30"/>
      <c r="H58" s="30"/>
      <c r="I58" s="30"/>
      <c r="J58" s="113"/>
      <c r="K58" s="50"/>
    </row>
    <row r="59" spans="1:11">
      <c r="A59" s="30"/>
      <c r="B59" s="30"/>
      <c r="C59" s="30"/>
      <c r="D59" s="30"/>
      <c r="E59" s="73"/>
      <c r="F59" s="30"/>
      <c r="G59" s="30"/>
      <c r="H59" s="30"/>
      <c r="I59" s="30"/>
      <c r="J59" s="113"/>
      <c r="K59" s="50"/>
    </row>
    <row r="60" spans="1:11">
      <c r="A60" s="30"/>
      <c r="B60" s="30"/>
      <c r="C60" s="30"/>
      <c r="D60" s="30"/>
      <c r="E60" s="73"/>
      <c r="F60" s="30"/>
      <c r="G60" s="30"/>
      <c r="H60" s="30"/>
      <c r="I60" s="30"/>
      <c r="J60" s="113"/>
      <c r="K60" s="50"/>
    </row>
    <row r="61" spans="1:11">
      <c r="A61" s="30"/>
      <c r="B61" s="30"/>
      <c r="C61" s="30"/>
      <c r="D61" s="30"/>
      <c r="E61" s="73"/>
      <c r="F61" s="30"/>
      <c r="G61" s="30"/>
      <c r="H61" s="30"/>
      <c r="I61" s="30"/>
      <c r="J61" s="113"/>
      <c r="K61" s="50"/>
    </row>
    <row r="62" spans="1:11">
      <c r="A62" s="30"/>
      <c r="B62" s="30"/>
      <c r="C62" s="30"/>
      <c r="D62" s="30"/>
      <c r="E62" s="73"/>
      <c r="F62" s="30"/>
      <c r="G62" s="30"/>
      <c r="H62" s="30"/>
      <c r="I62" s="30"/>
      <c r="J62" s="113"/>
      <c r="K62" s="50"/>
    </row>
    <row r="63" spans="1:11">
      <c r="A63" s="30"/>
      <c r="B63" s="30"/>
      <c r="C63" s="30"/>
      <c r="D63" s="30"/>
      <c r="E63" s="73"/>
      <c r="F63" s="30"/>
      <c r="G63" s="30"/>
      <c r="H63" s="30"/>
      <c r="I63" s="30"/>
      <c r="J63" s="113"/>
      <c r="K63" s="50"/>
    </row>
    <row r="64" spans="1:11">
      <c r="A64" s="30"/>
      <c r="B64" s="30"/>
      <c r="C64" s="30"/>
      <c r="D64" s="30"/>
      <c r="E64" s="73"/>
      <c r="F64" s="30"/>
      <c r="G64" s="30"/>
      <c r="H64" s="30"/>
      <c r="I64" s="30"/>
      <c r="J64" s="113"/>
      <c r="K64" s="50"/>
    </row>
    <row r="65" spans="1:11">
      <c r="A65" s="30"/>
      <c r="B65" s="30"/>
      <c r="C65" s="30"/>
      <c r="D65" s="30"/>
      <c r="E65" s="73"/>
      <c r="F65" s="30"/>
      <c r="G65" s="30"/>
      <c r="H65" s="30"/>
      <c r="I65" s="30"/>
      <c r="J65" s="113"/>
      <c r="K65" s="50"/>
    </row>
    <row r="66" spans="1:11">
      <c r="A66" s="30"/>
      <c r="B66" s="30"/>
      <c r="C66" s="30"/>
      <c r="D66" s="30"/>
      <c r="E66" s="73"/>
      <c r="F66" s="30"/>
      <c r="G66" s="30"/>
      <c r="H66" s="30"/>
      <c r="I66" s="30"/>
      <c r="J66" s="113"/>
      <c r="K66" s="50"/>
    </row>
    <row r="67" spans="1:11">
      <c r="A67" s="30"/>
      <c r="B67" s="30"/>
      <c r="C67" s="30"/>
      <c r="D67" s="30"/>
      <c r="E67" s="73"/>
      <c r="F67" s="30"/>
      <c r="G67" s="30"/>
      <c r="H67" s="30"/>
      <c r="I67" s="30"/>
      <c r="J67" s="113"/>
      <c r="K67" s="50"/>
    </row>
    <row r="68" spans="1:11">
      <c r="A68" s="30"/>
      <c r="B68" s="30"/>
      <c r="C68" s="30"/>
      <c r="D68" s="30"/>
      <c r="E68" s="73"/>
      <c r="F68" s="30"/>
      <c r="G68" s="30"/>
      <c r="H68" s="30"/>
      <c r="I68" s="30"/>
      <c r="J68" s="113"/>
      <c r="K68" s="50"/>
    </row>
    <row r="69" spans="1:11">
      <c r="A69" s="30"/>
      <c r="B69" s="30"/>
      <c r="C69" s="30"/>
      <c r="D69" s="30"/>
      <c r="E69" s="73"/>
      <c r="F69" s="30"/>
      <c r="G69" s="30"/>
      <c r="H69" s="30"/>
      <c r="I69" s="30"/>
      <c r="J69" s="113"/>
      <c r="K69" s="50"/>
    </row>
    <row r="70" spans="1:11">
      <c r="A70" s="30"/>
      <c r="B70" s="30"/>
      <c r="C70" s="30"/>
      <c r="D70" s="30"/>
      <c r="E70" s="73"/>
      <c r="F70" s="30"/>
      <c r="G70" s="30"/>
      <c r="H70" s="30"/>
      <c r="I70" s="30"/>
      <c r="J70" s="113"/>
      <c r="K70" s="50"/>
    </row>
    <row r="71" spans="1:11">
      <c r="A71" s="30"/>
      <c r="B71" s="30"/>
      <c r="C71" s="30"/>
      <c r="D71" s="30"/>
      <c r="E71" s="73"/>
      <c r="F71" s="30"/>
      <c r="G71" s="30"/>
      <c r="H71" s="30"/>
      <c r="I71" s="30"/>
      <c r="J71" s="113"/>
      <c r="K71" s="50"/>
    </row>
    <row r="72" spans="1:11">
      <c r="A72" s="30"/>
      <c r="B72" s="30"/>
      <c r="C72" s="30"/>
      <c r="D72" s="30"/>
      <c r="E72" s="73"/>
      <c r="F72" s="30"/>
      <c r="G72" s="30"/>
      <c r="H72" s="30"/>
      <c r="I72" s="30"/>
      <c r="J72" s="113"/>
      <c r="K72" s="50"/>
    </row>
    <row r="73" spans="1:11">
      <c r="A73" s="30"/>
      <c r="B73" s="30"/>
      <c r="C73" s="30"/>
      <c r="D73" s="30"/>
      <c r="E73" s="73"/>
      <c r="F73" s="30"/>
      <c r="G73" s="30"/>
      <c r="H73" s="30"/>
      <c r="I73" s="30"/>
      <c r="J73" s="113"/>
      <c r="K73" s="50"/>
    </row>
    <row r="74" spans="1:11">
      <c r="A74" s="30"/>
      <c r="B74" s="30"/>
      <c r="C74" s="30"/>
      <c r="D74" s="30"/>
      <c r="E74" s="73"/>
      <c r="F74" s="30"/>
      <c r="G74" s="30"/>
      <c r="H74" s="30"/>
      <c r="I74" s="30"/>
      <c r="J74" s="113"/>
      <c r="K74" s="50"/>
    </row>
    <row r="75" spans="1:11">
      <c r="A75" s="30"/>
      <c r="B75" s="30"/>
      <c r="C75" s="30"/>
      <c r="D75" s="30"/>
      <c r="E75" s="73"/>
      <c r="F75" s="30"/>
      <c r="G75" s="30"/>
      <c r="H75" s="30"/>
      <c r="I75" s="30"/>
      <c r="J75" s="113"/>
      <c r="K75" s="50"/>
    </row>
    <row r="76" spans="1:11">
      <c r="A76" s="30"/>
      <c r="B76" s="30"/>
      <c r="C76" s="30"/>
      <c r="D76" s="30"/>
      <c r="E76" s="73"/>
      <c r="F76" s="30"/>
      <c r="G76" s="30"/>
      <c r="H76" s="30"/>
      <c r="I76" s="30"/>
      <c r="J76" s="113"/>
      <c r="K76" s="50"/>
    </row>
    <row r="77" spans="1:11">
      <c r="A77" s="30"/>
      <c r="B77" s="30"/>
      <c r="C77" s="30"/>
      <c r="D77" s="30"/>
      <c r="E77" s="73"/>
      <c r="F77" s="30"/>
      <c r="G77" s="30"/>
      <c r="H77" s="30"/>
      <c r="I77" s="30"/>
      <c r="J77" s="113"/>
      <c r="K77" s="50"/>
    </row>
    <row r="78" spans="1:11">
      <c r="A78" s="30"/>
      <c r="B78" s="30"/>
      <c r="C78" s="30"/>
      <c r="D78" s="30"/>
      <c r="E78" s="73"/>
      <c r="F78" s="30"/>
      <c r="G78" s="30"/>
      <c r="H78" s="30"/>
      <c r="I78" s="30"/>
      <c r="J78" s="113"/>
      <c r="K78" s="50"/>
    </row>
    <row r="79" spans="1:11">
      <c r="A79" s="30"/>
      <c r="B79" s="30"/>
      <c r="C79" s="30"/>
      <c r="D79" s="30"/>
      <c r="E79" s="73"/>
      <c r="F79" s="30"/>
      <c r="G79" s="30"/>
      <c r="H79" s="30"/>
      <c r="I79" s="30"/>
      <c r="J79" s="113"/>
      <c r="K79" s="50"/>
    </row>
    <row r="80" spans="1:11">
      <c r="A80" s="30"/>
      <c r="B80" s="30"/>
      <c r="C80" s="30"/>
      <c r="D80" s="30"/>
      <c r="E80" s="73"/>
      <c r="F80" s="30"/>
      <c r="G80" s="30"/>
      <c r="H80" s="30"/>
      <c r="I80" s="30"/>
      <c r="J80" s="113"/>
      <c r="K80" s="50"/>
    </row>
    <row r="81" spans="1:11">
      <c r="A81" s="30"/>
      <c r="B81" s="30"/>
      <c r="C81" s="30"/>
      <c r="D81" s="30"/>
      <c r="E81" s="73"/>
      <c r="F81" s="30"/>
      <c r="G81" s="30"/>
      <c r="H81" s="30"/>
      <c r="I81" s="30"/>
      <c r="J81" s="113"/>
      <c r="K81" s="50"/>
    </row>
  </sheetData>
  <mergeCells count="66">
    <mergeCell ref="A2:K2"/>
    <mergeCell ref="K27:K28"/>
    <mergeCell ref="J27:J28"/>
    <mergeCell ref="C16:C18"/>
    <mergeCell ref="D16:D18"/>
    <mergeCell ref="K19:K21"/>
    <mergeCell ref="J19:J21"/>
    <mergeCell ref="J16:J18"/>
    <mergeCell ref="F24:F26"/>
    <mergeCell ref="E24:E26"/>
    <mergeCell ref="D24:D26"/>
    <mergeCell ref="C19:C21"/>
    <mergeCell ref="D27:D28"/>
    <mergeCell ref="E27:E28"/>
    <mergeCell ref="F27:F28"/>
    <mergeCell ref="A19:A21"/>
    <mergeCell ref="B19:B21"/>
    <mergeCell ref="A10:A14"/>
    <mergeCell ref="B10:B14"/>
    <mergeCell ref="C10:C14"/>
    <mergeCell ref="E10:E14"/>
    <mergeCell ref="A15:K15"/>
    <mergeCell ref="E16:E18"/>
    <mergeCell ref="F16:F18"/>
    <mergeCell ref="K16:K18"/>
    <mergeCell ref="D19:D21"/>
    <mergeCell ref="E19:E21"/>
    <mergeCell ref="F19:F21"/>
    <mergeCell ref="A16:A18"/>
    <mergeCell ref="B16:B18"/>
    <mergeCell ref="F10:F14"/>
    <mergeCell ref="I13:I14"/>
    <mergeCell ref="J10:J14"/>
    <mergeCell ref="K10:K14"/>
    <mergeCell ref="G13:G14"/>
    <mergeCell ref="H13:H14"/>
    <mergeCell ref="G10:G12"/>
    <mergeCell ref="H10:H12"/>
    <mergeCell ref="I10:I12"/>
    <mergeCell ref="A3:K3"/>
    <mergeCell ref="A4:K5"/>
    <mergeCell ref="A6:K6"/>
    <mergeCell ref="A7:K7"/>
    <mergeCell ref="J8:J9"/>
    <mergeCell ref="K8:K9"/>
    <mergeCell ref="G8:G9"/>
    <mergeCell ref="H8:H9"/>
    <mergeCell ref="A8:C8"/>
    <mergeCell ref="D8:D9"/>
    <mergeCell ref="E8:F8"/>
    <mergeCell ref="A29:K29"/>
    <mergeCell ref="J22:J23"/>
    <mergeCell ref="K22:K23"/>
    <mergeCell ref="A22:C22"/>
    <mergeCell ref="E22:F22"/>
    <mergeCell ref="D22:D23"/>
    <mergeCell ref="G22:G23"/>
    <mergeCell ref="H22:H23"/>
    <mergeCell ref="C24:C26"/>
    <mergeCell ref="B24:B26"/>
    <mergeCell ref="A24:A26"/>
    <mergeCell ref="J24:J26"/>
    <mergeCell ref="K24:K26"/>
    <mergeCell ref="A27:A28"/>
    <mergeCell ref="B27:B28"/>
    <mergeCell ref="C27:C28"/>
  </mergeCells>
  <printOptions horizontalCentered="1" verticalCentered="1"/>
  <pageMargins left="0.92" right="0.17" top="0.36" bottom="0.31" header="0.17" footer="0.17"/>
  <pageSetup scale="57" fitToHeight="0" orientation="landscape" r:id="rId1"/>
  <headerFooter scaleWithDoc="0" alignWithMargins="0">
    <oddFooter>&amp;R&amp;"Humanst521 BT,Roman"&amp;7DIMENSIÓN 5 / ADMINISTRATIVA Y FINANCIERA</oddFooter>
  </headerFooter>
  <rowBreaks count="2" manualBreakCount="2">
    <brk id="41" max="10" man="1"/>
    <brk id="6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pageSetUpPr fitToPage="1"/>
  </sheetPr>
  <dimension ref="A1:Y94"/>
  <sheetViews>
    <sheetView topLeftCell="B26" zoomScale="60" zoomScaleNormal="60" zoomScalePageLayoutView="30" workbookViewId="0">
      <selection activeCell="B19" sqref="B19:D19"/>
    </sheetView>
  </sheetViews>
  <sheetFormatPr baseColWidth="10" defaultRowHeight="18.75"/>
  <cols>
    <col min="1" max="1" width="7.42578125" style="3" customWidth="1"/>
    <col min="2" max="2" width="3.140625" style="185" customWidth="1"/>
    <col min="3" max="3" width="4.7109375" style="185" customWidth="1"/>
    <col min="4" max="4" width="71" style="1" customWidth="1"/>
    <col min="5" max="5" width="15.5703125" style="136" customWidth="1"/>
    <col min="6" max="6" width="14.7109375" style="136" customWidth="1"/>
    <col min="7" max="7" width="19" style="136" customWidth="1"/>
    <col min="8" max="8" width="14" style="136" customWidth="1"/>
    <col min="9" max="9" width="16.42578125" style="136" customWidth="1"/>
    <col min="10" max="10" width="15" style="136" customWidth="1"/>
    <col min="11" max="11" width="19" style="136" customWidth="1"/>
    <col min="12" max="12" width="14.7109375" style="136" customWidth="1"/>
    <col min="13" max="13" width="15.140625" style="136" customWidth="1"/>
    <col min="14" max="14" width="17.42578125" style="41" customWidth="1"/>
    <col min="15" max="15" width="13.42578125" style="99" customWidth="1"/>
    <col min="16" max="16" width="10.7109375" style="99" customWidth="1"/>
    <col min="17" max="17" width="13.42578125" style="41" customWidth="1"/>
    <col min="18" max="21" width="13.42578125" style="7" customWidth="1"/>
    <col min="22" max="22" width="11.42578125" style="3"/>
    <col min="23" max="27" width="20" style="3" customWidth="1"/>
    <col min="28" max="16384" width="11.42578125" style="3"/>
  </cols>
  <sheetData>
    <row r="1" spans="1:25" ht="24.75" customHeight="1" thickBot="1"/>
    <row r="2" spans="1:25" ht="30.75" customHeight="1">
      <c r="B2" s="363" t="s">
        <v>326</v>
      </c>
      <c r="C2" s="364"/>
      <c r="D2" s="364"/>
      <c r="E2" s="364"/>
      <c r="F2" s="364"/>
      <c r="G2" s="364"/>
      <c r="H2" s="364"/>
      <c r="I2" s="364"/>
      <c r="J2" s="364"/>
      <c r="K2" s="364"/>
      <c r="L2" s="364"/>
      <c r="M2" s="365"/>
    </row>
    <row r="3" spans="1:25" ht="43.5" customHeight="1" thickBot="1">
      <c r="B3" s="366" t="s">
        <v>325</v>
      </c>
      <c r="C3" s="367"/>
      <c r="D3" s="367"/>
      <c r="E3" s="367"/>
      <c r="F3" s="367"/>
      <c r="G3" s="367"/>
      <c r="H3" s="367"/>
      <c r="I3" s="367"/>
      <c r="J3" s="367"/>
      <c r="K3" s="367"/>
      <c r="L3" s="367"/>
      <c r="M3" s="368"/>
    </row>
    <row r="4" spans="1:25" ht="15" customHeight="1" thickBot="1">
      <c r="B4" s="186"/>
      <c r="C4" s="186"/>
      <c r="D4" s="31"/>
      <c r="E4" s="137"/>
      <c r="F4" s="137"/>
      <c r="G4" s="137"/>
      <c r="H4" s="137"/>
      <c r="I4" s="137"/>
      <c r="J4" s="137"/>
      <c r="K4" s="137"/>
      <c r="L4" s="137"/>
      <c r="M4" s="137"/>
    </row>
    <row r="5" spans="1:25" ht="35.25" customHeight="1" thickBot="1">
      <c r="B5" s="373" t="s">
        <v>58</v>
      </c>
      <c r="C5" s="374"/>
      <c r="D5" s="375"/>
      <c r="E5" s="379" t="s">
        <v>6</v>
      </c>
      <c r="F5" s="379"/>
      <c r="G5" s="379"/>
      <c r="H5" s="379"/>
      <c r="I5" s="379" t="s">
        <v>7</v>
      </c>
      <c r="J5" s="379"/>
      <c r="K5" s="379"/>
      <c r="L5" s="379"/>
      <c r="M5" s="379"/>
      <c r="N5" s="91"/>
      <c r="O5" s="100"/>
      <c r="P5" s="100"/>
      <c r="Q5" s="95"/>
      <c r="R5" s="18"/>
      <c r="S5" s="18"/>
      <c r="T5" s="18"/>
      <c r="U5" s="18"/>
    </row>
    <row r="6" spans="1:25" s="5" customFormat="1" ht="55.5" customHeight="1" thickBot="1">
      <c r="A6" s="6"/>
      <c r="B6" s="376"/>
      <c r="C6" s="377"/>
      <c r="D6" s="378"/>
      <c r="E6" s="139" t="s">
        <v>3</v>
      </c>
      <c r="F6" s="139" t="s">
        <v>2</v>
      </c>
      <c r="G6" s="139" t="s">
        <v>1</v>
      </c>
      <c r="H6" s="139" t="s">
        <v>0</v>
      </c>
      <c r="I6" s="139" t="s">
        <v>5</v>
      </c>
      <c r="J6" s="139" t="s">
        <v>4</v>
      </c>
      <c r="K6" s="139" t="s">
        <v>10</v>
      </c>
      <c r="L6" s="139" t="s">
        <v>8</v>
      </c>
      <c r="M6" s="139" t="s">
        <v>9</v>
      </c>
      <c r="N6" s="91"/>
      <c r="O6" s="100"/>
      <c r="P6" s="100"/>
      <c r="Q6" s="91"/>
      <c r="R6" s="18"/>
      <c r="S6" s="18"/>
      <c r="T6" s="18"/>
      <c r="U6" s="18"/>
      <c r="V6" s="6"/>
    </row>
    <row r="7" spans="1:25" s="2" customFormat="1" ht="25.5" customHeight="1" thickBot="1">
      <c r="B7" s="380" t="s">
        <v>56</v>
      </c>
      <c r="C7" s="381"/>
      <c r="D7" s="382"/>
      <c r="E7" s="238">
        <f>+C21/C56</f>
        <v>0.36842105263157893</v>
      </c>
      <c r="F7" s="239"/>
      <c r="G7" s="239"/>
      <c r="H7" s="240"/>
      <c r="I7" s="239"/>
      <c r="J7" s="239"/>
      <c r="K7" s="239"/>
      <c r="L7" s="239"/>
      <c r="M7" s="240">
        <f>+(L8+L19+L13)*E7</f>
        <v>0.36052631578947358</v>
      </c>
      <c r="N7" s="43"/>
      <c r="O7" s="108"/>
      <c r="P7" s="101"/>
      <c r="Q7" s="43"/>
      <c r="R7" s="17"/>
      <c r="S7" s="17"/>
      <c r="T7" s="17"/>
      <c r="U7" s="17"/>
    </row>
    <row r="8" spans="1:25" s="2" customFormat="1" ht="32.1" customHeight="1" thickBot="1">
      <c r="B8" s="356" t="s">
        <v>261</v>
      </c>
      <c r="C8" s="357"/>
      <c r="D8" s="358"/>
      <c r="E8" s="241"/>
      <c r="F8" s="242">
        <f>3/C21</f>
        <v>0.42857142857142855</v>
      </c>
      <c r="G8" s="242"/>
      <c r="H8" s="243"/>
      <c r="I8" s="242"/>
      <c r="J8" s="242"/>
      <c r="K8" s="242"/>
      <c r="L8" s="242">
        <f>+(K9)*F8</f>
        <v>0.4142857142857142</v>
      </c>
      <c r="M8" s="243"/>
      <c r="N8" s="43"/>
      <c r="O8" s="108"/>
      <c r="P8" s="101"/>
      <c r="Q8" s="43"/>
      <c r="R8" s="17"/>
      <c r="S8" s="17"/>
      <c r="T8" s="17"/>
      <c r="U8" s="17"/>
    </row>
    <row r="9" spans="1:25" ht="39.75" customHeight="1">
      <c r="B9" s="173">
        <v>3</v>
      </c>
      <c r="C9" s="347" t="s">
        <v>262</v>
      </c>
      <c r="D9" s="354"/>
      <c r="E9" s="241"/>
      <c r="F9" s="242"/>
      <c r="G9" s="242">
        <f>+B9/B9</f>
        <v>1</v>
      </c>
      <c r="H9" s="243"/>
      <c r="I9" s="242"/>
      <c r="J9" s="242"/>
      <c r="K9" s="242">
        <f>SUM(J10:J12)*G9</f>
        <v>0.96666666666666656</v>
      </c>
      <c r="L9" s="242"/>
      <c r="M9" s="243"/>
      <c r="N9" s="43"/>
      <c r="O9" s="109"/>
      <c r="P9" s="102"/>
      <c r="Q9" s="96"/>
      <c r="R9" s="17"/>
      <c r="S9" s="17"/>
      <c r="T9" s="17"/>
      <c r="U9" s="17"/>
    </row>
    <row r="10" spans="1:25" ht="56.25" customHeight="1">
      <c r="B10" s="249"/>
      <c r="C10" s="187">
        <v>1</v>
      </c>
      <c r="D10" s="244" t="s">
        <v>304</v>
      </c>
      <c r="E10" s="140"/>
      <c r="F10" s="141"/>
      <c r="G10" s="141"/>
      <c r="H10" s="142">
        <f>1/$B$9</f>
        <v>0.33333333333333331</v>
      </c>
      <c r="I10" s="143">
        <v>0.9</v>
      </c>
      <c r="J10" s="143">
        <f>+H10*I10</f>
        <v>0.3</v>
      </c>
      <c r="K10" s="141"/>
      <c r="L10" s="141"/>
      <c r="M10" s="144"/>
      <c r="N10" s="43"/>
      <c r="O10" s="109"/>
      <c r="P10" s="102"/>
      <c r="Q10" s="96"/>
      <c r="R10" s="17"/>
      <c r="S10" s="17"/>
      <c r="T10" s="17"/>
      <c r="U10" s="17"/>
    </row>
    <row r="11" spans="1:25" ht="57.75" customHeight="1">
      <c r="B11" s="250"/>
      <c r="C11" s="187">
        <v>2</v>
      </c>
      <c r="D11" s="244" t="s">
        <v>305</v>
      </c>
      <c r="E11" s="140"/>
      <c r="F11" s="141"/>
      <c r="G11" s="141"/>
      <c r="H11" s="142">
        <f>1/$B$9</f>
        <v>0.33333333333333331</v>
      </c>
      <c r="I11" s="143">
        <v>1</v>
      </c>
      <c r="J11" s="143">
        <f>+H11*I11</f>
        <v>0.33333333333333331</v>
      </c>
      <c r="K11" s="143"/>
      <c r="L11" s="143"/>
      <c r="M11" s="142"/>
      <c r="N11" s="43"/>
      <c r="O11" s="101"/>
      <c r="P11" s="101"/>
      <c r="Q11" s="43"/>
      <c r="R11" s="17"/>
      <c r="S11" s="17"/>
      <c r="T11" s="17"/>
      <c r="U11" s="17"/>
      <c r="X11" s="61"/>
      <c r="Y11" s="61"/>
    </row>
    <row r="12" spans="1:25" ht="74.25" customHeight="1" thickBot="1">
      <c r="B12" s="250"/>
      <c r="C12" s="187">
        <v>3</v>
      </c>
      <c r="D12" s="245" t="s">
        <v>306</v>
      </c>
      <c r="E12" s="140"/>
      <c r="F12" s="141"/>
      <c r="G12" s="141"/>
      <c r="H12" s="142">
        <f>1/$B$9</f>
        <v>0.33333333333333331</v>
      </c>
      <c r="I12" s="143">
        <v>1</v>
      </c>
      <c r="J12" s="143">
        <f>+H12*I12</f>
        <v>0.33333333333333331</v>
      </c>
      <c r="K12" s="143"/>
      <c r="L12" s="143"/>
      <c r="M12" s="142"/>
      <c r="N12" s="43"/>
      <c r="O12" s="101"/>
      <c r="P12" s="101"/>
      <c r="Q12" s="43"/>
      <c r="R12" s="17"/>
      <c r="S12" s="17"/>
      <c r="T12" s="17"/>
      <c r="U12" s="17"/>
      <c r="X12" s="61"/>
      <c r="Y12" s="61"/>
    </row>
    <row r="13" spans="1:25" s="2" customFormat="1" ht="36.75" customHeight="1" thickBot="1">
      <c r="B13" s="356" t="s">
        <v>263</v>
      </c>
      <c r="C13" s="357"/>
      <c r="D13" s="358"/>
      <c r="E13" s="241"/>
      <c r="F13" s="242">
        <f>3/C21</f>
        <v>0.42857142857142855</v>
      </c>
      <c r="G13" s="242"/>
      <c r="H13" s="243"/>
      <c r="I13" s="242"/>
      <c r="J13" s="242"/>
      <c r="K13" s="242"/>
      <c r="L13" s="242">
        <f>+(K14+K16)*F13</f>
        <v>0.42142857142857132</v>
      </c>
      <c r="M13" s="243"/>
      <c r="N13" s="43"/>
      <c r="O13" s="108"/>
      <c r="P13" s="101"/>
      <c r="Q13" s="43"/>
      <c r="R13" s="17"/>
      <c r="S13" s="17"/>
      <c r="T13" s="17"/>
      <c r="U13" s="17"/>
    </row>
    <row r="14" spans="1:25" ht="33" customHeight="1">
      <c r="B14" s="246">
        <f>COUNT(C15:C15)</f>
        <v>1</v>
      </c>
      <c r="C14" s="383" t="s">
        <v>264</v>
      </c>
      <c r="D14" s="383"/>
      <c r="E14" s="241"/>
      <c r="F14" s="242"/>
      <c r="G14" s="242">
        <f>+B14/3</f>
        <v>0.33333333333333331</v>
      </c>
      <c r="H14" s="243"/>
      <c r="I14" s="242"/>
      <c r="J14" s="242"/>
      <c r="K14" s="242">
        <f>SUM(J15:J15)*G14</f>
        <v>0.33333333333333331</v>
      </c>
      <c r="L14" s="242"/>
      <c r="M14" s="243"/>
      <c r="N14" s="43"/>
      <c r="O14" s="103"/>
      <c r="P14" s="104"/>
      <c r="Q14" s="97"/>
      <c r="R14" s="51"/>
      <c r="S14" s="51"/>
      <c r="T14" s="51"/>
      <c r="U14" s="51"/>
      <c r="V14" s="52"/>
      <c r="W14" s="19"/>
      <c r="X14" s="52"/>
      <c r="Y14" s="52"/>
    </row>
    <row r="15" spans="1:25" s="4" customFormat="1" ht="36" customHeight="1">
      <c r="B15" s="250"/>
      <c r="C15" s="187">
        <v>4</v>
      </c>
      <c r="D15" s="145" t="s">
        <v>307</v>
      </c>
      <c r="E15" s="140"/>
      <c r="F15" s="141"/>
      <c r="G15" s="141"/>
      <c r="H15" s="142">
        <f>1/B$14</f>
        <v>1</v>
      </c>
      <c r="I15" s="143">
        <v>1</v>
      </c>
      <c r="J15" s="143">
        <f t="shared" ref="J15" si="0">I15*H15</f>
        <v>1</v>
      </c>
      <c r="K15" s="143"/>
      <c r="L15" s="143"/>
      <c r="M15" s="142"/>
      <c r="N15" s="43"/>
      <c r="O15" s="103"/>
      <c r="P15" s="104"/>
      <c r="Q15" s="97"/>
      <c r="R15" s="51"/>
      <c r="S15" s="51"/>
      <c r="T15" s="51"/>
      <c r="U15" s="51"/>
      <c r="V15" s="52"/>
      <c r="W15" s="19"/>
      <c r="X15" s="52"/>
      <c r="Y15" s="52"/>
    </row>
    <row r="16" spans="1:25" ht="37.5" customHeight="1">
      <c r="B16" s="174">
        <f>COUNT(C17:C18)</f>
        <v>2</v>
      </c>
      <c r="C16" s="384" t="s">
        <v>265</v>
      </c>
      <c r="D16" s="384"/>
      <c r="E16" s="140"/>
      <c r="F16" s="141"/>
      <c r="G16" s="141">
        <f>+B16/3</f>
        <v>0.66666666666666663</v>
      </c>
      <c r="H16" s="144"/>
      <c r="I16" s="141"/>
      <c r="J16" s="141"/>
      <c r="K16" s="141">
        <f>SUM(J17:J18)*G16</f>
        <v>0.64999999999999991</v>
      </c>
      <c r="L16" s="141"/>
      <c r="M16" s="144"/>
      <c r="N16" s="43"/>
      <c r="O16" s="101"/>
      <c r="P16" s="101"/>
      <c r="Q16" s="43"/>
      <c r="R16" s="17"/>
      <c r="S16" s="17"/>
      <c r="T16" s="17"/>
      <c r="U16" s="17"/>
    </row>
    <row r="17" spans="2:21" ht="55.5" customHeight="1">
      <c r="B17" s="251"/>
      <c r="C17" s="188">
        <v>5</v>
      </c>
      <c r="D17" s="179" t="s">
        <v>321</v>
      </c>
      <c r="E17" s="146"/>
      <c r="F17" s="143"/>
      <c r="G17" s="143"/>
      <c r="H17" s="142">
        <f>1/B$16</f>
        <v>0.5</v>
      </c>
      <c r="I17" s="143">
        <v>0.95</v>
      </c>
      <c r="J17" s="143">
        <f>I17*H17</f>
        <v>0.47499999999999998</v>
      </c>
      <c r="K17" s="143"/>
      <c r="L17" s="143"/>
      <c r="M17" s="142"/>
      <c r="N17" s="43"/>
      <c r="O17" s="101"/>
      <c r="P17" s="101"/>
      <c r="Q17" s="43"/>
      <c r="R17" s="17"/>
      <c r="S17" s="17"/>
      <c r="T17" s="17"/>
      <c r="U17" s="17"/>
    </row>
    <row r="18" spans="2:21" ht="69.75" customHeight="1" thickBot="1">
      <c r="B18" s="252"/>
      <c r="C18" s="189">
        <v>6</v>
      </c>
      <c r="D18" s="180" t="s">
        <v>322</v>
      </c>
      <c r="E18" s="148"/>
      <c r="F18" s="149"/>
      <c r="G18" s="149"/>
      <c r="H18" s="150">
        <f>1/B$16</f>
        <v>0.5</v>
      </c>
      <c r="I18" s="149">
        <v>1</v>
      </c>
      <c r="J18" s="149">
        <f>I18*H18</f>
        <v>0.5</v>
      </c>
      <c r="K18" s="149"/>
      <c r="L18" s="149"/>
      <c r="M18" s="150"/>
      <c r="N18" s="43"/>
      <c r="O18" s="101"/>
      <c r="P18" s="101"/>
      <c r="Q18" s="43"/>
      <c r="R18" s="17"/>
      <c r="S18" s="17"/>
      <c r="T18" s="17"/>
      <c r="U18" s="17"/>
    </row>
    <row r="19" spans="2:21" ht="43.5" customHeight="1" thickBot="1">
      <c r="B19" s="351" t="s">
        <v>266</v>
      </c>
      <c r="C19" s="352"/>
      <c r="D19" s="353"/>
      <c r="E19" s="238"/>
      <c r="F19" s="239">
        <f>+B20/C21</f>
        <v>0.14285714285714285</v>
      </c>
      <c r="G19" s="239"/>
      <c r="H19" s="239"/>
      <c r="I19" s="359"/>
      <c r="J19" s="360"/>
      <c r="K19" s="360"/>
      <c r="L19" s="239">
        <f>SUM(K20)*F19</f>
        <v>0.14285714285714285</v>
      </c>
      <c r="M19" s="240"/>
      <c r="N19" s="43"/>
      <c r="O19" s="101"/>
      <c r="P19" s="101"/>
      <c r="Q19" s="43"/>
      <c r="R19" s="17"/>
      <c r="S19" s="17"/>
      <c r="T19" s="17"/>
      <c r="U19" s="17"/>
    </row>
    <row r="20" spans="2:21" ht="54" customHeight="1">
      <c r="B20" s="175">
        <f>COUNT(C21:C21)</f>
        <v>1</v>
      </c>
      <c r="C20" s="347" t="s">
        <v>267</v>
      </c>
      <c r="D20" s="347"/>
      <c r="E20" s="241"/>
      <c r="F20" s="242"/>
      <c r="G20" s="242">
        <f>B20/B20</f>
        <v>1</v>
      </c>
      <c r="H20" s="243"/>
      <c r="I20" s="141"/>
      <c r="J20" s="141"/>
      <c r="K20" s="141">
        <f>SUM(J21:J21)*G20</f>
        <v>1</v>
      </c>
      <c r="L20" s="141"/>
      <c r="M20" s="144"/>
      <c r="N20" s="43"/>
      <c r="O20" s="101"/>
      <c r="P20" s="101"/>
      <c r="Q20" s="43"/>
      <c r="R20" s="17"/>
      <c r="S20" s="17"/>
      <c r="T20" s="17"/>
      <c r="U20" s="17"/>
    </row>
    <row r="21" spans="2:21" ht="45" customHeight="1" thickBot="1">
      <c r="B21" s="253"/>
      <c r="C21" s="190">
        <v>7</v>
      </c>
      <c r="D21" s="147" t="s">
        <v>308</v>
      </c>
      <c r="E21" s="148"/>
      <c r="F21" s="149"/>
      <c r="G21" s="149"/>
      <c r="H21" s="150">
        <f>1/B$20</f>
        <v>1</v>
      </c>
      <c r="I21" s="149">
        <v>1</v>
      </c>
      <c r="J21" s="149">
        <f>I21*H21</f>
        <v>1</v>
      </c>
      <c r="K21" s="149"/>
      <c r="L21" s="149"/>
      <c r="M21" s="150"/>
      <c r="N21" s="43"/>
      <c r="O21" s="101"/>
      <c r="P21" s="101"/>
      <c r="Q21" s="43"/>
      <c r="R21" s="17"/>
      <c r="S21" s="17"/>
      <c r="T21" s="17"/>
      <c r="U21" s="17"/>
    </row>
    <row r="22" spans="2:21" ht="14.25" customHeight="1" thickBot="1">
      <c r="B22" s="191"/>
      <c r="C22" s="191"/>
      <c r="D22" s="145"/>
      <c r="E22" s="141"/>
      <c r="F22" s="141"/>
      <c r="G22" s="141"/>
      <c r="H22" s="143"/>
      <c r="I22" s="143"/>
      <c r="J22" s="143"/>
      <c r="K22" s="143"/>
      <c r="L22" s="143"/>
      <c r="M22" s="143"/>
      <c r="N22" s="43"/>
      <c r="O22" s="101"/>
      <c r="P22" s="101"/>
      <c r="Q22" s="43"/>
      <c r="R22" s="17"/>
      <c r="S22" s="17"/>
      <c r="T22" s="17"/>
      <c r="U22" s="17"/>
    </row>
    <row r="23" spans="2:21" ht="33" customHeight="1" thickBot="1">
      <c r="B23" s="348" t="s">
        <v>57</v>
      </c>
      <c r="C23" s="349"/>
      <c r="D23" s="349"/>
      <c r="E23" s="238">
        <f>+B25/C56</f>
        <v>5.2631578947368418E-2</v>
      </c>
      <c r="F23" s="239"/>
      <c r="G23" s="239"/>
      <c r="H23" s="240"/>
      <c r="I23" s="239"/>
      <c r="J23" s="239"/>
      <c r="K23" s="239"/>
      <c r="L23" s="239"/>
      <c r="M23" s="240">
        <f>+(L24)*E23</f>
        <v>2.6315789473684209E-2</v>
      </c>
      <c r="N23" s="43"/>
      <c r="O23" s="101"/>
      <c r="P23" s="101"/>
      <c r="Q23" s="43"/>
      <c r="R23" s="17"/>
      <c r="S23" s="17"/>
      <c r="T23" s="17"/>
      <c r="U23" s="17"/>
    </row>
    <row r="24" spans="2:21" ht="44.25" customHeight="1" thickBot="1">
      <c r="B24" s="348" t="s">
        <v>268</v>
      </c>
      <c r="C24" s="349"/>
      <c r="D24" s="350"/>
      <c r="E24" s="242"/>
      <c r="F24" s="242">
        <f>+B25/1</f>
        <v>1</v>
      </c>
      <c r="G24" s="242"/>
      <c r="H24" s="243"/>
      <c r="I24" s="141"/>
      <c r="J24" s="141"/>
      <c r="K24" s="141"/>
      <c r="L24" s="141">
        <f>K25*F24</f>
        <v>0.5</v>
      </c>
      <c r="M24" s="144"/>
      <c r="N24" s="43"/>
      <c r="O24" s="101"/>
      <c r="P24" s="101"/>
      <c r="Q24" s="43"/>
      <c r="R24" s="17"/>
      <c r="S24" s="17"/>
      <c r="T24" s="17"/>
      <c r="U24" s="17"/>
    </row>
    <row r="25" spans="2:21" ht="42.75" customHeight="1">
      <c r="B25" s="175">
        <f>COUNT(C26:C26)</f>
        <v>1</v>
      </c>
      <c r="C25" s="347" t="s">
        <v>269</v>
      </c>
      <c r="D25" s="347"/>
      <c r="E25" s="241"/>
      <c r="F25" s="242"/>
      <c r="G25" s="242">
        <f>B25/B25</f>
        <v>1</v>
      </c>
      <c r="H25" s="243"/>
      <c r="I25" s="241"/>
      <c r="J25" s="242"/>
      <c r="K25" s="242">
        <f>SUM(J26:J26)*G25</f>
        <v>0.5</v>
      </c>
      <c r="L25" s="242"/>
      <c r="M25" s="243"/>
      <c r="N25" s="43"/>
      <c r="O25" s="101"/>
      <c r="P25" s="101"/>
      <c r="Q25" s="43"/>
      <c r="R25" s="17"/>
      <c r="S25" s="17"/>
      <c r="T25" s="17"/>
      <c r="U25" s="17"/>
    </row>
    <row r="26" spans="2:21" ht="48" customHeight="1" thickBot="1">
      <c r="B26" s="253"/>
      <c r="C26" s="190">
        <v>8</v>
      </c>
      <c r="D26" s="151" t="s">
        <v>309</v>
      </c>
      <c r="E26" s="152"/>
      <c r="F26" s="153"/>
      <c r="G26" s="153"/>
      <c r="H26" s="150">
        <f>1/B$25</f>
        <v>1</v>
      </c>
      <c r="I26" s="148">
        <v>0.5</v>
      </c>
      <c r="J26" s="149">
        <f>I26*H26</f>
        <v>0.5</v>
      </c>
      <c r="K26" s="149"/>
      <c r="L26" s="149"/>
      <c r="M26" s="150"/>
      <c r="N26" s="43"/>
      <c r="O26" s="101"/>
      <c r="P26" s="101"/>
      <c r="Q26" s="43"/>
      <c r="R26" s="17"/>
      <c r="S26" s="17"/>
      <c r="T26" s="17"/>
      <c r="U26" s="17"/>
    </row>
    <row r="27" spans="2:21" ht="10.5" customHeight="1" thickBot="1">
      <c r="B27" s="254"/>
      <c r="C27" s="191"/>
      <c r="D27" s="145"/>
      <c r="E27" s="141"/>
      <c r="F27" s="141"/>
      <c r="G27" s="141"/>
      <c r="H27" s="143"/>
      <c r="I27" s="143"/>
      <c r="J27" s="143"/>
      <c r="K27" s="143"/>
      <c r="L27" s="143"/>
      <c r="M27" s="143"/>
      <c r="N27" s="43"/>
      <c r="O27" s="101"/>
      <c r="P27" s="101"/>
      <c r="Q27" s="43"/>
      <c r="R27" s="17"/>
      <c r="S27" s="17"/>
      <c r="T27" s="17"/>
      <c r="U27" s="17"/>
    </row>
    <row r="28" spans="2:21" s="23" customFormat="1" ht="40.5" customHeight="1" thickBot="1">
      <c r="B28" s="351" t="s">
        <v>65</v>
      </c>
      <c r="C28" s="352"/>
      <c r="D28" s="353"/>
      <c r="E28" s="241">
        <f>+B30/C56</f>
        <v>5.2631578947368418E-2</v>
      </c>
      <c r="F28" s="242"/>
      <c r="G28" s="242"/>
      <c r="H28" s="243"/>
      <c r="I28" s="242"/>
      <c r="J28" s="242"/>
      <c r="K28" s="242"/>
      <c r="L28" s="242"/>
      <c r="M28" s="243">
        <f>+L29*E28</f>
        <v>5.0526315789473676E-2</v>
      </c>
      <c r="N28" s="92"/>
      <c r="O28" s="105"/>
      <c r="P28" s="105"/>
      <c r="Q28" s="98"/>
    </row>
    <row r="29" spans="2:21" ht="46.5" customHeight="1" thickBot="1">
      <c r="B29" s="351" t="s">
        <v>270</v>
      </c>
      <c r="C29" s="352"/>
      <c r="D29" s="353"/>
      <c r="E29" s="239"/>
      <c r="F29" s="239">
        <f>+B30/B30</f>
        <v>1</v>
      </c>
      <c r="G29" s="239"/>
      <c r="H29" s="240"/>
      <c r="I29" s="239"/>
      <c r="J29" s="239"/>
      <c r="K29" s="239"/>
      <c r="L29" s="239">
        <f>K30*F29</f>
        <v>0.96</v>
      </c>
      <c r="M29" s="240"/>
      <c r="N29" s="43"/>
      <c r="O29" s="101"/>
      <c r="P29" s="101"/>
      <c r="Q29" s="43"/>
      <c r="R29" s="17"/>
      <c r="S29" s="17"/>
      <c r="T29" s="17"/>
      <c r="U29" s="17"/>
    </row>
    <row r="30" spans="2:21" ht="36.75" customHeight="1">
      <c r="B30" s="175">
        <v>1</v>
      </c>
      <c r="C30" s="347" t="s">
        <v>271</v>
      </c>
      <c r="D30" s="354"/>
      <c r="E30" s="242"/>
      <c r="F30" s="242"/>
      <c r="G30" s="242">
        <f>B30/B30</f>
        <v>1</v>
      </c>
      <c r="H30" s="243"/>
      <c r="I30" s="241"/>
      <c r="J30" s="242"/>
      <c r="K30" s="242">
        <f>SUM(J31:J31)*G30</f>
        <v>0.96</v>
      </c>
      <c r="L30" s="242"/>
      <c r="M30" s="243"/>
      <c r="N30" s="43"/>
      <c r="O30" s="101"/>
      <c r="P30" s="101"/>
      <c r="Q30" s="43"/>
      <c r="R30" s="17"/>
      <c r="S30" s="17"/>
      <c r="T30" s="17"/>
      <c r="U30" s="17"/>
    </row>
    <row r="31" spans="2:21" ht="46.5" customHeight="1" thickBot="1">
      <c r="B31" s="253"/>
      <c r="C31" s="190">
        <v>9</v>
      </c>
      <c r="D31" s="154" t="s">
        <v>310</v>
      </c>
      <c r="E31" s="149"/>
      <c r="F31" s="149"/>
      <c r="G31" s="149"/>
      <c r="H31" s="150">
        <f>1/B$30</f>
        <v>1</v>
      </c>
      <c r="I31" s="148">
        <v>0.96</v>
      </c>
      <c r="J31" s="149">
        <f>I31*H31</f>
        <v>0.96</v>
      </c>
      <c r="K31" s="149"/>
      <c r="L31" s="149"/>
      <c r="M31" s="150"/>
      <c r="N31" s="43"/>
      <c r="O31" s="101"/>
      <c r="P31" s="101"/>
      <c r="Q31" s="43"/>
      <c r="R31" s="17"/>
      <c r="S31" s="17"/>
      <c r="T31" s="17"/>
      <c r="U31" s="17"/>
    </row>
    <row r="32" spans="2:21" ht="9.75" customHeight="1" thickBot="1">
      <c r="B32" s="191"/>
      <c r="C32" s="191"/>
      <c r="D32" s="145"/>
      <c r="E32" s="141"/>
      <c r="F32" s="141"/>
      <c r="G32" s="141"/>
      <c r="H32" s="143"/>
      <c r="I32" s="143"/>
      <c r="J32" s="143"/>
      <c r="K32" s="143"/>
      <c r="L32" s="143"/>
      <c r="M32" s="143"/>
      <c r="N32" s="43"/>
      <c r="O32" s="101"/>
      <c r="P32" s="101"/>
      <c r="Q32" s="43"/>
      <c r="R32" s="17"/>
      <c r="S32" s="17"/>
      <c r="T32" s="17"/>
      <c r="U32" s="17"/>
    </row>
    <row r="33" spans="2:21" ht="45.75" customHeight="1" thickBot="1">
      <c r="B33" s="362" t="s">
        <v>64</v>
      </c>
      <c r="C33" s="347"/>
      <c r="D33" s="347"/>
      <c r="E33" s="238">
        <f>4/C56</f>
        <v>0.21052631578947367</v>
      </c>
      <c r="F33" s="239"/>
      <c r="G33" s="239"/>
      <c r="H33" s="240"/>
      <c r="I33" s="239"/>
      <c r="J33" s="239"/>
      <c r="K33" s="239"/>
      <c r="L33" s="239"/>
      <c r="M33" s="240">
        <f>SUM(L34:L42)*E33</f>
        <v>0.20446315789473685</v>
      </c>
      <c r="N33" s="43"/>
      <c r="O33" s="101"/>
      <c r="P33" s="101"/>
      <c r="Q33" s="43"/>
      <c r="R33" s="17"/>
      <c r="S33" s="17"/>
      <c r="T33" s="17"/>
      <c r="U33" s="17"/>
    </row>
    <row r="34" spans="2:21" ht="27" customHeight="1" thickBot="1">
      <c r="B34" s="351" t="s">
        <v>272</v>
      </c>
      <c r="C34" s="352"/>
      <c r="D34" s="353"/>
      <c r="E34" s="239"/>
      <c r="F34" s="239">
        <f>2/4</f>
        <v>0.5</v>
      </c>
      <c r="G34" s="239"/>
      <c r="H34" s="240"/>
      <c r="I34" s="239"/>
      <c r="J34" s="239"/>
      <c r="K34" s="239"/>
      <c r="L34" s="239">
        <f>(K35+K37)*F34</f>
        <v>0.47620000000000001</v>
      </c>
      <c r="M34" s="240"/>
      <c r="N34" s="43"/>
      <c r="O34" s="101"/>
      <c r="P34" s="101"/>
      <c r="Q34" s="43"/>
      <c r="R34" s="17"/>
      <c r="S34" s="17"/>
      <c r="T34" s="17"/>
      <c r="U34" s="17"/>
    </row>
    <row r="35" spans="2:21" ht="39.75" customHeight="1">
      <c r="B35" s="175">
        <v>1</v>
      </c>
      <c r="C35" s="355" t="s">
        <v>273</v>
      </c>
      <c r="D35" s="355"/>
      <c r="E35" s="247"/>
      <c r="F35" s="248"/>
      <c r="G35" s="242">
        <f>+B35/2</f>
        <v>0.5</v>
      </c>
      <c r="H35" s="243"/>
      <c r="I35" s="242"/>
      <c r="J35" s="242"/>
      <c r="K35" s="242">
        <f>SUM(J36:J36)*G35</f>
        <v>0.5</v>
      </c>
      <c r="L35" s="242"/>
      <c r="M35" s="243"/>
      <c r="N35" s="43"/>
      <c r="O35" s="101"/>
      <c r="P35" s="101"/>
      <c r="Q35" s="43"/>
      <c r="R35" s="17"/>
      <c r="S35" s="17"/>
      <c r="T35" s="17"/>
      <c r="U35" s="17"/>
    </row>
    <row r="36" spans="2:21" ht="71.25" customHeight="1">
      <c r="B36" s="174"/>
      <c r="C36" s="188">
        <v>10</v>
      </c>
      <c r="D36" s="145" t="s">
        <v>311</v>
      </c>
      <c r="E36" s="155"/>
      <c r="F36" s="156"/>
      <c r="G36" s="143"/>
      <c r="H36" s="142">
        <v>1</v>
      </c>
      <c r="I36" s="143">
        <v>1</v>
      </c>
      <c r="J36" s="143">
        <f>I36*H36</f>
        <v>1</v>
      </c>
      <c r="K36" s="143"/>
      <c r="L36" s="143"/>
      <c r="M36" s="142"/>
      <c r="N36" s="43"/>
      <c r="O36" s="101"/>
      <c r="P36" s="101"/>
      <c r="Q36" s="43"/>
      <c r="R36" s="17"/>
      <c r="S36" s="17"/>
      <c r="T36" s="17"/>
      <c r="U36" s="17"/>
    </row>
    <row r="37" spans="2:21" ht="54" customHeight="1">
      <c r="B37" s="174">
        <v>1</v>
      </c>
      <c r="C37" s="345" t="s">
        <v>274</v>
      </c>
      <c r="D37" s="345"/>
      <c r="E37" s="140"/>
      <c r="F37" s="141"/>
      <c r="G37" s="141">
        <f>+B37/2</f>
        <v>0.5</v>
      </c>
      <c r="H37" s="144"/>
      <c r="I37" s="141"/>
      <c r="J37" s="141"/>
      <c r="K37" s="141">
        <f>SUM(J38:J38)*G37</f>
        <v>0.45240000000000002</v>
      </c>
      <c r="L37" s="141"/>
      <c r="M37" s="144"/>
      <c r="N37" s="43"/>
      <c r="O37" s="101"/>
      <c r="P37" s="101"/>
      <c r="Q37" s="43"/>
      <c r="R37" s="17"/>
      <c r="S37" s="17"/>
      <c r="T37" s="17"/>
      <c r="U37" s="17"/>
    </row>
    <row r="38" spans="2:21" ht="45" customHeight="1" thickBot="1">
      <c r="B38" s="253"/>
      <c r="C38" s="190">
        <v>11</v>
      </c>
      <c r="D38" s="157" t="s">
        <v>312</v>
      </c>
      <c r="E38" s="148"/>
      <c r="F38" s="149"/>
      <c r="G38" s="149"/>
      <c r="H38" s="150">
        <v>1</v>
      </c>
      <c r="I38" s="149">
        <v>0.90480000000000005</v>
      </c>
      <c r="J38" s="149">
        <f>I38*H38</f>
        <v>0.90480000000000005</v>
      </c>
      <c r="K38" s="149"/>
      <c r="L38" s="149"/>
      <c r="M38" s="150"/>
      <c r="N38" s="43"/>
      <c r="O38" s="101"/>
      <c r="P38" s="101"/>
      <c r="Q38" s="43"/>
      <c r="R38" s="17"/>
      <c r="S38" s="17"/>
      <c r="T38" s="17"/>
      <c r="U38" s="17"/>
    </row>
    <row r="39" spans="2:21" ht="29.25" customHeight="1" thickBot="1">
      <c r="B39" s="351" t="s">
        <v>275</v>
      </c>
      <c r="C39" s="352"/>
      <c r="D39" s="352"/>
      <c r="E39" s="238"/>
      <c r="F39" s="239">
        <f>+B40/4</f>
        <v>0.25</v>
      </c>
      <c r="G39" s="239"/>
      <c r="H39" s="240"/>
      <c r="I39" s="239"/>
      <c r="J39" s="239"/>
      <c r="K39" s="239"/>
      <c r="L39" s="239">
        <f>(K40)*F39</f>
        <v>0.245</v>
      </c>
      <c r="M39" s="240"/>
      <c r="N39" s="43"/>
      <c r="O39" s="101"/>
      <c r="P39" s="101"/>
      <c r="Q39" s="43"/>
      <c r="R39" s="17"/>
      <c r="S39" s="17"/>
      <c r="T39" s="17"/>
      <c r="U39" s="17"/>
    </row>
    <row r="40" spans="2:21" ht="37.5" customHeight="1">
      <c r="B40" s="175">
        <v>1</v>
      </c>
      <c r="C40" s="349" t="s">
        <v>276</v>
      </c>
      <c r="D40" s="349"/>
      <c r="E40" s="241"/>
      <c r="F40" s="242"/>
      <c r="G40" s="242">
        <f>+B40/1</f>
        <v>1</v>
      </c>
      <c r="H40" s="243"/>
      <c r="I40" s="242"/>
      <c r="J40" s="242"/>
      <c r="K40" s="242">
        <f>SUM(J41:J41)*G40</f>
        <v>0.98</v>
      </c>
      <c r="L40" s="242"/>
      <c r="M40" s="243"/>
      <c r="N40" s="43"/>
      <c r="O40" s="101"/>
      <c r="P40" s="101"/>
      <c r="Q40" s="43"/>
      <c r="R40" s="17"/>
      <c r="S40" s="17"/>
      <c r="T40" s="17"/>
      <c r="U40" s="17"/>
    </row>
    <row r="41" spans="2:21" ht="41.25" customHeight="1" thickBot="1">
      <c r="B41" s="174"/>
      <c r="C41" s="188">
        <v>12</v>
      </c>
      <c r="D41" s="158" t="s">
        <v>313</v>
      </c>
      <c r="E41" s="146"/>
      <c r="F41" s="143"/>
      <c r="G41" s="143"/>
      <c r="H41" s="142">
        <f>1/B$40</f>
        <v>1</v>
      </c>
      <c r="I41" s="143">
        <v>0.98</v>
      </c>
      <c r="J41" s="143">
        <f>I41*H41</f>
        <v>0.98</v>
      </c>
      <c r="K41" s="143"/>
      <c r="L41" s="143"/>
      <c r="M41" s="142"/>
      <c r="N41" s="43"/>
      <c r="O41" s="101"/>
      <c r="P41" s="101"/>
      <c r="Q41" s="43"/>
      <c r="R41" s="17"/>
      <c r="S41" s="17"/>
      <c r="T41" s="17"/>
      <c r="U41" s="17"/>
    </row>
    <row r="42" spans="2:21" ht="29.25" customHeight="1" thickBot="1">
      <c r="B42" s="351" t="s">
        <v>277</v>
      </c>
      <c r="C42" s="352"/>
      <c r="D42" s="353"/>
      <c r="E42" s="239"/>
      <c r="F42" s="239">
        <f>+B43/4</f>
        <v>0.25</v>
      </c>
      <c r="G42" s="239"/>
      <c r="H42" s="240"/>
      <c r="I42" s="239"/>
      <c r="J42" s="239"/>
      <c r="K42" s="239"/>
      <c r="L42" s="239">
        <f>+K43*F42</f>
        <v>0.25</v>
      </c>
      <c r="M42" s="240"/>
      <c r="N42" s="43"/>
      <c r="O42" s="101"/>
      <c r="P42" s="101"/>
      <c r="Q42" s="43"/>
      <c r="R42" s="17"/>
      <c r="S42" s="17"/>
      <c r="T42" s="17"/>
      <c r="U42" s="17"/>
    </row>
    <row r="43" spans="2:21" ht="33" customHeight="1">
      <c r="B43" s="175">
        <f>COUNT(C44:C44)</f>
        <v>1</v>
      </c>
      <c r="C43" s="349" t="s">
        <v>278</v>
      </c>
      <c r="D43" s="349"/>
      <c r="E43" s="241"/>
      <c r="F43" s="242"/>
      <c r="G43" s="242">
        <f>+B43/1</f>
        <v>1</v>
      </c>
      <c r="H43" s="243"/>
      <c r="I43" s="241"/>
      <c r="J43" s="242"/>
      <c r="K43" s="242">
        <f>SUM(J44:J44)*G43</f>
        <v>1</v>
      </c>
      <c r="L43" s="242"/>
      <c r="M43" s="243"/>
      <c r="N43" s="43"/>
      <c r="O43" s="101"/>
      <c r="P43" s="101"/>
      <c r="Q43" s="43"/>
      <c r="R43" s="17"/>
      <c r="S43" s="17"/>
      <c r="T43" s="17"/>
      <c r="U43" s="17"/>
    </row>
    <row r="44" spans="2:21" ht="42.75" customHeight="1" thickBot="1">
      <c r="B44" s="253"/>
      <c r="C44" s="190">
        <v>13</v>
      </c>
      <c r="D44" s="151" t="s">
        <v>314</v>
      </c>
      <c r="E44" s="148"/>
      <c r="F44" s="149"/>
      <c r="G44" s="149"/>
      <c r="H44" s="150">
        <f>1/B$43</f>
        <v>1</v>
      </c>
      <c r="I44" s="148">
        <v>1</v>
      </c>
      <c r="J44" s="149">
        <f>I44*H44</f>
        <v>1</v>
      </c>
      <c r="K44" s="149"/>
      <c r="L44" s="149"/>
      <c r="M44" s="150"/>
      <c r="N44" s="43"/>
      <c r="O44" s="101"/>
      <c r="P44" s="101"/>
      <c r="Q44" s="43"/>
      <c r="R44" s="17"/>
      <c r="S44" s="17"/>
      <c r="T44" s="17"/>
      <c r="U44" s="17"/>
    </row>
    <row r="45" spans="2:21" ht="12" customHeight="1" thickBot="1">
      <c r="B45" s="254"/>
      <c r="C45" s="188"/>
      <c r="D45" s="145"/>
      <c r="E45" s="143"/>
      <c r="F45" s="143"/>
      <c r="G45" s="143"/>
      <c r="H45" s="143"/>
      <c r="I45" s="143"/>
      <c r="J45" s="143"/>
      <c r="K45" s="143"/>
      <c r="L45" s="143"/>
      <c r="M45" s="143"/>
      <c r="N45" s="43"/>
      <c r="O45" s="101"/>
      <c r="P45" s="101"/>
      <c r="Q45" s="43"/>
      <c r="R45" s="17"/>
      <c r="S45" s="17"/>
      <c r="T45" s="17"/>
      <c r="U45" s="17"/>
    </row>
    <row r="46" spans="2:21" s="23" customFormat="1" ht="41.25" customHeight="1" thickBot="1">
      <c r="B46" s="351" t="s">
        <v>66</v>
      </c>
      <c r="C46" s="352"/>
      <c r="D46" s="352"/>
      <c r="E46" s="238">
        <f>6/C56</f>
        <v>0.31578947368421051</v>
      </c>
      <c r="F46" s="239"/>
      <c r="G46" s="239"/>
      <c r="H46" s="240"/>
      <c r="I46" s="239"/>
      <c r="J46" s="239"/>
      <c r="K46" s="239"/>
      <c r="L46" s="239"/>
      <c r="M46" s="240">
        <f>SUM(L47:L56)*E46</f>
        <v>0.26578947368421052</v>
      </c>
      <c r="N46" s="92"/>
      <c r="O46" s="105"/>
      <c r="P46" s="105"/>
      <c r="Q46" s="98"/>
    </row>
    <row r="47" spans="2:21" ht="40.5" customHeight="1" thickBot="1">
      <c r="B47" s="351" t="s">
        <v>279</v>
      </c>
      <c r="C47" s="352"/>
      <c r="D47" s="353"/>
      <c r="E47" s="238"/>
      <c r="F47" s="239">
        <f>8/8</f>
        <v>1</v>
      </c>
      <c r="G47" s="239"/>
      <c r="H47" s="240"/>
      <c r="I47" s="239"/>
      <c r="J47" s="239"/>
      <c r="K47" s="239"/>
      <c r="L47" s="239">
        <f>SUM(K48:K56)*F47</f>
        <v>0.84166666666666667</v>
      </c>
      <c r="M47" s="240"/>
      <c r="N47" s="43"/>
      <c r="O47" s="101"/>
      <c r="P47" s="101"/>
      <c r="Q47" s="43"/>
      <c r="R47" s="17"/>
      <c r="S47" s="17"/>
      <c r="T47" s="17"/>
      <c r="U47" s="17"/>
    </row>
    <row r="48" spans="2:21" ht="39" customHeight="1">
      <c r="B48" s="175">
        <f>COUNT(C49:C49)</f>
        <v>1</v>
      </c>
      <c r="C48" s="355" t="s">
        <v>280</v>
      </c>
      <c r="D48" s="361"/>
      <c r="E48" s="247"/>
      <c r="F48" s="248"/>
      <c r="G48" s="242">
        <f>B48/6</f>
        <v>0.16666666666666666</v>
      </c>
      <c r="H48" s="243"/>
      <c r="I48" s="241"/>
      <c r="J48" s="242"/>
      <c r="K48" s="242">
        <f>SUM(J49:J49)*G48</f>
        <v>0.16666666666666666</v>
      </c>
      <c r="L48" s="242"/>
      <c r="M48" s="243"/>
      <c r="N48" s="43"/>
      <c r="O48" s="101"/>
      <c r="P48" s="101"/>
      <c r="Q48" s="43"/>
      <c r="R48" s="17"/>
      <c r="S48" s="17"/>
      <c r="T48" s="17"/>
      <c r="U48" s="17"/>
    </row>
    <row r="49" spans="2:21" ht="48.75" customHeight="1">
      <c r="B49" s="174"/>
      <c r="C49" s="188">
        <v>14</v>
      </c>
      <c r="D49" s="193" t="s">
        <v>315</v>
      </c>
      <c r="E49" s="140"/>
      <c r="F49" s="141"/>
      <c r="G49" s="141"/>
      <c r="H49" s="142">
        <f>1/B48</f>
        <v>1</v>
      </c>
      <c r="I49" s="146">
        <v>1</v>
      </c>
      <c r="J49" s="143">
        <f t="shared" ref="J49" si="1">I49*H49</f>
        <v>1</v>
      </c>
      <c r="K49" s="143"/>
      <c r="L49" s="143"/>
      <c r="M49" s="142"/>
      <c r="N49" s="43"/>
      <c r="O49" s="101"/>
      <c r="P49" s="101"/>
      <c r="Q49" s="43"/>
      <c r="R49" s="17"/>
      <c r="S49" s="17"/>
      <c r="T49" s="17"/>
      <c r="U49" s="17"/>
    </row>
    <row r="50" spans="2:21" ht="39.75" customHeight="1">
      <c r="B50" s="174">
        <f>COUNT(C51:C54)</f>
        <v>4</v>
      </c>
      <c r="C50" s="345" t="s">
        <v>281</v>
      </c>
      <c r="D50" s="346"/>
      <c r="E50" s="140"/>
      <c r="F50" s="141"/>
      <c r="G50" s="141">
        <f>B50/6</f>
        <v>0.66666666666666663</v>
      </c>
      <c r="H50" s="144"/>
      <c r="I50" s="140"/>
      <c r="J50" s="141"/>
      <c r="K50" s="141">
        <f>SUM(J51:J54)*G50</f>
        <v>0.55833333333333335</v>
      </c>
      <c r="L50" s="141"/>
      <c r="M50" s="144"/>
      <c r="N50" s="43"/>
      <c r="O50" s="101"/>
      <c r="P50" s="101"/>
      <c r="Q50" s="43"/>
      <c r="R50" s="17"/>
      <c r="S50" s="17"/>
      <c r="T50" s="17"/>
      <c r="U50" s="17"/>
    </row>
    <row r="51" spans="2:21" ht="52.5" customHeight="1">
      <c r="B51" s="174"/>
      <c r="C51" s="188">
        <v>15</v>
      </c>
      <c r="D51" s="193" t="s">
        <v>316</v>
      </c>
      <c r="E51" s="146"/>
      <c r="F51" s="143"/>
      <c r="G51" s="143"/>
      <c r="H51" s="142">
        <f>1/B$50</f>
        <v>0.25</v>
      </c>
      <c r="I51" s="146">
        <v>1</v>
      </c>
      <c r="J51" s="143">
        <f t="shared" ref="J51:J52" si="2">I51*H51</f>
        <v>0.25</v>
      </c>
      <c r="K51" s="143"/>
      <c r="L51" s="143"/>
      <c r="M51" s="142"/>
      <c r="N51" s="43"/>
      <c r="O51" s="101"/>
      <c r="P51" s="101"/>
      <c r="Q51" s="43"/>
      <c r="R51" s="17"/>
      <c r="S51" s="17"/>
      <c r="T51" s="17"/>
      <c r="U51" s="17"/>
    </row>
    <row r="52" spans="2:21" ht="40.5" customHeight="1">
      <c r="B52" s="174"/>
      <c r="C52" s="188">
        <v>16</v>
      </c>
      <c r="D52" s="193" t="s">
        <v>317</v>
      </c>
      <c r="E52" s="146"/>
      <c r="F52" s="143"/>
      <c r="G52" s="143"/>
      <c r="H52" s="142">
        <f t="shared" ref="H52:H54" si="3">1/B$50</f>
        <v>0.25</v>
      </c>
      <c r="I52" s="146">
        <v>1</v>
      </c>
      <c r="J52" s="143">
        <f t="shared" si="2"/>
        <v>0.25</v>
      </c>
      <c r="K52" s="143"/>
      <c r="L52" s="143"/>
      <c r="M52" s="142"/>
      <c r="N52" s="43"/>
      <c r="O52" s="101"/>
      <c r="P52" s="101"/>
      <c r="Q52" s="43"/>
      <c r="R52" s="17"/>
      <c r="S52" s="17"/>
      <c r="T52" s="17"/>
      <c r="U52" s="17"/>
    </row>
    <row r="53" spans="2:21" ht="41.25" customHeight="1">
      <c r="B53" s="174"/>
      <c r="C53" s="188">
        <v>17</v>
      </c>
      <c r="D53" s="193" t="s">
        <v>318</v>
      </c>
      <c r="E53" s="146"/>
      <c r="F53" s="143"/>
      <c r="G53" s="143"/>
      <c r="H53" s="142">
        <f t="shared" si="3"/>
        <v>0.25</v>
      </c>
      <c r="I53" s="146">
        <v>0.95</v>
      </c>
      <c r="J53" s="143">
        <f>I53*H53</f>
        <v>0.23749999999999999</v>
      </c>
      <c r="K53" s="143"/>
      <c r="L53" s="143"/>
      <c r="M53" s="142"/>
      <c r="N53" s="43"/>
      <c r="O53" s="101"/>
      <c r="P53" s="101"/>
      <c r="Q53" s="43"/>
      <c r="R53" s="17"/>
      <c r="S53" s="17"/>
      <c r="T53" s="17"/>
      <c r="U53" s="17"/>
    </row>
    <row r="54" spans="2:21" ht="39" customHeight="1">
      <c r="B54" s="174"/>
      <c r="C54" s="188">
        <v>18</v>
      </c>
      <c r="D54" s="193" t="s">
        <v>319</v>
      </c>
      <c r="E54" s="146"/>
      <c r="F54" s="143"/>
      <c r="G54" s="143"/>
      <c r="H54" s="142">
        <f t="shared" si="3"/>
        <v>0.25</v>
      </c>
      <c r="I54" s="146">
        <v>0.4</v>
      </c>
      <c r="J54" s="143">
        <f>I54*H54</f>
        <v>0.1</v>
      </c>
      <c r="K54" s="143"/>
      <c r="L54" s="143"/>
      <c r="M54" s="142"/>
      <c r="N54" s="43"/>
      <c r="O54" s="101"/>
      <c r="P54" s="101"/>
      <c r="Q54" s="43"/>
      <c r="R54" s="17"/>
      <c r="S54" s="17"/>
      <c r="T54" s="17"/>
      <c r="U54" s="17"/>
    </row>
    <row r="55" spans="2:21" ht="55.5" customHeight="1">
      <c r="B55" s="174">
        <v>1</v>
      </c>
      <c r="C55" s="345" t="s">
        <v>282</v>
      </c>
      <c r="D55" s="346"/>
      <c r="E55" s="140"/>
      <c r="F55" s="141"/>
      <c r="G55" s="141">
        <f>B55/6</f>
        <v>0.16666666666666666</v>
      </c>
      <c r="H55" s="144"/>
      <c r="I55" s="140"/>
      <c r="J55" s="141"/>
      <c r="K55" s="141">
        <f>SUM(J56)*G55</f>
        <v>0.11666666666666665</v>
      </c>
      <c r="L55" s="141"/>
      <c r="M55" s="144"/>
      <c r="N55" s="43"/>
      <c r="O55" s="101"/>
      <c r="P55" s="101"/>
      <c r="Q55" s="43"/>
      <c r="R55" s="17"/>
      <c r="S55" s="17"/>
      <c r="T55" s="17"/>
      <c r="U55" s="17"/>
    </row>
    <row r="56" spans="2:21" ht="54.75" customHeight="1" thickBot="1">
      <c r="B56" s="255"/>
      <c r="C56" s="190">
        <v>19</v>
      </c>
      <c r="D56" s="194" t="s">
        <v>320</v>
      </c>
      <c r="E56" s="152"/>
      <c r="F56" s="153"/>
      <c r="G56" s="153"/>
      <c r="H56" s="150">
        <f>1/B55</f>
        <v>1</v>
      </c>
      <c r="I56" s="148">
        <v>0.7</v>
      </c>
      <c r="J56" s="149">
        <f>I56*H56</f>
        <v>0.7</v>
      </c>
      <c r="K56" s="149"/>
      <c r="L56" s="149"/>
      <c r="M56" s="150"/>
      <c r="N56" s="93"/>
      <c r="O56" s="106"/>
      <c r="P56" s="101"/>
      <c r="Q56" s="43"/>
      <c r="R56" s="17"/>
      <c r="S56" s="17"/>
      <c r="T56" s="17"/>
      <c r="U56" s="17"/>
    </row>
    <row r="57" spans="2:21" ht="31.5" customHeight="1" thickBot="1">
      <c r="B57" s="369" t="s">
        <v>216</v>
      </c>
      <c r="C57" s="370"/>
      <c r="D57" s="370"/>
      <c r="E57" s="371"/>
      <c r="F57" s="371"/>
      <c r="G57" s="371"/>
      <c r="H57" s="371"/>
      <c r="I57" s="371"/>
      <c r="J57" s="371"/>
      <c r="K57" s="371"/>
      <c r="L57" s="372"/>
      <c r="M57" s="182">
        <f>SUM(M7:M55)</f>
        <v>0.90762105263157888</v>
      </c>
      <c r="N57" s="43"/>
      <c r="O57" s="101"/>
      <c r="P57" s="101"/>
      <c r="Q57" s="43"/>
      <c r="R57" s="17"/>
      <c r="S57" s="17"/>
      <c r="T57" s="17"/>
      <c r="U57" s="17"/>
    </row>
    <row r="58" spans="2:21" ht="24" customHeight="1">
      <c r="P58" s="101"/>
      <c r="Q58" s="43"/>
      <c r="R58" s="17"/>
      <c r="S58" s="17"/>
      <c r="T58" s="17"/>
      <c r="U58" s="17"/>
    </row>
    <row r="59" spans="2:21" ht="19.5" customHeight="1">
      <c r="P59" s="101"/>
      <c r="Q59" s="43"/>
      <c r="R59" s="17"/>
      <c r="S59" s="17"/>
      <c r="T59" s="17"/>
      <c r="U59" s="17"/>
    </row>
    <row r="60" spans="2:21" ht="23.25" customHeight="1">
      <c r="B60" s="192"/>
      <c r="C60" s="192"/>
      <c r="D60" s="7"/>
      <c r="J60" s="138"/>
      <c r="K60" s="138"/>
      <c r="L60" s="138"/>
      <c r="M60" s="138"/>
    </row>
    <row r="61" spans="2:21" ht="23.25" customHeight="1">
      <c r="B61" s="192"/>
      <c r="C61" s="192"/>
      <c r="D61" s="7"/>
      <c r="J61" s="138"/>
      <c r="K61" s="138"/>
      <c r="L61" s="138"/>
      <c r="M61" s="138"/>
    </row>
    <row r="62" spans="2:21">
      <c r="B62" s="192"/>
      <c r="C62" s="192"/>
      <c r="D62" s="7"/>
      <c r="J62" s="138"/>
      <c r="K62" s="138"/>
      <c r="L62" s="138"/>
      <c r="M62" s="138"/>
      <c r="N62" s="94"/>
      <c r="O62" s="107"/>
    </row>
    <row r="63" spans="2:21">
      <c r="B63" s="192"/>
      <c r="C63" s="192"/>
      <c r="D63" s="7"/>
      <c r="J63" s="138"/>
      <c r="K63" s="138"/>
      <c r="L63" s="138"/>
      <c r="M63" s="138"/>
      <c r="N63" s="94"/>
      <c r="O63" s="107"/>
    </row>
    <row r="64" spans="2:21" ht="15.75" customHeight="1">
      <c r="B64" s="192"/>
      <c r="C64" s="192"/>
      <c r="D64" s="7"/>
      <c r="J64" s="138"/>
      <c r="K64" s="138"/>
      <c r="L64" s="138"/>
      <c r="M64" s="138"/>
      <c r="N64" s="94"/>
      <c r="O64" s="107"/>
      <c r="P64" s="107"/>
      <c r="Q64" s="94"/>
      <c r="R64" s="3"/>
      <c r="S64" s="3"/>
      <c r="T64" s="3"/>
      <c r="U64" s="3"/>
    </row>
    <row r="65" spans="2:21">
      <c r="B65" s="192"/>
      <c r="C65" s="192"/>
      <c r="D65" s="7"/>
      <c r="J65" s="138"/>
      <c r="K65" s="138"/>
      <c r="L65" s="138"/>
      <c r="M65" s="138"/>
      <c r="N65" s="94"/>
      <c r="O65" s="107"/>
      <c r="P65" s="107"/>
      <c r="Q65" s="94"/>
      <c r="R65" s="3"/>
      <c r="S65" s="3"/>
      <c r="T65" s="3"/>
      <c r="U65" s="3"/>
    </row>
    <row r="66" spans="2:21" ht="30" customHeight="1">
      <c r="B66" s="192"/>
      <c r="C66" s="192"/>
      <c r="D66" s="7"/>
      <c r="J66" s="138"/>
      <c r="K66" s="138"/>
      <c r="L66" s="138"/>
      <c r="M66" s="138"/>
      <c r="N66" s="94"/>
      <c r="O66" s="107"/>
      <c r="P66" s="107"/>
      <c r="Q66" s="94"/>
      <c r="R66" s="3"/>
      <c r="S66" s="3"/>
      <c r="T66" s="3"/>
      <c r="U66" s="3"/>
    </row>
    <row r="67" spans="2:21" ht="30" customHeight="1">
      <c r="B67" s="192"/>
      <c r="C67" s="192"/>
      <c r="D67" s="7"/>
      <c r="J67" s="138"/>
      <c r="K67" s="138"/>
      <c r="L67" s="138"/>
      <c r="M67" s="138"/>
      <c r="N67" s="94"/>
      <c r="O67" s="107"/>
      <c r="P67" s="107"/>
      <c r="Q67" s="94"/>
      <c r="R67" s="3"/>
      <c r="S67" s="3"/>
      <c r="T67" s="3"/>
      <c r="U67" s="3"/>
    </row>
    <row r="68" spans="2:21" ht="30" customHeight="1">
      <c r="B68" s="192"/>
      <c r="C68" s="192"/>
      <c r="D68" s="7"/>
      <c r="J68" s="138"/>
      <c r="K68" s="138"/>
      <c r="L68" s="138"/>
      <c r="M68" s="138"/>
      <c r="N68" s="94"/>
      <c r="O68" s="107"/>
      <c r="P68" s="107"/>
      <c r="Q68" s="94"/>
      <c r="R68" s="3"/>
      <c r="S68" s="3"/>
      <c r="T68" s="3"/>
      <c r="U68" s="3"/>
    </row>
    <row r="69" spans="2:21" ht="30" customHeight="1">
      <c r="B69" s="192"/>
      <c r="C69" s="192"/>
      <c r="D69" s="7"/>
      <c r="J69" s="138"/>
      <c r="K69" s="138"/>
      <c r="L69" s="138"/>
      <c r="M69" s="138"/>
      <c r="N69" s="94"/>
      <c r="O69" s="107"/>
      <c r="P69" s="107"/>
      <c r="Q69" s="94"/>
      <c r="R69" s="3"/>
      <c r="S69" s="3"/>
      <c r="T69" s="3"/>
      <c r="U69" s="3"/>
    </row>
    <row r="70" spans="2:21" ht="30" customHeight="1">
      <c r="B70" s="192"/>
      <c r="C70" s="192"/>
      <c r="D70" s="7"/>
      <c r="J70" s="138"/>
      <c r="K70" s="138"/>
      <c r="L70" s="138"/>
      <c r="M70" s="138"/>
      <c r="N70" s="94"/>
      <c r="O70" s="107"/>
      <c r="P70" s="107"/>
      <c r="Q70" s="94"/>
      <c r="R70" s="3"/>
      <c r="S70" s="3"/>
      <c r="T70" s="3"/>
      <c r="U70" s="3"/>
    </row>
    <row r="71" spans="2:21" ht="30" customHeight="1">
      <c r="B71" s="192"/>
      <c r="C71" s="192"/>
      <c r="D71" s="7"/>
      <c r="J71" s="138"/>
      <c r="K71" s="138"/>
      <c r="L71" s="138"/>
      <c r="M71" s="138"/>
      <c r="N71" s="94"/>
      <c r="O71" s="107"/>
      <c r="P71" s="107"/>
      <c r="Q71" s="94"/>
      <c r="R71" s="3"/>
      <c r="S71" s="3"/>
      <c r="T71" s="3"/>
      <c r="U71" s="3"/>
    </row>
    <row r="72" spans="2:21" ht="30" customHeight="1">
      <c r="B72" s="192"/>
      <c r="C72" s="192"/>
      <c r="D72" s="7"/>
      <c r="J72" s="138"/>
      <c r="K72" s="138"/>
      <c r="L72" s="138"/>
      <c r="M72" s="138"/>
      <c r="N72" s="94"/>
      <c r="O72" s="107"/>
      <c r="P72" s="107"/>
      <c r="Q72" s="94"/>
      <c r="R72" s="3"/>
      <c r="S72" s="3"/>
      <c r="T72" s="3"/>
      <c r="U72" s="3"/>
    </row>
    <row r="73" spans="2:21" ht="30" customHeight="1">
      <c r="B73" s="192"/>
      <c r="C73" s="192"/>
      <c r="D73" s="7"/>
      <c r="J73" s="138"/>
      <c r="K73" s="138"/>
      <c r="L73" s="138"/>
      <c r="M73" s="138"/>
      <c r="N73" s="94"/>
      <c r="O73" s="107"/>
      <c r="P73" s="107"/>
      <c r="Q73" s="94"/>
      <c r="R73" s="3"/>
      <c r="S73" s="3"/>
      <c r="T73" s="3"/>
      <c r="U73" s="3"/>
    </row>
    <row r="74" spans="2:21" ht="30" customHeight="1">
      <c r="B74" s="192"/>
      <c r="C74" s="192"/>
      <c r="D74" s="7"/>
      <c r="J74" s="138"/>
      <c r="K74" s="138"/>
      <c r="L74" s="138"/>
      <c r="M74" s="138"/>
      <c r="N74" s="94"/>
      <c r="O74" s="107"/>
      <c r="P74" s="107"/>
      <c r="Q74" s="94"/>
      <c r="R74" s="3"/>
      <c r="S74" s="3"/>
      <c r="T74" s="3"/>
      <c r="U74" s="3"/>
    </row>
    <row r="75" spans="2:21" ht="30" customHeight="1">
      <c r="B75" s="192"/>
      <c r="C75" s="192"/>
      <c r="D75" s="7"/>
      <c r="J75" s="138"/>
      <c r="K75" s="138"/>
      <c r="L75" s="138"/>
      <c r="M75" s="138"/>
      <c r="N75" s="94"/>
      <c r="O75" s="107"/>
      <c r="P75" s="107"/>
      <c r="Q75" s="94"/>
      <c r="R75" s="3"/>
      <c r="S75" s="3"/>
      <c r="T75" s="3"/>
      <c r="U75" s="3"/>
    </row>
    <row r="76" spans="2:21" ht="30" customHeight="1">
      <c r="B76" s="192"/>
      <c r="C76" s="192"/>
      <c r="D76" s="7"/>
      <c r="J76" s="138"/>
      <c r="K76" s="138"/>
      <c r="L76" s="138"/>
      <c r="M76" s="138"/>
      <c r="N76" s="94"/>
      <c r="O76" s="107"/>
      <c r="P76" s="107"/>
      <c r="Q76" s="94"/>
      <c r="R76" s="3"/>
      <c r="S76" s="3"/>
      <c r="T76" s="3"/>
      <c r="U76" s="3"/>
    </row>
    <row r="77" spans="2:21" ht="30" customHeight="1">
      <c r="B77" s="192"/>
      <c r="C77" s="192"/>
      <c r="D77" s="7"/>
      <c r="J77" s="138"/>
      <c r="K77" s="138"/>
      <c r="L77" s="138"/>
      <c r="M77" s="138"/>
      <c r="N77" s="94"/>
      <c r="O77" s="107"/>
      <c r="P77" s="107"/>
      <c r="Q77" s="94"/>
      <c r="R77" s="3"/>
      <c r="S77" s="3"/>
      <c r="T77" s="3"/>
      <c r="U77" s="3"/>
    </row>
    <row r="78" spans="2:21" ht="30" customHeight="1">
      <c r="B78" s="192"/>
      <c r="C78" s="192"/>
      <c r="D78" s="7"/>
      <c r="J78" s="138"/>
      <c r="K78" s="138"/>
      <c r="L78" s="138"/>
      <c r="M78" s="138"/>
      <c r="N78" s="94"/>
      <c r="O78" s="107"/>
      <c r="P78" s="107"/>
      <c r="Q78" s="94"/>
      <c r="R78" s="3"/>
      <c r="S78" s="3"/>
      <c r="T78" s="3"/>
      <c r="U78" s="3"/>
    </row>
    <row r="79" spans="2:21" ht="30" customHeight="1">
      <c r="B79" s="192"/>
      <c r="C79" s="192"/>
      <c r="D79" s="7"/>
      <c r="J79" s="138"/>
      <c r="K79" s="138"/>
      <c r="L79" s="138"/>
      <c r="M79" s="138"/>
      <c r="N79" s="94"/>
      <c r="O79" s="107"/>
      <c r="P79" s="107"/>
      <c r="Q79" s="94"/>
      <c r="R79" s="3"/>
      <c r="S79" s="3"/>
      <c r="T79" s="3"/>
      <c r="U79" s="3"/>
    </row>
    <row r="80" spans="2:21" ht="30" customHeight="1">
      <c r="B80" s="192"/>
      <c r="C80" s="192"/>
      <c r="D80" s="7"/>
      <c r="J80" s="138"/>
      <c r="K80" s="138"/>
      <c r="L80" s="138"/>
      <c r="M80" s="138"/>
      <c r="N80" s="94"/>
      <c r="O80" s="107"/>
      <c r="P80" s="107"/>
      <c r="Q80" s="94"/>
      <c r="R80" s="3"/>
      <c r="S80" s="3"/>
      <c r="T80" s="3"/>
      <c r="U80" s="3"/>
    </row>
    <row r="81" spans="2:21" ht="30" customHeight="1">
      <c r="B81" s="192"/>
      <c r="C81" s="192"/>
      <c r="D81" s="7"/>
      <c r="J81" s="138"/>
      <c r="K81" s="138"/>
      <c r="L81" s="138"/>
      <c r="M81" s="138"/>
      <c r="N81" s="94"/>
      <c r="O81" s="107"/>
      <c r="P81" s="107"/>
      <c r="Q81" s="94"/>
      <c r="R81" s="3"/>
      <c r="S81" s="3"/>
      <c r="T81" s="3"/>
      <c r="U81" s="3"/>
    </row>
    <row r="82" spans="2:21" ht="30" customHeight="1">
      <c r="B82" s="192"/>
      <c r="C82" s="192"/>
      <c r="D82" s="7"/>
      <c r="J82" s="138"/>
      <c r="K82" s="138"/>
      <c r="L82" s="138"/>
      <c r="M82" s="138"/>
      <c r="N82" s="94"/>
      <c r="O82" s="107"/>
      <c r="P82" s="107"/>
      <c r="Q82" s="94"/>
      <c r="R82" s="3"/>
      <c r="S82" s="3"/>
      <c r="T82" s="3"/>
      <c r="U82" s="3"/>
    </row>
    <row r="83" spans="2:21" ht="30" customHeight="1">
      <c r="B83" s="192"/>
      <c r="C83" s="192"/>
      <c r="D83" s="7"/>
      <c r="J83" s="138"/>
      <c r="K83" s="138"/>
      <c r="L83" s="138"/>
      <c r="M83" s="138"/>
      <c r="N83" s="94"/>
      <c r="O83" s="107"/>
      <c r="P83" s="107"/>
      <c r="Q83" s="94"/>
      <c r="R83" s="3"/>
      <c r="S83" s="3"/>
      <c r="T83" s="3"/>
      <c r="U83" s="3"/>
    </row>
    <row r="84" spans="2:21" ht="30" customHeight="1">
      <c r="B84" s="192"/>
      <c r="C84" s="192"/>
      <c r="D84" s="7"/>
      <c r="J84" s="138"/>
      <c r="K84" s="138"/>
      <c r="L84" s="138"/>
      <c r="M84" s="138"/>
      <c r="N84" s="94"/>
      <c r="O84" s="107"/>
      <c r="P84" s="107"/>
      <c r="Q84" s="94"/>
      <c r="R84" s="3"/>
      <c r="S84" s="3"/>
      <c r="T84" s="3"/>
      <c r="U84" s="3"/>
    </row>
    <row r="85" spans="2:21" ht="30" customHeight="1">
      <c r="B85" s="192"/>
      <c r="C85" s="192"/>
      <c r="D85" s="7"/>
      <c r="J85" s="138"/>
      <c r="K85" s="138"/>
      <c r="L85" s="138"/>
      <c r="M85" s="138"/>
      <c r="N85" s="94"/>
      <c r="O85" s="107"/>
      <c r="P85" s="107"/>
      <c r="Q85" s="94"/>
      <c r="R85" s="3"/>
      <c r="S85" s="3"/>
      <c r="T85" s="3"/>
      <c r="U85" s="3"/>
    </row>
    <row r="86" spans="2:21" ht="30" customHeight="1">
      <c r="B86" s="192"/>
      <c r="C86" s="192"/>
      <c r="D86" s="7"/>
      <c r="J86" s="138"/>
      <c r="K86" s="138"/>
      <c r="L86" s="138"/>
      <c r="M86" s="138"/>
      <c r="N86" s="94"/>
      <c r="O86" s="107"/>
      <c r="P86" s="107"/>
      <c r="Q86" s="94"/>
      <c r="R86" s="3"/>
      <c r="S86" s="3"/>
      <c r="T86" s="3"/>
      <c r="U86" s="3"/>
    </row>
    <row r="87" spans="2:21" ht="30" customHeight="1">
      <c r="B87" s="192"/>
      <c r="C87" s="192"/>
      <c r="D87" s="7"/>
      <c r="J87" s="138"/>
      <c r="K87" s="138"/>
      <c r="L87" s="138"/>
      <c r="M87" s="138"/>
      <c r="N87" s="94"/>
      <c r="O87" s="107"/>
      <c r="P87" s="107"/>
      <c r="Q87" s="94"/>
      <c r="R87" s="3"/>
      <c r="S87" s="3"/>
      <c r="T87" s="3"/>
      <c r="U87" s="3"/>
    </row>
    <row r="88" spans="2:21" ht="30" customHeight="1">
      <c r="B88" s="192"/>
      <c r="C88" s="192"/>
      <c r="D88" s="7"/>
      <c r="J88" s="138"/>
      <c r="K88" s="138"/>
      <c r="L88" s="138"/>
      <c r="M88" s="138"/>
      <c r="N88" s="94"/>
      <c r="O88" s="107"/>
      <c r="P88" s="107"/>
      <c r="Q88" s="94"/>
      <c r="R88" s="3"/>
      <c r="S88" s="3"/>
      <c r="T88" s="3"/>
      <c r="U88" s="3"/>
    </row>
    <row r="89" spans="2:21" ht="30" customHeight="1">
      <c r="B89" s="192"/>
      <c r="C89" s="192"/>
      <c r="D89" s="7"/>
      <c r="J89" s="138"/>
      <c r="K89" s="138"/>
      <c r="L89" s="138"/>
      <c r="M89" s="138"/>
      <c r="N89" s="94"/>
      <c r="O89" s="107"/>
      <c r="P89" s="107"/>
      <c r="Q89" s="94"/>
      <c r="R89" s="3"/>
      <c r="S89" s="3"/>
      <c r="T89" s="3"/>
      <c r="U89" s="3"/>
    </row>
    <row r="90" spans="2:21" ht="30" customHeight="1">
      <c r="B90" s="192"/>
      <c r="C90" s="192"/>
      <c r="D90" s="7"/>
      <c r="J90" s="138"/>
      <c r="K90" s="138"/>
      <c r="L90" s="138"/>
      <c r="M90" s="138"/>
      <c r="N90" s="94"/>
      <c r="O90" s="107"/>
      <c r="P90" s="107"/>
      <c r="Q90" s="94"/>
      <c r="R90" s="3"/>
      <c r="S90" s="3"/>
      <c r="T90" s="3"/>
      <c r="U90" s="3"/>
    </row>
    <row r="91" spans="2:21" ht="30" customHeight="1">
      <c r="N91" s="94"/>
      <c r="O91" s="107"/>
      <c r="P91" s="107"/>
      <c r="Q91" s="94"/>
      <c r="R91" s="3"/>
      <c r="S91" s="3"/>
      <c r="T91" s="3"/>
      <c r="U91" s="3"/>
    </row>
    <row r="92" spans="2:21" ht="30" customHeight="1">
      <c r="N92" s="94"/>
      <c r="O92" s="107"/>
      <c r="P92" s="107"/>
      <c r="Q92" s="94"/>
      <c r="R92" s="3"/>
      <c r="S92" s="3"/>
      <c r="T92" s="3"/>
      <c r="U92" s="3"/>
    </row>
    <row r="93" spans="2:21" ht="30" customHeight="1">
      <c r="P93" s="107"/>
      <c r="Q93" s="94"/>
      <c r="R93" s="3"/>
      <c r="S93" s="3"/>
      <c r="T93" s="3"/>
      <c r="U93" s="3"/>
    </row>
    <row r="94" spans="2:21" ht="30" customHeight="1">
      <c r="P94" s="107"/>
      <c r="Q94" s="94"/>
      <c r="R94" s="3"/>
      <c r="S94" s="3"/>
      <c r="T94" s="3"/>
      <c r="U94" s="3"/>
    </row>
  </sheetData>
  <mergeCells count="34">
    <mergeCell ref="B2:M2"/>
    <mergeCell ref="B3:M3"/>
    <mergeCell ref="B57:L57"/>
    <mergeCell ref="B5:D6"/>
    <mergeCell ref="E5:H5"/>
    <mergeCell ref="I5:M5"/>
    <mergeCell ref="B46:D46"/>
    <mergeCell ref="B23:D23"/>
    <mergeCell ref="B47:D47"/>
    <mergeCell ref="B7:D7"/>
    <mergeCell ref="B8:D8"/>
    <mergeCell ref="C9:D9"/>
    <mergeCell ref="C14:D14"/>
    <mergeCell ref="C16:D16"/>
    <mergeCell ref="B13:D13"/>
    <mergeCell ref="I19:K19"/>
    <mergeCell ref="B19:D19"/>
    <mergeCell ref="C48:D48"/>
    <mergeCell ref="C37:D37"/>
    <mergeCell ref="B33:D33"/>
    <mergeCell ref="C50:D50"/>
    <mergeCell ref="C55:D55"/>
    <mergeCell ref="C20:D20"/>
    <mergeCell ref="B24:D24"/>
    <mergeCell ref="B29:D29"/>
    <mergeCell ref="C30:D30"/>
    <mergeCell ref="B28:D28"/>
    <mergeCell ref="C25:D25"/>
    <mergeCell ref="B42:D42"/>
    <mergeCell ref="B39:D39"/>
    <mergeCell ref="C40:D40"/>
    <mergeCell ref="B34:D34"/>
    <mergeCell ref="C35:D35"/>
    <mergeCell ref="C43:D43"/>
  </mergeCells>
  <printOptions verticalCentered="1"/>
  <pageMargins left="0.68" right="0.52" top="0.3" bottom="0.3" header="0.17" footer="0.17"/>
  <pageSetup paperSize="5" scale="4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P15"/>
  <sheetViews>
    <sheetView zoomScale="90" zoomScaleNormal="90" workbookViewId="0">
      <selection activeCell="K10" sqref="K10"/>
    </sheetView>
  </sheetViews>
  <sheetFormatPr baseColWidth="10" defaultRowHeight="15"/>
  <cols>
    <col min="1" max="1" width="2.85546875" customWidth="1"/>
    <col min="2" max="2" width="20.42578125" customWidth="1"/>
    <col min="3" max="3" width="12.140625" customWidth="1"/>
    <col min="4" max="4" width="14.85546875" customWidth="1"/>
    <col min="5" max="5" width="12.42578125" customWidth="1"/>
    <col min="6" max="6" width="15.28515625" customWidth="1"/>
    <col min="7" max="7" width="12.7109375" customWidth="1"/>
    <col min="8" max="8" width="14.28515625" customWidth="1"/>
    <col min="9" max="9" width="11.85546875" customWidth="1"/>
    <col min="10" max="10" width="15.7109375" customWidth="1"/>
    <col min="11" max="11" width="13.140625" customWidth="1"/>
    <col min="12" max="12" width="17.28515625" customWidth="1"/>
  </cols>
  <sheetData>
    <row r="1" spans="2:16" ht="37.5" customHeight="1">
      <c r="B1" s="172"/>
      <c r="C1" s="172"/>
      <c r="D1" s="172"/>
      <c r="E1" s="172"/>
      <c r="F1" s="172"/>
      <c r="G1" s="172"/>
      <c r="H1" s="172"/>
      <c r="I1" s="172"/>
      <c r="J1" s="172"/>
      <c r="K1" s="172"/>
      <c r="L1" s="172"/>
    </row>
    <row r="2" spans="2:16" ht="30" customHeight="1">
      <c r="B2" s="385" t="s">
        <v>328</v>
      </c>
      <c r="C2" s="385"/>
      <c r="D2" s="385"/>
      <c r="E2" s="385"/>
      <c r="F2" s="385"/>
      <c r="G2" s="385"/>
      <c r="H2" s="385"/>
      <c r="I2" s="385"/>
      <c r="J2" s="385"/>
      <c r="K2" s="385"/>
      <c r="L2" s="385"/>
    </row>
    <row r="3" spans="2:16" ht="60" customHeight="1">
      <c r="B3" s="390" t="s">
        <v>327</v>
      </c>
      <c r="C3" s="390"/>
      <c r="D3" s="390"/>
      <c r="E3" s="390"/>
      <c r="F3" s="390"/>
      <c r="G3" s="390"/>
      <c r="H3" s="390"/>
      <c r="I3" s="390"/>
      <c r="J3" s="390"/>
      <c r="K3" s="390"/>
      <c r="L3" s="390"/>
    </row>
    <row r="4" spans="2:16">
      <c r="P4" t="s">
        <v>254</v>
      </c>
    </row>
    <row r="5" spans="2:16" ht="33.75" customHeight="1">
      <c r="B5" s="388" t="s">
        <v>17</v>
      </c>
      <c r="C5" s="388" t="s">
        <v>260</v>
      </c>
      <c r="D5" s="388"/>
      <c r="E5" s="388" t="s">
        <v>259</v>
      </c>
      <c r="F5" s="388"/>
      <c r="G5" s="388" t="s">
        <v>257</v>
      </c>
      <c r="H5" s="388"/>
      <c r="I5" s="388" t="s">
        <v>258</v>
      </c>
      <c r="J5" s="388"/>
      <c r="K5" s="388" t="s">
        <v>11</v>
      </c>
      <c r="L5" s="388" t="s">
        <v>302</v>
      </c>
    </row>
    <row r="6" spans="2:16" ht="25.5" customHeight="1">
      <c r="B6" s="388"/>
      <c r="C6" s="202" t="s">
        <v>283</v>
      </c>
      <c r="D6" s="202" t="s">
        <v>284</v>
      </c>
      <c r="E6" s="202" t="s">
        <v>255</v>
      </c>
      <c r="F6" s="202" t="s">
        <v>284</v>
      </c>
      <c r="G6" s="202" t="s">
        <v>255</v>
      </c>
      <c r="H6" s="202" t="s">
        <v>284</v>
      </c>
      <c r="I6" s="202" t="s">
        <v>255</v>
      </c>
      <c r="J6" s="202" t="s">
        <v>284</v>
      </c>
      <c r="K6" s="388"/>
      <c r="L6" s="388"/>
    </row>
    <row r="7" spans="2:16" ht="38.25" customHeight="1">
      <c r="B7" s="198" t="s">
        <v>15</v>
      </c>
      <c r="C7" s="199">
        <v>0</v>
      </c>
      <c r="D7" s="199"/>
      <c r="E7" s="199">
        <v>0</v>
      </c>
      <c r="F7" s="199"/>
      <c r="G7" s="199">
        <v>2</v>
      </c>
      <c r="H7" s="199" t="s">
        <v>241</v>
      </c>
      <c r="I7" s="199">
        <v>5</v>
      </c>
      <c r="J7" s="200" t="s">
        <v>242</v>
      </c>
      <c r="K7" s="199">
        <v>7</v>
      </c>
      <c r="L7" s="197">
        <v>0.36842105263157893</v>
      </c>
    </row>
    <row r="8" spans="2:16" ht="44.25" customHeight="1">
      <c r="B8" s="201" t="s">
        <v>54</v>
      </c>
      <c r="C8" s="199">
        <v>1</v>
      </c>
      <c r="D8" s="199">
        <v>4052</v>
      </c>
      <c r="E8" s="199">
        <v>1</v>
      </c>
      <c r="F8" s="199">
        <v>3998</v>
      </c>
      <c r="G8" s="199">
        <v>1</v>
      </c>
      <c r="H8" s="199">
        <v>4040</v>
      </c>
      <c r="I8" s="199">
        <v>3</v>
      </c>
      <c r="J8" s="199" t="s">
        <v>245</v>
      </c>
      <c r="K8" s="199">
        <v>6</v>
      </c>
      <c r="L8" s="197">
        <v>0.31578947368421051</v>
      </c>
    </row>
    <row r="9" spans="2:16" ht="55.5" customHeight="1">
      <c r="B9" s="201" t="s">
        <v>12</v>
      </c>
      <c r="C9" s="199">
        <v>0</v>
      </c>
      <c r="D9" s="199"/>
      <c r="E9" s="199">
        <v>0</v>
      </c>
      <c r="F9" s="199"/>
      <c r="G9" s="199">
        <v>2</v>
      </c>
      <c r="H9" s="199" t="s">
        <v>243</v>
      </c>
      <c r="I9" s="199">
        <v>2</v>
      </c>
      <c r="J9" s="199" t="s">
        <v>244</v>
      </c>
      <c r="K9" s="199">
        <v>4</v>
      </c>
      <c r="L9" s="197">
        <v>0.21052631578947367</v>
      </c>
    </row>
    <row r="10" spans="2:16" ht="39.75" customHeight="1">
      <c r="B10" s="201" t="s">
        <v>14</v>
      </c>
      <c r="C10" s="199">
        <v>0</v>
      </c>
      <c r="D10" s="199"/>
      <c r="E10" s="199">
        <v>1</v>
      </c>
      <c r="F10" s="199">
        <v>4053</v>
      </c>
      <c r="G10" s="199">
        <v>0</v>
      </c>
      <c r="H10" s="199"/>
      <c r="I10" s="199">
        <v>0</v>
      </c>
      <c r="J10" s="199"/>
      <c r="K10" s="199">
        <v>1</v>
      </c>
      <c r="L10" s="197">
        <v>5.2631578947368418E-2</v>
      </c>
    </row>
    <row r="11" spans="2:16" ht="47.25" customHeight="1">
      <c r="B11" s="201" t="s">
        <v>13</v>
      </c>
      <c r="C11" s="199">
        <v>0</v>
      </c>
      <c r="D11" s="199"/>
      <c r="E11" s="199">
        <v>0</v>
      </c>
      <c r="F11" s="199"/>
      <c r="G11" s="199">
        <v>1</v>
      </c>
      <c r="H11" s="199">
        <v>4054</v>
      </c>
      <c r="I11" s="199">
        <v>0</v>
      </c>
      <c r="J11" s="199"/>
      <c r="K11" s="199">
        <v>1</v>
      </c>
      <c r="L11" s="197">
        <v>5.2631578947368418E-2</v>
      </c>
    </row>
    <row r="12" spans="2:16" ht="21.75" customHeight="1">
      <c r="B12" s="389" t="s">
        <v>256</v>
      </c>
      <c r="C12" s="386">
        <v>1</v>
      </c>
      <c r="D12" s="386"/>
      <c r="E12" s="386">
        <v>2</v>
      </c>
      <c r="F12" s="386"/>
      <c r="G12" s="386">
        <v>6</v>
      </c>
      <c r="H12" s="386"/>
      <c r="I12" s="386">
        <v>10</v>
      </c>
      <c r="J12" s="386"/>
      <c r="K12" s="386">
        <v>19</v>
      </c>
      <c r="L12" s="387">
        <v>0.99999999999999978</v>
      </c>
    </row>
    <row r="13" spans="2:16" ht="25.5" customHeight="1">
      <c r="B13" s="389"/>
      <c r="C13" s="387">
        <v>5.2631578947368418E-2</v>
      </c>
      <c r="D13" s="387"/>
      <c r="E13" s="387">
        <v>0.10526315789473684</v>
      </c>
      <c r="F13" s="387"/>
      <c r="G13" s="387">
        <v>0.31578947368421051</v>
      </c>
      <c r="H13" s="387"/>
      <c r="I13" s="387">
        <v>0.52631578947368418</v>
      </c>
      <c r="J13" s="387"/>
      <c r="K13" s="386"/>
      <c r="L13" s="387"/>
    </row>
    <row r="15" spans="2:16">
      <c r="I15" s="178"/>
    </row>
  </sheetData>
  <mergeCells count="20">
    <mergeCell ref="B3:L3"/>
    <mergeCell ref="E5:F5"/>
    <mergeCell ref="G5:H5"/>
    <mergeCell ref="I5:J5"/>
    <mergeCell ref="B2:L2"/>
    <mergeCell ref="K12:K13"/>
    <mergeCell ref="L12:L13"/>
    <mergeCell ref="K5:K6"/>
    <mergeCell ref="L5:L6"/>
    <mergeCell ref="B12:B13"/>
    <mergeCell ref="C12:D12"/>
    <mergeCell ref="E12:F12"/>
    <mergeCell ref="G12:H12"/>
    <mergeCell ref="I12:J12"/>
    <mergeCell ref="C13:D13"/>
    <mergeCell ref="E13:F13"/>
    <mergeCell ref="G13:H13"/>
    <mergeCell ref="I13:J13"/>
    <mergeCell ref="B5:B6"/>
    <mergeCell ref="C5:D5"/>
  </mergeCells>
  <printOptions horizontalCentered="1"/>
  <pageMargins left="1.67" right="0.17" top="1.86" bottom="0.31" header="0.17" footer="0.17"/>
  <pageSetup scale="55"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I280"/>
  <sheetViews>
    <sheetView topLeftCell="A3" zoomScale="90" zoomScaleNormal="90" zoomScalePageLayoutView="30" workbookViewId="0">
      <selection activeCell="D172" sqref="D172"/>
    </sheetView>
  </sheetViews>
  <sheetFormatPr baseColWidth="10" defaultRowHeight="15"/>
  <cols>
    <col min="1" max="1" width="4.28515625" style="159" customWidth="1"/>
    <col min="2" max="2" width="5.7109375" style="166" customWidth="1"/>
    <col min="3" max="3" width="7.5703125" style="183" customWidth="1"/>
    <col min="4" max="4" width="110.140625" style="167" customWidth="1"/>
    <col min="5" max="5" width="22.28515625" style="181" customWidth="1"/>
    <col min="6" max="16384" width="11.42578125" style="159"/>
  </cols>
  <sheetData>
    <row r="2" spans="2:9" ht="30" customHeight="1">
      <c r="B2" s="391" t="s">
        <v>303</v>
      </c>
      <c r="C2" s="392"/>
      <c r="D2" s="392"/>
      <c r="E2" s="393"/>
    </row>
    <row r="3" spans="2:9" ht="47.25" customHeight="1">
      <c r="B3" s="427" t="s">
        <v>329</v>
      </c>
      <c r="C3" s="427"/>
      <c r="D3" s="427"/>
      <c r="E3" s="427"/>
    </row>
    <row r="4" spans="2:9" ht="11.25" customHeight="1">
      <c r="B4" s="440"/>
      <c r="C4" s="440"/>
      <c r="D4" s="440"/>
      <c r="E4" s="440"/>
    </row>
    <row r="5" spans="2:9" ht="25.5" customHeight="1">
      <c r="B5" s="394" t="s">
        <v>58</v>
      </c>
      <c r="C5" s="394"/>
      <c r="D5" s="394"/>
      <c r="E5" s="207" t="s">
        <v>7</v>
      </c>
    </row>
    <row r="6" spans="2:9" s="160" customFormat="1" ht="42" customHeight="1">
      <c r="B6" s="394"/>
      <c r="C6" s="394"/>
      <c r="D6" s="394"/>
      <c r="E6" s="220" t="s">
        <v>5</v>
      </c>
    </row>
    <row r="7" spans="2:9" s="161" customFormat="1" ht="25.5" customHeight="1">
      <c r="B7" s="437" t="s">
        <v>330</v>
      </c>
      <c r="C7" s="438"/>
      <c r="D7" s="438"/>
      <c r="E7" s="439"/>
      <c r="H7" s="162"/>
    </row>
    <row r="8" spans="2:9" s="161" customFormat="1" ht="32.1" customHeight="1">
      <c r="B8" s="410" t="s">
        <v>331</v>
      </c>
      <c r="C8" s="411"/>
      <c r="D8" s="411"/>
      <c r="E8" s="412"/>
    </row>
    <row r="9" spans="2:9" ht="32.1" customHeight="1">
      <c r="B9" s="434" t="s">
        <v>332</v>
      </c>
      <c r="C9" s="435"/>
      <c r="D9" s="435"/>
      <c r="E9" s="436"/>
    </row>
    <row r="10" spans="2:9" ht="31.5" customHeight="1">
      <c r="B10" s="208"/>
      <c r="C10" s="203">
        <v>1</v>
      </c>
      <c r="D10" s="214" t="s">
        <v>333</v>
      </c>
      <c r="E10" s="218">
        <v>1</v>
      </c>
      <c r="G10" s="163"/>
    </row>
    <row r="11" spans="2:9" ht="31.5" customHeight="1">
      <c r="B11" s="208"/>
      <c r="C11" s="203">
        <v>2</v>
      </c>
      <c r="D11" s="214" t="s">
        <v>334</v>
      </c>
      <c r="E11" s="218">
        <v>1</v>
      </c>
      <c r="G11" s="163"/>
      <c r="H11" s="163"/>
      <c r="I11" s="163"/>
    </row>
    <row r="12" spans="2:9" ht="31.5" customHeight="1">
      <c r="B12" s="208"/>
      <c r="C12" s="203">
        <v>3</v>
      </c>
      <c r="D12" s="214" t="s">
        <v>335</v>
      </c>
      <c r="E12" s="218">
        <v>0.95</v>
      </c>
    </row>
    <row r="13" spans="2:9" ht="31.5" customHeight="1">
      <c r="B13" s="208"/>
      <c r="C13" s="203">
        <v>4</v>
      </c>
      <c r="D13" s="214" t="s">
        <v>336</v>
      </c>
      <c r="E13" s="218">
        <v>0.9</v>
      </c>
    </row>
    <row r="14" spans="2:9" ht="31.5" customHeight="1">
      <c r="B14" s="208"/>
      <c r="C14" s="203">
        <v>5</v>
      </c>
      <c r="D14" s="214" t="s">
        <v>337</v>
      </c>
      <c r="E14" s="218">
        <v>0.7</v>
      </c>
    </row>
    <row r="15" spans="2:9" ht="31.5" customHeight="1">
      <c r="B15" s="208"/>
      <c r="C15" s="203">
        <v>6</v>
      </c>
      <c r="D15" s="214" t="s">
        <v>338</v>
      </c>
      <c r="E15" s="218">
        <v>1</v>
      </c>
    </row>
    <row r="16" spans="2:9" ht="31.5" customHeight="1">
      <c r="B16" s="208"/>
      <c r="C16" s="203">
        <v>7</v>
      </c>
      <c r="D16" s="214" t="s">
        <v>339</v>
      </c>
      <c r="E16" s="218">
        <v>0.95</v>
      </c>
    </row>
    <row r="17" spans="2:5" ht="31.5" customHeight="1">
      <c r="B17" s="208"/>
      <c r="C17" s="203">
        <v>8</v>
      </c>
      <c r="D17" s="214" t="s">
        <v>340</v>
      </c>
      <c r="E17" s="218">
        <v>1</v>
      </c>
    </row>
    <row r="18" spans="2:5" ht="31.5" customHeight="1">
      <c r="B18" s="215"/>
      <c r="C18" s="216">
        <v>9</v>
      </c>
      <c r="D18" s="217" t="s">
        <v>341</v>
      </c>
      <c r="E18" s="219">
        <v>0.6</v>
      </c>
    </row>
    <row r="19" spans="2:5" ht="32.1" customHeight="1">
      <c r="B19" s="413" t="s">
        <v>342</v>
      </c>
      <c r="C19" s="414"/>
      <c r="D19" s="414"/>
      <c r="E19" s="415"/>
    </row>
    <row r="20" spans="2:5" ht="34.5" customHeight="1">
      <c r="B20" s="209"/>
      <c r="C20" s="203">
        <v>10</v>
      </c>
      <c r="D20" s="214" t="s">
        <v>343</v>
      </c>
      <c r="E20" s="218">
        <v>1</v>
      </c>
    </row>
    <row r="21" spans="2:5" ht="42" customHeight="1">
      <c r="B21" s="209"/>
      <c r="C21" s="203">
        <v>11</v>
      </c>
      <c r="D21" s="214" t="s">
        <v>344</v>
      </c>
      <c r="E21" s="218">
        <v>0.83330000000000004</v>
      </c>
    </row>
    <row r="22" spans="2:5" ht="30" customHeight="1">
      <c r="B22" s="209"/>
      <c r="C22" s="203">
        <v>12</v>
      </c>
      <c r="D22" s="214" t="s">
        <v>345</v>
      </c>
      <c r="E22" s="218">
        <v>1</v>
      </c>
    </row>
    <row r="23" spans="2:5" ht="37.5" customHeight="1">
      <c r="B23" s="209"/>
      <c r="C23" s="203">
        <v>13</v>
      </c>
      <c r="D23" s="214" t="s">
        <v>346</v>
      </c>
      <c r="E23" s="218">
        <v>1</v>
      </c>
    </row>
    <row r="24" spans="2:5" ht="37.5" customHeight="1">
      <c r="B24" s="209"/>
      <c r="C24" s="203">
        <v>14</v>
      </c>
      <c r="D24" s="214" t="s">
        <v>347</v>
      </c>
      <c r="E24" s="218">
        <v>1</v>
      </c>
    </row>
    <row r="25" spans="2:5" ht="38.25" customHeight="1">
      <c r="B25" s="209"/>
      <c r="C25" s="203">
        <v>15</v>
      </c>
      <c r="D25" s="214" t="s">
        <v>348</v>
      </c>
      <c r="E25" s="218">
        <v>1</v>
      </c>
    </row>
    <row r="26" spans="2:5" ht="33" customHeight="1">
      <c r="B26" s="222"/>
      <c r="C26" s="216">
        <v>16</v>
      </c>
      <c r="D26" s="217" t="s">
        <v>349</v>
      </c>
      <c r="E26" s="219">
        <v>0.6</v>
      </c>
    </row>
    <row r="27" spans="2:5" ht="32.1" customHeight="1">
      <c r="B27" s="413" t="s">
        <v>350</v>
      </c>
      <c r="C27" s="414"/>
      <c r="D27" s="414"/>
      <c r="E27" s="415"/>
    </row>
    <row r="28" spans="2:5" ht="35.25" customHeight="1">
      <c r="B28" s="209"/>
      <c r="C28" s="203">
        <v>17</v>
      </c>
      <c r="D28" s="214" t="s">
        <v>351</v>
      </c>
      <c r="E28" s="218">
        <v>1</v>
      </c>
    </row>
    <row r="29" spans="2:5" ht="38.25" customHeight="1">
      <c r="B29" s="209"/>
      <c r="C29" s="203">
        <v>18</v>
      </c>
      <c r="D29" s="214" t="s">
        <v>352</v>
      </c>
      <c r="E29" s="218">
        <v>1</v>
      </c>
    </row>
    <row r="30" spans="2:5" ht="35.25" customHeight="1">
      <c r="B30" s="209"/>
      <c r="C30" s="203">
        <v>19</v>
      </c>
      <c r="D30" s="214" t="s">
        <v>353</v>
      </c>
      <c r="E30" s="218">
        <v>1</v>
      </c>
    </row>
    <row r="31" spans="2:5" ht="34.5" customHeight="1">
      <c r="B31" s="209"/>
      <c r="C31" s="203">
        <v>20</v>
      </c>
      <c r="D31" s="214" t="s">
        <v>354</v>
      </c>
      <c r="E31" s="218">
        <v>1</v>
      </c>
    </row>
    <row r="32" spans="2:5" ht="39.75" customHeight="1">
      <c r="B32" s="209"/>
      <c r="C32" s="203">
        <v>21</v>
      </c>
      <c r="D32" s="214" t="s">
        <v>355</v>
      </c>
      <c r="E32" s="218">
        <v>1</v>
      </c>
    </row>
    <row r="33" spans="2:5" ht="34.5" customHeight="1">
      <c r="B33" s="209"/>
      <c r="C33" s="203">
        <v>22</v>
      </c>
      <c r="D33" s="214" t="s">
        <v>356</v>
      </c>
      <c r="E33" s="218">
        <v>1</v>
      </c>
    </row>
    <row r="34" spans="2:5" ht="32.1" customHeight="1">
      <c r="B34" s="209"/>
      <c r="C34" s="203">
        <v>23</v>
      </c>
      <c r="D34" s="214" t="s">
        <v>357</v>
      </c>
      <c r="E34" s="218">
        <v>0.88829999999999998</v>
      </c>
    </row>
    <row r="35" spans="2:5" ht="32.1" customHeight="1">
      <c r="B35" s="222"/>
      <c r="C35" s="216">
        <v>24</v>
      </c>
      <c r="D35" s="217" t="s">
        <v>358</v>
      </c>
      <c r="E35" s="219">
        <v>1</v>
      </c>
    </row>
    <row r="36" spans="2:5" s="161" customFormat="1" ht="32.1" customHeight="1">
      <c r="B36" s="410" t="s">
        <v>359</v>
      </c>
      <c r="C36" s="411"/>
      <c r="D36" s="411"/>
      <c r="E36" s="412"/>
    </row>
    <row r="37" spans="2:5" ht="32.1" customHeight="1">
      <c r="B37" s="413" t="s">
        <v>360</v>
      </c>
      <c r="C37" s="414"/>
      <c r="D37" s="414"/>
      <c r="E37" s="415"/>
    </row>
    <row r="38" spans="2:5" ht="42" customHeight="1">
      <c r="B38" s="209"/>
      <c r="C38" s="203">
        <v>25</v>
      </c>
      <c r="D38" s="206" t="s">
        <v>361</v>
      </c>
      <c r="E38" s="218">
        <v>1</v>
      </c>
    </row>
    <row r="39" spans="2:5" ht="32.1" customHeight="1">
      <c r="B39" s="209"/>
      <c r="C39" s="203">
        <v>26</v>
      </c>
      <c r="D39" s="206" t="s">
        <v>362</v>
      </c>
      <c r="E39" s="218">
        <v>0.6</v>
      </c>
    </row>
    <row r="40" spans="2:5" ht="32.25" customHeight="1">
      <c r="B40" s="209"/>
      <c r="C40" s="203">
        <v>27</v>
      </c>
      <c r="D40" s="206" t="s">
        <v>363</v>
      </c>
      <c r="E40" s="218">
        <v>1</v>
      </c>
    </row>
    <row r="41" spans="2:5" ht="32.1" customHeight="1">
      <c r="B41" s="209"/>
      <c r="C41" s="203">
        <v>28</v>
      </c>
      <c r="D41" s="206" t="s">
        <v>364</v>
      </c>
      <c r="E41" s="218">
        <v>1</v>
      </c>
    </row>
    <row r="42" spans="2:5" ht="32.1" customHeight="1">
      <c r="B42" s="209"/>
      <c r="C42" s="203">
        <v>29</v>
      </c>
      <c r="D42" s="206" t="s">
        <v>365</v>
      </c>
      <c r="E42" s="218">
        <v>1</v>
      </c>
    </row>
    <row r="43" spans="2:5" ht="32.1" customHeight="1">
      <c r="B43" s="209"/>
      <c r="C43" s="203">
        <v>30</v>
      </c>
      <c r="D43" s="206" t="s">
        <v>366</v>
      </c>
      <c r="E43" s="218">
        <v>1</v>
      </c>
    </row>
    <row r="44" spans="2:5" ht="32.1" customHeight="1">
      <c r="B44" s="209"/>
      <c r="C44" s="203">
        <v>31</v>
      </c>
      <c r="D44" s="206" t="s">
        <v>367</v>
      </c>
      <c r="E44" s="218">
        <v>1</v>
      </c>
    </row>
    <row r="45" spans="2:5" ht="32.1" customHeight="1">
      <c r="B45" s="209"/>
      <c r="C45" s="203">
        <v>32</v>
      </c>
      <c r="D45" s="206" t="s">
        <v>368</v>
      </c>
      <c r="E45" s="218">
        <v>1</v>
      </c>
    </row>
    <row r="46" spans="2:5" ht="28.5" customHeight="1">
      <c r="B46" s="209"/>
      <c r="C46" s="203">
        <v>33</v>
      </c>
      <c r="D46" s="206" t="s">
        <v>369</v>
      </c>
      <c r="E46" s="218">
        <v>1</v>
      </c>
    </row>
    <row r="47" spans="2:5" ht="39" customHeight="1">
      <c r="B47" s="209"/>
      <c r="C47" s="203">
        <v>34</v>
      </c>
      <c r="D47" s="206" t="s">
        <v>370</v>
      </c>
      <c r="E47" s="218">
        <v>0.6</v>
      </c>
    </row>
    <row r="48" spans="2:5" ht="34.5" customHeight="1">
      <c r="B48" s="209"/>
      <c r="C48" s="203">
        <v>35</v>
      </c>
      <c r="D48" s="206" t="s">
        <v>371</v>
      </c>
      <c r="E48" s="218">
        <v>1</v>
      </c>
    </row>
    <row r="49" spans="2:7" ht="32.25" customHeight="1">
      <c r="B49" s="209"/>
      <c r="C49" s="203">
        <v>36</v>
      </c>
      <c r="D49" s="206" t="s">
        <v>372</v>
      </c>
      <c r="E49" s="218">
        <v>1</v>
      </c>
    </row>
    <row r="50" spans="2:7" ht="30.75" customHeight="1">
      <c r="B50" s="209"/>
      <c r="C50" s="203">
        <v>37</v>
      </c>
      <c r="D50" s="206" t="s">
        <v>373</v>
      </c>
      <c r="E50" s="218">
        <v>1</v>
      </c>
    </row>
    <row r="51" spans="2:7" ht="30.75" customHeight="1">
      <c r="B51" s="222"/>
      <c r="C51" s="216">
        <v>38</v>
      </c>
      <c r="D51" s="223" t="s">
        <v>374</v>
      </c>
      <c r="E51" s="219">
        <v>1</v>
      </c>
    </row>
    <row r="52" spans="2:7" ht="5.25" hidden="1" customHeight="1">
      <c r="B52" s="395"/>
      <c r="C52" s="396"/>
      <c r="D52" s="396"/>
      <c r="E52" s="397"/>
    </row>
    <row r="53" spans="2:7" ht="16.5" customHeight="1">
      <c r="B53" s="210"/>
      <c r="C53" s="204"/>
      <c r="D53" s="204"/>
      <c r="E53" s="211"/>
    </row>
    <row r="54" spans="2:7" ht="29.25" customHeight="1">
      <c r="B54" s="398" t="s">
        <v>58</v>
      </c>
      <c r="C54" s="399"/>
      <c r="D54" s="406"/>
      <c r="E54" s="226" t="s">
        <v>7</v>
      </c>
    </row>
    <row r="55" spans="2:7" ht="39.75" customHeight="1">
      <c r="B55" s="400"/>
      <c r="C55" s="401"/>
      <c r="D55" s="416"/>
      <c r="E55" s="227" t="s">
        <v>285</v>
      </c>
    </row>
    <row r="56" spans="2:7" ht="32.1" customHeight="1">
      <c r="B56" s="221"/>
      <c r="C56" s="224">
        <v>39</v>
      </c>
      <c r="D56" s="225" t="s">
        <v>375</v>
      </c>
      <c r="E56" s="212">
        <v>0.8</v>
      </c>
    </row>
    <row r="57" spans="2:7" ht="32.1" customHeight="1">
      <c r="B57" s="209"/>
      <c r="C57" s="203">
        <v>40</v>
      </c>
      <c r="D57" s="214" t="s">
        <v>376</v>
      </c>
      <c r="E57" s="212">
        <v>1</v>
      </c>
    </row>
    <row r="58" spans="2:7" ht="32.1" customHeight="1">
      <c r="B58" s="209"/>
      <c r="C58" s="203">
        <v>41</v>
      </c>
      <c r="D58" s="214" t="s">
        <v>377</v>
      </c>
      <c r="E58" s="212">
        <v>0.8</v>
      </c>
    </row>
    <row r="59" spans="2:7" ht="32.1" customHeight="1">
      <c r="B59" s="209"/>
      <c r="C59" s="203">
        <v>42</v>
      </c>
      <c r="D59" s="214" t="s">
        <v>378</v>
      </c>
      <c r="E59" s="212">
        <v>1</v>
      </c>
    </row>
    <row r="60" spans="2:7" ht="32.1" customHeight="1">
      <c r="B60" s="209"/>
      <c r="C60" s="203">
        <v>43</v>
      </c>
      <c r="D60" s="214" t="s">
        <v>379</v>
      </c>
      <c r="E60" s="212">
        <v>1</v>
      </c>
      <c r="G60" s="163"/>
    </row>
    <row r="61" spans="2:7" ht="32.1" customHeight="1">
      <c r="B61" s="209"/>
      <c r="C61" s="203">
        <v>44</v>
      </c>
      <c r="D61" s="214" t="s">
        <v>380</v>
      </c>
      <c r="E61" s="212">
        <v>1</v>
      </c>
    </row>
    <row r="62" spans="2:7" ht="32.1" customHeight="1">
      <c r="B62" s="209"/>
      <c r="C62" s="203">
        <v>45</v>
      </c>
      <c r="D62" s="214" t="s">
        <v>381</v>
      </c>
      <c r="E62" s="212">
        <v>1</v>
      </c>
    </row>
    <row r="63" spans="2:7" ht="32.1" customHeight="1">
      <c r="B63" s="209"/>
      <c r="C63" s="203">
        <v>46</v>
      </c>
      <c r="D63" s="214" t="s">
        <v>382</v>
      </c>
      <c r="E63" s="212">
        <v>1</v>
      </c>
    </row>
    <row r="64" spans="2:7" ht="32.1" customHeight="1">
      <c r="B64" s="209"/>
      <c r="C64" s="203">
        <v>47</v>
      </c>
      <c r="D64" s="214" t="s">
        <v>383</v>
      </c>
      <c r="E64" s="212">
        <v>1</v>
      </c>
    </row>
    <row r="65" spans="2:8" ht="32.1" customHeight="1">
      <c r="B65" s="209"/>
      <c r="C65" s="203">
        <v>48</v>
      </c>
      <c r="D65" s="214" t="s">
        <v>384</v>
      </c>
      <c r="E65" s="212">
        <v>0.8</v>
      </c>
    </row>
    <row r="66" spans="2:8" ht="32.1" customHeight="1">
      <c r="B66" s="209"/>
      <c r="C66" s="203">
        <v>49</v>
      </c>
      <c r="D66" s="214" t="s">
        <v>385</v>
      </c>
      <c r="E66" s="212">
        <v>1</v>
      </c>
    </row>
    <row r="67" spans="2:8" ht="32.1" customHeight="1">
      <c r="B67" s="209"/>
      <c r="C67" s="203">
        <v>50</v>
      </c>
      <c r="D67" s="214" t="s">
        <v>386</v>
      </c>
      <c r="E67" s="212">
        <v>1</v>
      </c>
    </row>
    <row r="68" spans="2:8" ht="32.1" customHeight="1">
      <c r="B68" s="209"/>
      <c r="C68" s="203">
        <v>51</v>
      </c>
      <c r="D68" s="214" t="s">
        <v>387</v>
      </c>
      <c r="E68" s="212">
        <v>1</v>
      </c>
    </row>
    <row r="69" spans="2:8" ht="32.1" customHeight="1">
      <c r="B69" s="209"/>
      <c r="C69" s="203">
        <v>52</v>
      </c>
      <c r="D69" s="214" t="s">
        <v>388</v>
      </c>
      <c r="E69" s="212">
        <v>1</v>
      </c>
    </row>
    <row r="70" spans="2:8" ht="32.1" customHeight="1">
      <c r="B70" s="209"/>
      <c r="C70" s="203">
        <v>53</v>
      </c>
      <c r="D70" s="214" t="s">
        <v>389</v>
      </c>
      <c r="E70" s="212">
        <v>1</v>
      </c>
    </row>
    <row r="71" spans="2:8" ht="32.1" customHeight="1">
      <c r="B71" s="209"/>
      <c r="C71" s="203">
        <v>54</v>
      </c>
      <c r="D71" s="214" t="s">
        <v>390</v>
      </c>
      <c r="E71" s="212">
        <v>1</v>
      </c>
    </row>
    <row r="72" spans="2:8" ht="32.1" customHeight="1">
      <c r="B72" s="209"/>
      <c r="C72" s="203">
        <v>55</v>
      </c>
      <c r="D72" s="214" t="s">
        <v>391</v>
      </c>
      <c r="E72" s="212">
        <v>1</v>
      </c>
    </row>
    <row r="73" spans="2:8" ht="32.1" customHeight="1">
      <c r="B73" s="209"/>
      <c r="C73" s="203">
        <v>56</v>
      </c>
      <c r="D73" s="214" t="s">
        <v>392</v>
      </c>
      <c r="E73" s="212">
        <v>1</v>
      </c>
    </row>
    <row r="74" spans="2:8" ht="32.1" customHeight="1">
      <c r="B74" s="209"/>
      <c r="C74" s="203">
        <v>57</v>
      </c>
      <c r="D74" s="214" t="s">
        <v>393</v>
      </c>
      <c r="E74" s="212">
        <v>1</v>
      </c>
    </row>
    <row r="75" spans="2:8" ht="32.1" customHeight="1">
      <c r="B75" s="209"/>
      <c r="C75" s="203">
        <v>58</v>
      </c>
      <c r="D75" s="214" t="s">
        <v>394</v>
      </c>
      <c r="E75" s="212">
        <v>0.9</v>
      </c>
    </row>
    <row r="76" spans="2:8" ht="32.1" customHeight="1">
      <c r="B76" s="209"/>
      <c r="C76" s="203">
        <v>59</v>
      </c>
      <c r="D76" s="214" t="s">
        <v>395</v>
      </c>
      <c r="E76" s="212">
        <v>0.4</v>
      </c>
      <c r="H76" s="163"/>
    </row>
    <row r="77" spans="2:8" ht="32.1" customHeight="1">
      <c r="B77" s="209"/>
      <c r="C77" s="203">
        <v>60</v>
      </c>
      <c r="D77" s="214" t="s">
        <v>396</v>
      </c>
      <c r="E77" s="212">
        <v>1</v>
      </c>
    </row>
    <row r="78" spans="2:8" ht="49.5" customHeight="1">
      <c r="B78" s="209"/>
      <c r="C78" s="203">
        <v>61</v>
      </c>
      <c r="D78" s="214" t="s">
        <v>397</v>
      </c>
      <c r="E78" s="212">
        <v>0.1</v>
      </c>
    </row>
    <row r="79" spans="2:8" ht="39" customHeight="1">
      <c r="B79" s="209"/>
      <c r="C79" s="203">
        <v>62</v>
      </c>
      <c r="D79" s="214" t="s">
        <v>398</v>
      </c>
      <c r="E79" s="212">
        <v>0.47</v>
      </c>
    </row>
    <row r="80" spans="2:8" ht="39" customHeight="1">
      <c r="B80" s="209"/>
      <c r="C80" s="203">
        <v>63</v>
      </c>
      <c r="D80" s="214" t="s">
        <v>399</v>
      </c>
      <c r="E80" s="212">
        <v>1</v>
      </c>
    </row>
    <row r="81" spans="2:5" ht="39" customHeight="1">
      <c r="B81" s="222"/>
      <c r="C81" s="216">
        <v>64</v>
      </c>
      <c r="D81" s="217" t="s">
        <v>400</v>
      </c>
      <c r="E81" s="212">
        <v>1</v>
      </c>
    </row>
    <row r="82" spans="2:5" ht="32.1" customHeight="1">
      <c r="B82" s="413" t="s">
        <v>401</v>
      </c>
      <c r="C82" s="414"/>
      <c r="D82" s="414"/>
      <c r="E82" s="415"/>
    </row>
    <row r="83" spans="2:5" ht="32.1" customHeight="1">
      <c r="B83" s="209"/>
      <c r="C83" s="203">
        <v>65</v>
      </c>
      <c r="D83" s="214" t="s">
        <v>402</v>
      </c>
      <c r="E83" s="218">
        <v>1</v>
      </c>
    </row>
    <row r="84" spans="2:5" ht="32.1" customHeight="1">
      <c r="B84" s="209"/>
      <c r="C84" s="203">
        <v>66</v>
      </c>
      <c r="D84" s="214" t="s">
        <v>403</v>
      </c>
      <c r="E84" s="218">
        <v>0.3</v>
      </c>
    </row>
    <row r="85" spans="2:5" ht="30.75" customHeight="1">
      <c r="B85" s="209"/>
      <c r="C85" s="203">
        <v>67</v>
      </c>
      <c r="D85" s="214" t="s">
        <v>404</v>
      </c>
      <c r="E85" s="218">
        <v>1</v>
      </c>
    </row>
    <row r="86" spans="2:5" ht="32.1" customHeight="1">
      <c r="B86" s="209"/>
      <c r="C86" s="203">
        <v>68</v>
      </c>
      <c r="D86" s="214" t="s">
        <v>405</v>
      </c>
      <c r="E86" s="218">
        <v>1</v>
      </c>
    </row>
    <row r="87" spans="2:5" ht="32.1" customHeight="1">
      <c r="B87" s="209"/>
      <c r="C87" s="203">
        <v>69</v>
      </c>
      <c r="D87" s="214" t="s">
        <v>406</v>
      </c>
      <c r="E87" s="218">
        <v>0.98</v>
      </c>
    </row>
    <row r="88" spans="2:5" ht="32.1" customHeight="1">
      <c r="B88" s="209"/>
      <c r="C88" s="203">
        <v>70</v>
      </c>
      <c r="D88" s="214" t="s">
        <v>407</v>
      </c>
      <c r="E88" s="218">
        <v>0.5</v>
      </c>
    </row>
    <row r="89" spans="2:5" ht="32.1" customHeight="1">
      <c r="B89" s="209"/>
      <c r="C89" s="203">
        <v>71</v>
      </c>
      <c r="D89" s="214" t="s">
        <v>408</v>
      </c>
      <c r="E89" s="218">
        <v>0.4</v>
      </c>
    </row>
    <row r="90" spans="2:5" ht="35.25" customHeight="1">
      <c r="B90" s="209"/>
      <c r="C90" s="203">
        <v>72</v>
      </c>
      <c r="D90" s="214" t="s">
        <v>409</v>
      </c>
      <c r="E90" s="218">
        <v>1</v>
      </c>
    </row>
    <row r="91" spans="2:5" ht="35.25" customHeight="1">
      <c r="B91" s="209"/>
      <c r="C91" s="203">
        <v>73</v>
      </c>
      <c r="D91" s="214" t="s">
        <v>410</v>
      </c>
      <c r="E91" s="218">
        <v>0.8</v>
      </c>
    </row>
    <row r="92" spans="2:5" ht="32.1" customHeight="1">
      <c r="B92" s="209"/>
      <c r="C92" s="203">
        <v>74</v>
      </c>
      <c r="D92" s="214" t="s">
        <v>411</v>
      </c>
      <c r="E92" s="218">
        <v>1</v>
      </c>
    </row>
    <row r="93" spans="2:5" ht="32.1" customHeight="1">
      <c r="B93" s="209"/>
      <c r="C93" s="203">
        <v>75</v>
      </c>
      <c r="D93" s="214" t="s">
        <v>412</v>
      </c>
      <c r="E93" s="218">
        <v>0.9</v>
      </c>
    </row>
    <row r="94" spans="2:5" ht="32.1" customHeight="1">
      <c r="B94" s="209"/>
      <c r="C94" s="203">
        <v>76</v>
      </c>
      <c r="D94" s="214" t="s">
        <v>413</v>
      </c>
      <c r="E94" s="218">
        <v>0.7</v>
      </c>
    </row>
    <row r="95" spans="2:5" ht="32.1" customHeight="1">
      <c r="B95" s="209"/>
      <c r="C95" s="203">
        <v>77</v>
      </c>
      <c r="D95" s="214" t="s">
        <v>414</v>
      </c>
      <c r="E95" s="218">
        <v>1</v>
      </c>
    </row>
    <row r="96" spans="2:5" ht="32.1" customHeight="1">
      <c r="B96" s="209"/>
      <c r="C96" s="203">
        <v>78</v>
      </c>
      <c r="D96" s="214" t="s">
        <v>415</v>
      </c>
      <c r="E96" s="218">
        <v>1</v>
      </c>
    </row>
    <row r="97" spans="2:5" ht="34.5" customHeight="1">
      <c r="B97" s="222"/>
      <c r="C97" s="216">
        <v>79</v>
      </c>
      <c r="D97" s="217" t="s">
        <v>416</v>
      </c>
      <c r="E97" s="219">
        <v>1</v>
      </c>
    </row>
    <row r="98" spans="2:5" ht="32.1" customHeight="1">
      <c r="B98" s="413" t="s">
        <v>417</v>
      </c>
      <c r="C98" s="414"/>
      <c r="D98" s="414"/>
      <c r="E98" s="415"/>
    </row>
    <row r="99" spans="2:5" ht="32.1" customHeight="1">
      <c r="B99" s="209"/>
      <c r="C99" s="203">
        <v>80</v>
      </c>
      <c r="D99" s="214" t="s">
        <v>418</v>
      </c>
      <c r="E99" s="218">
        <v>1</v>
      </c>
    </row>
    <row r="100" spans="2:5" ht="39" customHeight="1">
      <c r="B100" s="209"/>
      <c r="C100" s="203">
        <v>81</v>
      </c>
      <c r="D100" s="214" t="s">
        <v>419</v>
      </c>
      <c r="E100" s="218">
        <v>1</v>
      </c>
    </row>
    <row r="101" spans="2:5" ht="40.5" customHeight="1">
      <c r="B101" s="209"/>
      <c r="C101" s="203">
        <v>82</v>
      </c>
      <c r="D101" s="214" t="s">
        <v>420</v>
      </c>
      <c r="E101" s="218">
        <v>1</v>
      </c>
    </row>
    <row r="102" spans="2:5" ht="39" customHeight="1">
      <c r="B102" s="222"/>
      <c r="C102" s="216">
        <v>83</v>
      </c>
      <c r="D102" s="217" t="s">
        <v>421</v>
      </c>
      <c r="E102" s="219">
        <v>1</v>
      </c>
    </row>
    <row r="103" spans="2:5" ht="13.5" customHeight="1">
      <c r="B103" s="395"/>
      <c r="C103" s="396"/>
      <c r="D103" s="396"/>
      <c r="E103" s="397"/>
    </row>
    <row r="104" spans="2:5" ht="33" customHeight="1">
      <c r="B104" s="398" t="s">
        <v>58</v>
      </c>
      <c r="C104" s="399"/>
      <c r="D104" s="406"/>
      <c r="E104" s="207" t="s">
        <v>7</v>
      </c>
    </row>
    <row r="105" spans="2:5" s="160" customFormat="1" ht="33" customHeight="1">
      <c r="B105" s="407"/>
      <c r="C105" s="408"/>
      <c r="D105" s="409"/>
      <c r="E105" s="220" t="s">
        <v>285</v>
      </c>
    </row>
    <row r="106" spans="2:5" s="160" customFormat="1" ht="33" customHeight="1">
      <c r="B106" s="221"/>
      <c r="C106" s="224">
        <v>84</v>
      </c>
      <c r="D106" s="225" t="s">
        <v>422</v>
      </c>
      <c r="E106" s="228">
        <v>1</v>
      </c>
    </row>
    <row r="107" spans="2:5" ht="36" customHeight="1">
      <c r="B107" s="209"/>
      <c r="C107" s="203">
        <v>85</v>
      </c>
      <c r="D107" s="214" t="s">
        <v>423</v>
      </c>
      <c r="E107" s="218">
        <v>1</v>
      </c>
    </row>
    <row r="108" spans="2:5" ht="40.5" customHeight="1">
      <c r="B108" s="209"/>
      <c r="C108" s="203">
        <v>86</v>
      </c>
      <c r="D108" s="214" t="s">
        <v>424</v>
      </c>
      <c r="E108" s="218">
        <v>1</v>
      </c>
    </row>
    <row r="109" spans="2:5" ht="34.5" customHeight="1">
      <c r="B109" s="209"/>
      <c r="C109" s="203">
        <v>87</v>
      </c>
      <c r="D109" s="214" t="s">
        <v>425</v>
      </c>
      <c r="E109" s="218">
        <v>1</v>
      </c>
    </row>
    <row r="110" spans="2:5" ht="34.5" customHeight="1">
      <c r="B110" s="209"/>
      <c r="C110" s="203">
        <v>88</v>
      </c>
      <c r="D110" s="214" t="s">
        <v>426</v>
      </c>
      <c r="E110" s="218">
        <v>1</v>
      </c>
    </row>
    <row r="111" spans="2:5" ht="34.5" customHeight="1">
      <c r="B111" s="209"/>
      <c r="C111" s="203">
        <v>89</v>
      </c>
      <c r="D111" s="214" t="s">
        <v>427</v>
      </c>
      <c r="E111" s="218">
        <v>1</v>
      </c>
    </row>
    <row r="112" spans="2:5" ht="34.5" customHeight="1">
      <c r="B112" s="222"/>
      <c r="C112" s="216">
        <v>90</v>
      </c>
      <c r="D112" s="217" t="s">
        <v>428</v>
      </c>
      <c r="E112" s="219">
        <v>1</v>
      </c>
    </row>
    <row r="113" spans="2:5" ht="32.1" customHeight="1">
      <c r="B113" s="413" t="s">
        <v>429</v>
      </c>
      <c r="C113" s="414"/>
      <c r="D113" s="414"/>
      <c r="E113" s="415"/>
    </row>
    <row r="114" spans="2:5" ht="32.1" customHeight="1">
      <c r="B114" s="209"/>
      <c r="C114" s="203">
        <v>91</v>
      </c>
      <c r="D114" s="214" t="s">
        <v>430</v>
      </c>
      <c r="E114" s="212">
        <v>1</v>
      </c>
    </row>
    <row r="115" spans="2:5" ht="32.1" customHeight="1">
      <c r="B115" s="209"/>
      <c r="C115" s="203">
        <v>92</v>
      </c>
      <c r="D115" s="214" t="s">
        <v>431</v>
      </c>
      <c r="E115" s="212">
        <v>1</v>
      </c>
    </row>
    <row r="116" spans="2:5" ht="32.1" customHeight="1">
      <c r="B116" s="222"/>
      <c r="C116" s="216">
        <v>93</v>
      </c>
      <c r="D116" s="217" t="s">
        <v>432</v>
      </c>
      <c r="E116" s="229">
        <v>1</v>
      </c>
    </row>
    <row r="117" spans="2:5" ht="32.1" customHeight="1">
      <c r="B117" s="413" t="s">
        <v>433</v>
      </c>
      <c r="C117" s="414"/>
      <c r="D117" s="414"/>
      <c r="E117" s="415"/>
    </row>
    <row r="118" spans="2:5" ht="32.1" customHeight="1">
      <c r="B118" s="209"/>
      <c r="C118" s="203">
        <v>94</v>
      </c>
      <c r="D118" s="214" t="s">
        <v>434</v>
      </c>
      <c r="E118" s="212">
        <v>1</v>
      </c>
    </row>
    <row r="119" spans="2:5" ht="32.1" customHeight="1">
      <c r="B119" s="209"/>
      <c r="C119" s="203">
        <v>95</v>
      </c>
      <c r="D119" s="214" t="s">
        <v>435</v>
      </c>
      <c r="E119" s="212">
        <v>1</v>
      </c>
    </row>
    <row r="120" spans="2:5" ht="32.1" customHeight="1">
      <c r="B120" s="209"/>
      <c r="C120" s="203">
        <v>96</v>
      </c>
      <c r="D120" s="214" t="s">
        <v>436</v>
      </c>
      <c r="E120" s="212">
        <v>1</v>
      </c>
    </row>
    <row r="121" spans="2:5" ht="32.1" customHeight="1">
      <c r="B121" s="209"/>
      <c r="C121" s="203">
        <v>97</v>
      </c>
      <c r="D121" s="214" t="s">
        <v>437</v>
      </c>
      <c r="E121" s="212">
        <v>1</v>
      </c>
    </row>
    <row r="122" spans="2:5" ht="32.1" customHeight="1">
      <c r="B122" s="209"/>
      <c r="C122" s="203">
        <v>98</v>
      </c>
      <c r="D122" s="214" t="s">
        <v>438</v>
      </c>
      <c r="E122" s="212">
        <v>0.88829999999999998</v>
      </c>
    </row>
    <row r="123" spans="2:5" s="161" customFormat="1" ht="32.1" customHeight="1">
      <c r="B123" s="410" t="s">
        <v>439</v>
      </c>
      <c r="C123" s="411"/>
      <c r="D123" s="411"/>
      <c r="E123" s="412"/>
    </row>
    <row r="124" spans="2:5" ht="40.5" customHeight="1">
      <c r="B124" s="403" t="s">
        <v>440</v>
      </c>
      <c r="C124" s="404"/>
      <c r="D124" s="404"/>
      <c r="E124" s="405"/>
    </row>
    <row r="125" spans="2:5" ht="37.5" customHeight="1">
      <c r="B125" s="209"/>
      <c r="C125" s="203">
        <v>99</v>
      </c>
      <c r="D125" s="214" t="s">
        <v>441</v>
      </c>
      <c r="E125" s="212">
        <v>1</v>
      </c>
    </row>
    <row r="126" spans="2:5" ht="38.25" customHeight="1">
      <c r="B126" s="209"/>
      <c r="C126" s="203">
        <v>100</v>
      </c>
      <c r="D126" s="214" t="s">
        <v>442</v>
      </c>
      <c r="E126" s="212">
        <v>1</v>
      </c>
    </row>
    <row r="127" spans="2:5" ht="32.1" customHeight="1">
      <c r="B127" s="209"/>
      <c r="C127" s="203">
        <v>101</v>
      </c>
      <c r="D127" s="214" t="s">
        <v>443</v>
      </c>
      <c r="E127" s="212">
        <v>1</v>
      </c>
    </row>
    <row r="128" spans="2:5" ht="32.1" customHeight="1">
      <c r="B128" s="209"/>
      <c r="C128" s="203">
        <v>102</v>
      </c>
      <c r="D128" s="214" t="s">
        <v>444</v>
      </c>
      <c r="E128" s="212">
        <v>1</v>
      </c>
    </row>
    <row r="129" spans="2:5" ht="39" customHeight="1">
      <c r="B129" s="209"/>
      <c r="C129" s="203">
        <v>103</v>
      </c>
      <c r="D129" s="214" t="s">
        <v>445</v>
      </c>
      <c r="E129" s="212">
        <v>1</v>
      </c>
    </row>
    <row r="130" spans="2:5" ht="41.25" customHeight="1">
      <c r="B130" s="209"/>
      <c r="C130" s="203">
        <v>104</v>
      </c>
      <c r="D130" s="214" t="s">
        <v>446</v>
      </c>
      <c r="E130" s="212">
        <v>1</v>
      </c>
    </row>
    <row r="131" spans="2:5" ht="38.25" customHeight="1">
      <c r="B131" s="209"/>
      <c r="C131" s="203">
        <v>105</v>
      </c>
      <c r="D131" s="214" t="s">
        <v>447</v>
      </c>
      <c r="E131" s="212">
        <v>1</v>
      </c>
    </row>
    <row r="132" spans="2:5" ht="32.1" customHeight="1">
      <c r="B132" s="209"/>
      <c r="C132" s="203">
        <v>106</v>
      </c>
      <c r="D132" s="214" t="s">
        <v>448</v>
      </c>
      <c r="E132" s="212">
        <v>1</v>
      </c>
    </row>
    <row r="133" spans="2:5" ht="32.1" customHeight="1">
      <c r="B133" s="222"/>
      <c r="C133" s="216">
        <v>107</v>
      </c>
      <c r="D133" s="217" t="s">
        <v>449</v>
      </c>
      <c r="E133" s="212">
        <v>0</v>
      </c>
    </row>
    <row r="134" spans="2:5" ht="32.1" customHeight="1">
      <c r="B134" s="403" t="s">
        <v>450</v>
      </c>
      <c r="C134" s="404"/>
      <c r="D134" s="404"/>
      <c r="E134" s="405"/>
    </row>
    <row r="135" spans="2:5" ht="32.1" customHeight="1">
      <c r="B135" s="403" t="s">
        <v>451</v>
      </c>
      <c r="C135" s="404"/>
      <c r="D135" s="404"/>
      <c r="E135" s="405"/>
    </row>
    <row r="136" spans="2:5" ht="46.5" customHeight="1">
      <c r="B136" s="209"/>
      <c r="C136" s="203">
        <v>108</v>
      </c>
      <c r="D136" s="214" t="s">
        <v>452</v>
      </c>
      <c r="E136" s="212">
        <v>0.6</v>
      </c>
    </row>
    <row r="137" spans="2:5" ht="41.25" customHeight="1">
      <c r="B137" s="209"/>
      <c r="C137" s="203">
        <v>109</v>
      </c>
      <c r="D137" s="214" t="s">
        <v>453</v>
      </c>
      <c r="E137" s="212">
        <v>1</v>
      </c>
    </row>
    <row r="138" spans="2:5" ht="45.75" customHeight="1">
      <c r="B138" s="209"/>
      <c r="C138" s="203">
        <v>110</v>
      </c>
      <c r="D138" s="214" t="s">
        <v>454</v>
      </c>
      <c r="E138" s="212">
        <v>1</v>
      </c>
    </row>
    <row r="139" spans="2:5" ht="39" customHeight="1">
      <c r="B139" s="209"/>
      <c r="C139" s="203">
        <v>111</v>
      </c>
      <c r="D139" s="214" t="s">
        <v>455</v>
      </c>
      <c r="E139" s="212">
        <v>1</v>
      </c>
    </row>
    <row r="140" spans="2:5" ht="30.75" customHeight="1">
      <c r="B140" s="209"/>
      <c r="C140" s="203">
        <v>112</v>
      </c>
      <c r="D140" s="214" t="s">
        <v>456</v>
      </c>
      <c r="E140" s="212">
        <v>1</v>
      </c>
    </row>
    <row r="141" spans="2:5" ht="45.75" customHeight="1">
      <c r="B141" s="222"/>
      <c r="C141" s="216">
        <v>113</v>
      </c>
      <c r="D141" s="217" t="s">
        <v>457</v>
      </c>
      <c r="E141" s="212">
        <v>1</v>
      </c>
    </row>
    <row r="142" spans="2:5" ht="32.1" customHeight="1">
      <c r="B142" s="431" t="s">
        <v>458</v>
      </c>
      <c r="C142" s="432"/>
      <c r="D142" s="432"/>
      <c r="E142" s="433"/>
    </row>
    <row r="143" spans="2:5" ht="39" customHeight="1">
      <c r="B143" s="209"/>
      <c r="C143" s="203">
        <v>114</v>
      </c>
      <c r="D143" s="231" t="s">
        <v>459</v>
      </c>
      <c r="E143" s="218">
        <v>1</v>
      </c>
    </row>
    <row r="144" spans="2:5" ht="39" customHeight="1">
      <c r="B144" s="209"/>
      <c r="C144" s="203">
        <v>115</v>
      </c>
      <c r="D144" s="214" t="s">
        <v>460</v>
      </c>
      <c r="E144" s="218">
        <v>1</v>
      </c>
    </row>
    <row r="145" spans="2:5" ht="39" customHeight="1">
      <c r="B145" s="209"/>
      <c r="C145" s="203">
        <v>116</v>
      </c>
      <c r="D145" s="214" t="s">
        <v>461</v>
      </c>
      <c r="E145" s="218">
        <v>1</v>
      </c>
    </row>
    <row r="146" spans="2:5" ht="43.5" customHeight="1">
      <c r="B146" s="209"/>
      <c r="C146" s="203">
        <v>117</v>
      </c>
      <c r="D146" s="214" t="s">
        <v>462</v>
      </c>
      <c r="E146" s="218">
        <v>1</v>
      </c>
    </row>
    <row r="147" spans="2:5" ht="55.5" customHeight="1">
      <c r="B147" s="209"/>
      <c r="C147" s="203">
        <v>118</v>
      </c>
      <c r="D147" s="232" t="s">
        <v>463</v>
      </c>
      <c r="E147" s="218">
        <v>1</v>
      </c>
    </row>
    <row r="148" spans="2:5" ht="41.25" customHeight="1">
      <c r="B148" s="222"/>
      <c r="C148" s="216">
        <v>119</v>
      </c>
      <c r="D148" s="217" t="s">
        <v>464</v>
      </c>
      <c r="E148" s="219">
        <v>0.5</v>
      </c>
    </row>
    <row r="149" spans="2:5" ht="27" customHeight="1">
      <c r="B149" s="395"/>
      <c r="C149" s="396"/>
      <c r="D149" s="396"/>
      <c r="E149" s="397"/>
    </row>
    <row r="150" spans="2:5" ht="24.75" customHeight="1">
      <c r="B150" s="398" t="s">
        <v>58</v>
      </c>
      <c r="C150" s="399"/>
      <c r="D150" s="399"/>
      <c r="E150" s="207" t="s">
        <v>7</v>
      </c>
    </row>
    <row r="151" spans="2:5" ht="39" customHeight="1">
      <c r="B151" s="400"/>
      <c r="C151" s="401"/>
      <c r="D151" s="401"/>
      <c r="E151" s="207" t="s">
        <v>285</v>
      </c>
    </row>
    <row r="152" spans="2:5" ht="39" customHeight="1">
      <c r="B152" s="209"/>
      <c r="C152" s="203">
        <v>120</v>
      </c>
      <c r="D152" s="206" t="s">
        <v>465</v>
      </c>
      <c r="E152" s="218">
        <v>0.5</v>
      </c>
    </row>
    <row r="153" spans="2:5" ht="39" customHeight="1">
      <c r="B153" s="209"/>
      <c r="C153" s="203">
        <v>121</v>
      </c>
      <c r="D153" s="206" t="s">
        <v>466</v>
      </c>
      <c r="E153" s="218">
        <v>1</v>
      </c>
    </row>
    <row r="154" spans="2:5" ht="39" customHeight="1">
      <c r="B154" s="209"/>
      <c r="C154" s="203">
        <v>122</v>
      </c>
      <c r="D154" s="206" t="s">
        <v>467</v>
      </c>
      <c r="E154" s="218">
        <v>0.6</v>
      </c>
    </row>
    <row r="155" spans="2:5" ht="39" customHeight="1">
      <c r="B155" s="209"/>
      <c r="C155" s="203">
        <v>123</v>
      </c>
      <c r="D155" s="206" t="s">
        <v>468</v>
      </c>
      <c r="E155" s="218">
        <v>1</v>
      </c>
    </row>
    <row r="156" spans="2:5" ht="39" customHeight="1">
      <c r="B156" s="209"/>
      <c r="C156" s="203">
        <v>124</v>
      </c>
      <c r="D156" s="206" t="s">
        <v>469</v>
      </c>
      <c r="E156" s="218">
        <v>1</v>
      </c>
    </row>
    <row r="157" spans="2:5" ht="39" customHeight="1">
      <c r="B157" s="209"/>
      <c r="C157" s="203">
        <v>125</v>
      </c>
      <c r="D157" s="206" t="s">
        <v>470</v>
      </c>
      <c r="E157" s="218">
        <v>1</v>
      </c>
    </row>
    <row r="158" spans="2:5" ht="39" customHeight="1">
      <c r="B158" s="222"/>
      <c r="C158" s="216">
        <v>126</v>
      </c>
      <c r="D158" s="223" t="s">
        <v>471</v>
      </c>
      <c r="E158" s="219">
        <v>1</v>
      </c>
    </row>
    <row r="159" spans="2:5" ht="32.1" customHeight="1">
      <c r="B159" s="403" t="s">
        <v>472</v>
      </c>
      <c r="C159" s="404"/>
      <c r="D159" s="404"/>
      <c r="E159" s="405"/>
    </row>
    <row r="160" spans="2:5" ht="28.5" customHeight="1">
      <c r="B160" s="222"/>
      <c r="C160" s="216">
        <v>127</v>
      </c>
      <c r="D160" s="233" t="s">
        <v>473</v>
      </c>
      <c r="E160" s="229">
        <v>1</v>
      </c>
    </row>
    <row r="161" spans="2:5" ht="28.5" customHeight="1">
      <c r="B161" s="441"/>
      <c r="C161" s="441"/>
      <c r="D161" s="441"/>
      <c r="E161" s="441"/>
    </row>
    <row r="162" spans="2:5" ht="27" customHeight="1">
      <c r="B162" s="410" t="s">
        <v>474</v>
      </c>
      <c r="C162" s="411"/>
      <c r="D162" s="411"/>
      <c r="E162" s="412"/>
    </row>
    <row r="163" spans="2:5" ht="29.25" customHeight="1">
      <c r="B163" s="410" t="s">
        <v>475</v>
      </c>
      <c r="C163" s="411"/>
      <c r="D163" s="411"/>
      <c r="E163" s="412"/>
    </row>
    <row r="164" spans="2:5" ht="22.5" customHeight="1">
      <c r="B164" s="403" t="s">
        <v>476</v>
      </c>
      <c r="C164" s="404"/>
      <c r="D164" s="404"/>
      <c r="E164" s="405"/>
    </row>
    <row r="165" spans="2:5" ht="27.75" customHeight="1">
      <c r="B165" s="209"/>
      <c r="C165" s="203">
        <v>128</v>
      </c>
      <c r="D165" s="206" t="s">
        <v>477</v>
      </c>
      <c r="E165" s="218">
        <v>1</v>
      </c>
    </row>
    <row r="166" spans="2:5" ht="30.75" customHeight="1">
      <c r="B166" s="222"/>
      <c r="C166" s="216">
        <v>129</v>
      </c>
      <c r="D166" s="223" t="s">
        <v>478</v>
      </c>
      <c r="E166" s="219">
        <v>0.92859999999999998</v>
      </c>
    </row>
    <row r="167" spans="2:5" ht="30.75" customHeight="1">
      <c r="B167" s="396"/>
      <c r="C167" s="396"/>
      <c r="D167" s="396"/>
      <c r="E167" s="396"/>
    </row>
    <row r="168" spans="2:5" s="164" customFormat="1" ht="30.75" customHeight="1">
      <c r="B168" s="403" t="s">
        <v>479</v>
      </c>
      <c r="C168" s="404"/>
      <c r="D168" s="404"/>
      <c r="E168" s="405"/>
    </row>
    <row r="169" spans="2:5" ht="27" customHeight="1">
      <c r="B169" s="403" t="s">
        <v>480</v>
      </c>
      <c r="C169" s="404"/>
      <c r="D169" s="404"/>
      <c r="E169" s="405"/>
    </row>
    <row r="170" spans="2:5" ht="27" customHeight="1">
      <c r="B170" s="403" t="s">
        <v>481</v>
      </c>
      <c r="C170" s="404"/>
      <c r="D170" s="404"/>
      <c r="E170" s="405"/>
    </row>
    <row r="171" spans="2:5" ht="30" customHeight="1">
      <c r="B171" s="221"/>
      <c r="C171" s="224">
        <v>130</v>
      </c>
      <c r="D171" s="225" t="s">
        <v>482</v>
      </c>
      <c r="E171" s="228">
        <v>1</v>
      </c>
    </row>
    <row r="172" spans="2:5" ht="33" customHeight="1">
      <c r="B172" s="209"/>
      <c r="C172" s="203">
        <v>131</v>
      </c>
      <c r="D172" s="214" t="s">
        <v>483</v>
      </c>
      <c r="E172" s="218">
        <v>1</v>
      </c>
    </row>
    <row r="173" spans="2:5" ht="33" customHeight="1">
      <c r="B173" s="222"/>
      <c r="C173" s="216">
        <v>132</v>
      </c>
      <c r="D173" s="217" t="s">
        <v>484</v>
      </c>
      <c r="E173" s="219">
        <v>1</v>
      </c>
    </row>
    <row r="174" spans="2:5" ht="33" customHeight="1">
      <c r="B174" s="396"/>
      <c r="C174" s="396"/>
      <c r="D174" s="396"/>
      <c r="E174" s="396"/>
    </row>
    <row r="175" spans="2:5" ht="33.75" customHeight="1">
      <c r="B175" s="402" t="s">
        <v>485</v>
      </c>
      <c r="C175" s="402"/>
      <c r="D175" s="402"/>
      <c r="E175" s="207"/>
    </row>
    <row r="176" spans="2:5" ht="27" customHeight="1">
      <c r="B176" s="402" t="s">
        <v>486</v>
      </c>
      <c r="C176" s="402"/>
      <c r="D176" s="402"/>
      <c r="E176" s="207"/>
    </row>
    <row r="177" spans="2:7" ht="23.25" customHeight="1">
      <c r="B177" s="428" t="s">
        <v>487</v>
      </c>
      <c r="C177" s="429"/>
      <c r="D177" s="429"/>
      <c r="E177" s="430"/>
    </row>
    <row r="178" spans="2:7" ht="32.25" customHeight="1">
      <c r="B178" s="209"/>
      <c r="C178" s="203">
        <v>133</v>
      </c>
      <c r="D178" s="214" t="s">
        <v>488</v>
      </c>
      <c r="E178" s="212">
        <v>1</v>
      </c>
      <c r="G178" s="163"/>
    </row>
    <row r="179" spans="2:7" ht="47.25" customHeight="1">
      <c r="B179" s="209"/>
      <c r="C179" s="203">
        <v>134</v>
      </c>
      <c r="D179" s="214" t="s">
        <v>489</v>
      </c>
      <c r="E179" s="212">
        <v>0.8</v>
      </c>
    </row>
    <row r="180" spans="2:7" ht="32.25" customHeight="1">
      <c r="B180" s="209"/>
      <c r="C180" s="203">
        <v>135</v>
      </c>
      <c r="D180" s="214" t="s">
        <v>490</v>
      </c>
      <c r="E180" s="212">
        <v>0.9</v>
      </c>
      <c r="G180" s="163"/>
    </row>
    <row r="181" spans="2:7" ht="32.25" customHeight="1">
      <c r="B181" s="209"/>
      <c r="C181" s="203">
        <v>136</v>
      </c>
      <c r="D181" s="214" t="s">
        <v>491</v>
      </c>
      <c r="E181" s="212">
        <v>1</v>
      </c>
    </row>
    <row r="182" spans="2:7" ht="21.75" customHeight="1">
      <c r="B182" s="403" t="s">
        <v>492</v>
      </c>
      <c r="C182" s="404"/>
      <c r="D182" s="405"/>
      <c r="E182" s="230"/>
    </row>
    <row r="183" spans="2:7" ht="21.75" customHeight="1">
      <c r="B183" s="428" t="s">
        <v>493</v>
      </c>
      <c r="C183" s="429"/>
      <c r="D183" s="429"/>
      <c r="E183" s="430"/>
    </row>
    <row r="184" spans="2:7" ht="18.75" customHeight="1">
      <c r="B184" s="209"/>
      <c r="C184" s="203">
        <v>137</v>
      </c>
      <c r="D184" s="214" t="s">
        <v>494</v>
      </c>
      <c r="E184" s="212">
        <v>1</v>
      </c>
    </row>
    <row r="185" spans="2:7" ht="32.25" customHeight="1">
      <c r="B185" s="209"/>
      <c r="C185" s="203">
        <v>138</v>
      </c>
      <c r="D185" s="214" t="s">
        <v>495</v>
      </c>
      <c r="E185" s="212">
        <v>1</v>
      </c>
    </row>
    <row r="186" spans="2:7" ht="32.25" customHeight="1">
      <c r="B186" s="209"/>
      <c r="C186" s="203">
        <v>139</v>
      </c>
      <c r="D186" s="214" t="s">
        <v>496</v>
      </c>
      <c r="E186" s="212">
        <v>0.5</v>
      </c>
    </row>
    <row r="187" spans="2:7" ht="22.5" customHeight="1">
      <c r="B187" s="222"/>
      <c r="C187" s="216">
        <v>140</v>
      </c>
      <c r="D187" s="217" t="s">
        <v>497</v>
      </c>
      <c r="E187" s="212">
        <v>1</v>
      </c>
    </row>
    <row r="188" spans="2:7" ht="31.5" customHeight="1">
      <c r="B188" s="410" t="s">
        <v>498</v>
      </c>
      <c r="C188" s="411"/>
      <c r="D188" s="411"/>
      <c r="E188" s="412"/>
    </row>
    <row r="189" spans="2:7" ht="29.25" customHeight="1">
      <c r="B189" s="209"/>
      <c r="C189" s="203">
        <v>141</v>
      </c>
      <c r="D189" s="205" t="s">
        <v>499</v>
      </c>
      <c r="E189" s="218">
        <v>1</v>
      </c>
    </row>
    <row r="190" spans="2:7" ht="29.25" customHeight="1">
      <c r="B190" s="403" t="s">
        <v>500</v>
      </c>
      <c r="C190" s="404"/>
      <c r="D190" s="404"/>
      <c r="E190" s="405"/>
    </row>
    <row r="191" spans="2:7" ht="29.25" customHeight="1">
      <c r="B191" s="410" t="s">
        <v>501</v>
      </c>
      <c r="C191" s="411"/>
      <c r="D191" s="411"/>
      <c r="E191" s="412"/>
    </row>
    <row r="192" spans="2:7" ht="36.75" customHeight="1">
      <c r="B192" s="209"/>
      <c r="C192" s="203">
        <v>142</v>
      </c>
      <c r="D192" s="205" t="s">
        <v>502</v>
      </c>
      <c r="E192" s="218">
        <v>0.4</v>
      </c>
    </row>
    <row r="193" spans="2:5" ht="29.25" customHeight="1">
      <c r="B193" s="410" t="s">
        <v>503</v>
      </c>
      <c r="C193" s="411"/>
      <c r="D193" s="411"/>
      <c r="E193" s="412"/>
    </row>
    <row r="194" spans="2:5" ht="29.25" customHeight="1">
      <c r="B194" s="209"/>
      <c r="C194" s="203">
        <v>143</v>
      </c>
      <c r="D194" s="214" t="s">
        <v>504</v>
      </c>
      <c r="E194" s="218">
        <v>1</v>
      </c>
    </row>
    <row r="195" spans="2:5" ht="24" customHeight="1">
      <c r="B195" s="209"/>
      <c r="C195" s="203">
        <v>144</v>
      </c>
      <c r="D195" s="214" t="s">
        <v>505</v>
      </c>
      <c r="E195" s="218">
        <v>1</v>
      </c>
    </row>
    <row r="196" spans="2:5" ht="25.5" customHeight="1">
      <c r="B196" s="209"/>
      <c r="C196" s="203">
        <v>145</v>
      </c>
      <c r="D196" s="214" t="s">
        <v>506</v>
      </c>
      <c r="E196" s="218">
        <v>1</v>
      </c>
    </row>
    <row r="197" spans="2:5" ht="36.75" customHeight="1">
      <c r="B197" s="209"/>
      <c r="C197" s="203">
        <v>146</v>
      </c>
      <c r="D197" s="214" t="s">
        <v>507</v>
      </c>
      <c r="E197" s="218">
        <v>1</v>
      </c>
    </row>
    <row r="198" spans="2:5" ht="27.75" customHeight="1">
      <c r="B198" s="222"/>
      <c r="C198" s="216">
        <v>147</v>
      </c>
      <c r="D198" s="217" t="s">
        <v>508</v>
      </c>
      <c r="E198" s="219">
        <v>0.95</v>
      </c>
    </row>
    <row r="199" spans="2:5" ht="29.25" customHeight="1">
      <c r="B199" s="403" t="s">
        <v>509</v>
      </c>
      <c r="C199" s="404"/>
      <c r="D199" s="404"/>
      <c r="E199" s="405"/>
    </row>
    <row r="200" spans="2:5" ht="26.25" customHeight="1">
      <c r="B200" s="410" t="s">
        <v>510</v>
      </c>
      <c r="C200" s="411"/>
      <c r="D200" s="411"/>
      <c r="E200" s="412"/>
    </row>
    <row r="201" spans="2:5" ht="34.5" customHeight="1">
      <c r="B201" s="221"/>
      <c r="C201" s="224">
        <v>148</v>
      </c>
      <c r="D201" s="225" t="s">
        <v>511</v>
      </c>
      <c r="E201" s="218">
        <v>0.8</v>
      </c>
    </row>
    <row r="202" spans="2:5" ht="34.5" customHeight="1">
      <c r="B202" s="209"/>
      <c r="C202" s="203">
        <v>149</v>
      </c>
      <c r="D202" s="214" t="s">
        <v>512</v>
      </c>
      <c r="E202" s="218">
        <v>1</v>
      </c>
    </row>
    <row r="203" spans="2:5" ht="30.75" customHeight="1">
      <c r="B203" s="209"/>
      <c r="C203" s="203">
        <v>150</v>
      </c>
      <c r="D203" s="214" t="s">
        <v>513</v>
      </c>
      <c r="E203" s="218">
        <v>1</v>
      </c>
    </row>
    <row r="204" spans="2:5" ht="37.5" customHeight="1">
      <c r="B204" s="222"/>
      <c r="C204" s="216">
        <v>151</v>
      </c>
      <c r="D204" s="217" t="s">
        <v>514</v>
      </c>
      <c r="E204" s="219">
        <v>1</v>
      </c>
    </row>
    <row r="205" spans="2:5" ht="22.5" customHeight="1">
      <c r="B205" s="395"/>
      <c r="C205" s="396"/>
      <c r="D205" s="396"/>
      <c r="E205" s="397"/>
    </row>
    <row r="206" spans="2:5" ht="27" customHeight="1">
      <c r="B206" s="398" t="s">
        <v>58</v>
      </c>
      <c r="C206" s="399"/>
      <c r="D206" s="406"/>
      <c r="E206" s="226" t="s">
        <v>7</v>
      </c>
    </row>
    <row r="207" spans="2:5" ht="36.75" customHeight="1">
      <c r="B207" s="400"/>
      <c r="C207" s="401"/>
      <c r="D207" s="416"/>
      <c r="E207" s="227" t="s">
        <v>285</v>
      </c>
    </row>
    <row r="208" spans="2:5" ht="34.5" customHeight="1">
      <c r="B208" s="221"/>
      <c r="C208" s="224">
        <v>152</v>
      </c>
      <c r="D208" s="225" t="s">
        <v>515</v>
      </c>
      <c r="E208" s="228">
        <v>1</v>
      </c>
    </row>
    <row r="209" spans="2:8" ht="23.25" customHeight="1">
      <c r="B209" s="209"/>
      <c r="C209" s="203">
        <v>153</v>
      </c>
      <c r="D209" s="214" t="s">
        <v>516</v>
      </c>
      <c r="E209" s="218">
        <v>1</v>
      </c>
    </row>
    <row r="210" spans="2:8" ht="34.5" customHeight="1">
      <c r="B210" s="222"/>
      <c r="C210" s="216">
        <v>154</v>
      </c>
      <c r="D210" s="217" t="s">
        <v>517</v>
      </c>
      <c r="E210" s="219">
        <v>1</v>
      </c>
    </row>
    <row r="211" spans="2:8" ht="33" customHeight="1">
      <c r="B211" s="410" t="s">
        <v>518</v>
      </c>
      <c r="C211" s="411"/>
      <c r="D211" s="411"/>
      <c r="E211" s="412"/>
    </row>
    <row r="212" spans="2:8" ht="21.75" customHeight="1">
      <c r="B212" s="213"/>
      <c r="C212" s="203">
        <v>155</v>
      </c>
      <c r="D212" s="206" t="s">
        <v>519</v>
      </c>
      <c r="E212" s="228">
        <v>1</v>
      </c>
    </row>
    <row r="213" spans="2:8" ht="33.75" customHeight="1">
      <c r="B213" s="213"/>
      <c r="C213" s="203">
        <v>156</v>
      </c>
      <c r="D213" s="206" t="s">
        <v>520</v>
      </c>
      <c r="E213" s="218">
        <v>1</v>
      </c>
    </row>
    <row r="214" spans="2:8" ht="21" customHeight="1">
      <c r="B214" s="234"/>
      <c r="C214" s="216">
        <v>157</v>
      </c>
      <c r="D214" s="223" t="s">
        <v>521</v>
      </c>
      <c r="E214" s="219">
        <v>1</v>
      </c>
    </row>
    <row r="215" spans="2:8" ht="21" customHeight="1">
      <c r="B215" s="417"/>
      <c r="C215" s="417"/>
      <c r="D215" s="417"/>
      <c r="E215" s="417"/>
    </row>
    <row r="216" spans="2:8" s="164" customFormat="1" ht="33.75" customHeight="1">
      <c r="B216" s="403" t="s">
        <v>522</v>
      </c>
      <c r="C216" s="404"/>
      <c r="D216" s="404"/>
      <c r="E216" s="405"/>
    </row>
    <row r="217" spans="2:8" ht="36.75" customHeight="1">
      <c r="B217" s="403" t="s">
        <v>523</v>
      </c>
      <c r="C217" s="404"/>
      <c r="D217" s="404"/>
      <c r="E217" s="405"/>
    </row>
    <row r="218" spans="2:8" ht="29.25" customHeight="1">
      <c r="B218" s="420" t="s">
        <v>524</v>
      </c>
      <c r="C218" s="420"/>
      <c r="D218" s="420"/>
      <c r="E218" s="420"/>
    </row>
    <row r="219" spans="2:8" ht="41.25" customHeight="1">
      <c r="B219" s="221"/>
      <c r="C219" s="224">
        <v>158</v>
      </c>
      <c r="D219" s="225" t="s">
        <v>525</v>
      </c>
      <c r="E219" s="212">
        <v>1</v>
      </c>
      <c r="H219" s="163"/>
    </row>
    <row r="220" spans="2:8" ht="38.25" customHeight="1">
      <c r="B220" s="222"/>
      <c r="C220" s="216">
        <v>159</v>
      </c>
      <c r="D220" s="217" t="s">
        <v>526</v>
      </c>
      <c r="E220" s="212">
        <v>1</v>
      </c>
    </row>
    <row r="221" spans="2:8" ht="33" customHeight="1">
      <c r="B221" s="424" t="s">
        <v>527</v>
      </c>
      <c r="C221" s="425"/>
      <c r="D221" s="425"/>
      <c r="E221" s="426"/>
    </row>
    <row r="222" spans="2:8" ht="33.75" customHeight="1">
      <c r="B222" s="209"/>
      <c r="C222" s="203">
        <v>160</v>
      </c>
      <c r="D222" s="206" t="s">
        <v>528</v>
      </c>
      <c r="E222" s="218">
        <v>1</v>
      </c>
    </row>
    <row r="223" spans="2:8" ht="22.5" customHeight="1">
      <c r="B223" s="209"/>
      <c r="C223" s="203">
        <v>161</v>
      </c>
      <c r="D223" s="206" t="s">
        <v>529</v>
      </c>
      <c r="E223" s="235">
        <v>0.9</v>
      </c>
      <c r="H223" s="163"/>
    </row>
    <row r="224" spans="2:8" ht="33.75" customHeight="1">
      <c r="B224" s="209"/>
      <c r="C224" s="203">
        <v>162</v>
      </c>
      <c r="D224" s="206" t="s">
        <v>530</v>
      </c>
      <c r="E224" s="235">
        <v>0.75</v>
      </c>
    </row>
    <row r="225" spans="2:8" ht="33.75" customHeight="1">
      <c r="B225" s="209"/>
      <c r="C225" s="203">
        <v>163</v>
      </c>
      <c r="D225" s="206" t="s">
        <v>531</v>
      </c>
      <c r="E225" s="218">
        <v>0</v>
      </c>
      <c r="H225" s="163"/>
    </row>
    <row r="226" spans="2:8" ht="33.75" customHeight="1">
      <c r="B226" s="209"/>
      <c r="C226" s="203">
        <v>164</v>
      </c>
      <c r="D226" s="206" t="s">
        <v>532</v>
      </c>
      <c r="E226" s="218">
        <v>0.45</v>
      </c>
    </row>
    <row r="227" spans="2:8" ht="46.5" customHeight="1">
      <c r="B227" s="209"/>
      <c r="C227" s="203">
        <v>165</v>
      </c>
      <c r="D227" s="206" t="s">
        <v>533</v>
      </c>
      <c r="E227" s="218">
        <v>1</v>
      </c>
    </row>
    <row r="228" spans="2:8" ht="36" customHeight="1">
      <c r="B228" s="209"/>
      <c r="C228" s="203">
        <v>166</v>
      </c>
      <c r="D228" s="206" t="s">
        <v>534</v>
      </c>
      <c r="E228" s="218">
        <v>1</v>
      </c>
    </row>
    <row r="229" spans="2:8" ht="38.25" customHeight="1">
      <c r="B229" s="209"/>
      <c r="C229" s="203">
        <v>167</v>
      </c>
      <c r="D229" s="206" t="s">
        <v>535</v>
      </c>
      <c r="E229" s="218">
        <v>1</v>
      </c>
    </row>
    <row r="230" spans="2:8" ht="42" customHeight="1">
      <c r="B230" s="209"/>
      <c r="C230" s="203">
        <v>168</v>
      </c>
      <c r="D230" s="206" t="s">
        <v>536</v>
      </c>
      <c r="E230" s="218">
        <v>0.85</v>
      </c>
    </row>
    <row r="231" spans="2:8" ht="38.25" customHeight="1">
      <c r="B231" s="209"/>
      <c r="C231" s="203">
        <v>169</v>
      </c>
      <c r="D231" s="206" t="s">
        <v>537</v>
      </c>
      <c r="E231" s="218">
        <v>0.4</v>
      </c>
    </row>
    <row r="232" spans="2:8" ht="24.75" customHeight="1">
      <c r="B232" s="209"/>
      <c r="C232" s="203">
        <v>170</v>
      </c>
      <c r="D232" s="206" t="s">
        <v>538</v>
      </c>
      <c r="E232" s="218">
        <v>1</v>
      </c>
    </row>
    <row r="233" spans="2:8" ht="38.25" customHeight="1">
      <c r="B233" s="209"/>
      <c r="C233" s="203">
        <v>171</v>
      </c>
      <c r="D233" s="206" t="s">
        <v>539</v>
      </c>
      <c r="E233" s="218">
        <v>1</v>
      </c>
    </row>
    <row r="234" spans="2:8" ht="26.25" customHeight="1">
      <c r="B234" s="403" t="s">
        <v>540</v>
      </c>
      <c r="C234" s="404"/>
      <c r="D234" s="404"/>
      <c r="E234" s="405"/>
    </row>
    <row r="235" spans="2:8" ht="29.25" customHeight="1">
      <c r="B235" s="421" t="s">
        <v>541</v>
      </c>
      <c r="C235" s="422"/>
      <c r="D235" s="422"/>
      <c r="E235" s="423"/>
    </row>
    <row r="236" spans="2:8" ht="27" customHeight="1">
      <c r="B236" s="209"/>
      <c r="C236" s="203">
        <v>172</v>
      </c>
      <c r="D236" s="206" t="s">
        <v>542</v>
      </c>
      <c r="E236" s="218">
        <v>1</v>
      </c>
    </row>
    <row r="237" spans="2:8" ht="36" customHeight="1">
      <c r="B237" s="209"/>
      <c r="C237" s="203">
        <v>173</v>
      </c>
      <c r="D237" s="206" t="s">
        <v>543</v>
      </c>
      <c r="E237" s="218">
        <v>1</v>
      </c>
    </row>
    <row r="238" spans="2:8" ht="31.5" customHeight="1">
      <c r="B238" s="209"/>
      <c r="C238" s="203">
        <v>174</v>
      </c>
      <c r="D238" s="206" t="s">
        <v>544</v>
      </c>
      <c r="E238" s="218">
        <v>1</v>
      </c>
    </row>
    <row r="239" spans="2:8" ht="35.25" customHeight="1">
      <c r="B239" s="209"/>
      <c r="C239" s="203">
        <v>175</v>
      </c>
      <c r="D239" s="206" t="s">
        <v>545</v>
      </c>
      <c r="E239" s="218">
        <v>0.7</v>
      </c>
    </row>
    <row r="240" spans="2:8" ht="39.75" customHeight="1">
      <c r="B240" s="209"/>
      <c r="C240" s="203">
        <v>176</v>
      </c>
      <c r="D240" s="206" t="s">
        <v>546</v>
      </c>
      <c r="E240" s="218">
        <v>0.6</v>
      </c>
    </row>
    <row r="241" spans="1:5" ht="29.25" customHeight="1">
      <c r="B241" s="421" t="s">
        <v>547</v>
      </c>
      <c r="C241" s="422"/>
      <c r="D241" s="422"/>
      <c r="E241" s="423"/>
    </row>
    <row r="242" spans="1:5" ht="25.5" customHeight="1">
      <c r="B242" s="222"/>
      <c r="C242" s="216">
        <v>178</v>
      </c>
      <c r="D242" s="237" t="s">
        <v>548</v>
      </c>
      <c r="E242" s="219">
        <v>0.85</v>
      </c>
    </row>
    <row r="243" spans="1:5" ht="29.25" customHeight="1">
      <c r="A243" s="165"/>
      <c r="B243" s="418" t="s">
        <v>323</v>
      </c>
      <c r="C243" s="419"/>
      <c r="D243" s="419"/>
      <c r="E243" s="236">
        <f>+AVERAGE(E10:E242)</f>
        <v>0.91151694915254211</v>
      </c>
    </row>
    <row r="244" spans="1:5" ht="24" customHeight="1"/>
    <row r="245" spans="1:5" ht="19.5" customHeight="1">
      <c r="A245" s="165">
        <v>52</v>
      </c>
    </row>
    <row r="246" spans="1:5" ht="23.25" customHeight="1">
      <c r="B246" s="168"/>
      <c r="C246" s="184"/>
      <c r="D246" s="169"/>
    </row>
    <row r="247" spans="1:5" ht="23.25" customHeight="1">
      <c r="B247" s="168"/>
      <c r="C247" s="184"/>
      <c r="D247" s="169"/>
    </row>
    <row r="248" spans="1:5">
      <c r="B248" s="168"/>
      <c r="C248" s="184"/>
      <c r="D248" s="169"/>
    </row>
    <row r="249" spans="1:5">
      <c r="B249" s="168"/>
      <c r="C249" s="184"/>
      <c r="D249" s="169"/>
    </row>
    <row r="250" spans="1:5" ht="15.75" customHeight="1">
      <c r="B250" s="168"/>
      <c r="C250" s="184"/>
      <c r="D250" s="169"/>
    </row>
    <row r="251" spans="1:5">
      <c r="B251" s="168"/>
      <c r="C251" s="184"/>
      <c r="D251" s="169"/>
    </row>
    <row r="252" spans="1:5" ht="30" customHeight="1">
      <c r="B252" s="168"/>
      <c r="C252" s="184"/>
      <c r="D252" s="169"/>
    </row>
    <row r="253" spans="1:5" ht="30" customHeight="1">
      <c r="B253" s="168"/>
      <c r="C253" s="184"/>
      <c r="D253" s="169"/>
    </row>
    <row r="254" spans="1:5" ht="30" customHeight="1">
      <c r="B254" s="168"/>
      <c r="C254" s="184"/>
      <c r="D254" s="169"/>
    </row>
    <row r="255" spans="1:5" ht="30" customHeight="1">
      <c r="B255" s="168"/>
      <c r="C255" s="184"/>
      <c r="D255" s="169"/>
    </row>
    <row r="256" spans="1:5" ht="30" customHeight="1">
      <c r="B256" s="168"/>
      <c r="C256" s="184"/>
      <c r="D256" s="169"/>
    </row>
    <row r="257" spans="2:4" ht="30" customHeight="1">
      <c r="B257" s="168"/>
      <c r="C257" s="184"/>
      <c r="D257" s="169"/>
    </row>
    <row r="258" spans="2:4" ht="30" customHeight="1">
      <c r="B258" s="168"/>
      <c r="C258" s="184"/>
      <c r="D258" s="169"/>
    </row>
    <row r="259" spans="2:4" ht="30" customHeight="1">
      <c r="B259" s="168"/>
      <c r="C259" s="184"/>
      <c r="D259" s="169"/>
    </row>
    <row r="260" spans="2:4" ht="30" customHeight="1">
      <c r="B260" s="168"/>
      <c r="C260" s="184"/>
      <c r="D260" s="169"/>
    </row>
    <row r="261" spans="2:4" ht="30" customHeight="1">
      <c r="B261" s="168"/>
      <c r="C261" s="184"/>
      <c r="D261" s="169"/>
    </row>
    <row r="262" spans="2:4" ht="30" customHeight="1">
      <c r="B262" s="168"/>
      <c r="C262" s="184"/>
      <c r="D262" s="169"/>
    </row>
    <row r="263" spans="2:4" ht="30" customHeight="1">
      <c r="B263" s="168"/>
      <c r="C263" s="184"/>
      <c r="D263" s="169"/>
    </row>
    <row r="264" spans="2:4" ht="30" customHeight="1">
      <c r="B264" s="168"/>
      <c r="C264" s="184"/>
      <c r="D264" s="169"/>
    </row>
    <row r="265" spans="2:4" ht="30" customHeight="1">
      <c r="B265" s="168"/>
      <c r="C265" s="184"/>
      <c r="D265" s="169"/>
    </row>
    <row r="266" spans="2:4" ht="30" customHeight="1">
      <c r="B266" s="168"/>
      <c r="C266" s="184"/>
      <c r="D266" s="169"/>
    </row>
    <row r="267" spans="2:4" ht="30" customHeight="1">
      <c r="B267" s="168"/>
      <c r="C267" s="184"/>
      <c r="D267" s="169"/>
    </row>
    <row r="268" spans="2:4" ht="30" customHeight="1">
      <c r="B268" s="168"/>
      <c r="C268" s="184"/>
      <c r="D268" s="169"/>
    </row>
    <row r="269" spans="2:4" ht="30" customHeight="1">
      <c r="B269" s="168"/>
      <c r="C269" s="184"/>
      <c r="D269" s="169"/>
    </row>
    <row r="270" spans="2:4" ht="30" customHeight="1">
      <c r="B270" s="168"/>
      <c r="C270" s="184"/>
      <c r="D270" s="169"/>
    </row>
    <row r="271" spans="2:4" ht="30" customHeight="1">
      <c r="B271" s="168"/>
      <c r="C271" s="184"/>
      <c r="D271" s="169"/>
    </row>
    <row r="272" spans="2:4" ht="30" customHeight="1">
      <c r="B272" s="168"/>
      <c r="C272" s="184"/>
      <c r="D272" s="169"/>
    </row>
    <row r="273" spans="2:4" ht="30" customHeight="1">
      <c r="B273" s="168"/>
      <c r="C273" s="184"/>
      <c r="D273" s="169"/>
    </row>
    <row r="274" spans="2:4" ht="30" customHeight="1">
      <c r="B274" s="168"/>
      <c r="C274" s="184"/>
      <c r="D274" s="169"/>
    </row>
    <row r="275" spans="2:4" ht="30" customHeight="1">
      <c r="B275" s="168"/>
      <c r="C275" s="184"/>
      <c r="D275" s="169"/>
    </row>
    <row r="276" spans="2:4" ht="30" customHeight="1">
      <c r="B276" s="168"/>
      <c r="C276" s="184"/>
      <c r="D276" s="169"/>
    </row>
    <row r="277" spans="2:4" ht="30" customHeight="1"/>
    <row r="278" spans="2:4" ht="30" customHeight="1"/>
    <row r="279" spans="2:4" ht="30" customHeight="1"/>
    <row r="280" spans="2:4" ht="30" customHeight="1"/>
  </sheetData>
  <mergeCells count="59">
    <mergeCell ref="B4:E4"/>
    <mergeCell ref="B161:E161"/>
    <mergeCell ref="B167:E167"/>
    <mergeCell ref="B174:E174"/>
    <mergeCell ref="B168:E168"/>
    <mergeCell ref="B169:E169"/>
    <mergeCell ref="B177:E177"/>
    <mergeCell ref="B170:E170"/>
    <mergeCell ref="B164:E164"/>
    <mergeCell ref="B162:E162"/>
    <mergeCell ref="B163:E163"/>
    <mergeCell ref="B243:D243"/>
    <mergeCell ref="B218:E218"/>
    <mergeCell ref="B217:E217"/>
    <mergeCell ref="B234:E234"/>
    <mergeCell ref="B235:E235"/>
    <mergeCell ref="B241:E241"/>
    <mergeCell ref="B221:E221"/>
    <mergeCell ref="B182:D182"/>
    <mergeCell ref="B206:D207"/>
    <mergeCell ref="B215:E215"/>
    <mergeCell ref="B216:E216"/>
    <mergeCell ref="B211:E211"/>
    <mergeCell ref="B205:E205"/>
    <mergeCell ref="B193:E193"/>
    <mergeCell ref="B191:E191"/>
    <mergeCell ref="B188:E188"/>
    <mergeCell ref="B200:E200"/>
    <mergeCell ref="B199:E199"/>
    <mergeCell ref="B190:E190"/>
    <mergeCell ref="B183:E183"/>
    <mergeCell ref="B175:D175"/>
    <mergeCell ref="B176:D176"/>
    <mergeCell ref="B134:E134"/>
    <mergeCell ref="B124:E124"/>
    <mergeCell ref="B104:D105"/>
    <mergeCell ref="B123:E123"/>
    <mergeCell ref="B117:E117"/>
    <mergeCell ref="B113:E113"/>
    <mergeCell ref="B149:E149"/>
    <mergeCell ref="B159:E159"/>
    <mergeCell ref="B142:E142"/>
    <mergeCell ref="B135:E135"/>
    <mergeCell ref="B2:E2"/>
    <mergeCell ref="B5:D6"/>
    <mergeCell ref="B52:E52"/>
    <mergeCell ref="B103:E103"/>
    <mergeCell ref="B150:D151"/>
    <mergeCell ref="B3:E3"/>
    <mergeCell ref="B98:E98"/>
    <mergeCell ref="B82:E82"/>
    <mergeCell ref="B37:E37"/>
    <mergeCell ref="B36:E36"/>
    <mergeCell ref="B27:E27"/>
    <mergeCell ref="B54:D55"/>
    <mergeCell ref="B19:E19"/>
    <mergeCell ref="B9:E9"/>
    <mergeCell ref="B8:E8"/>
    <mergeCell ref="B7:E7"/>
  </mergeCells>
  <pageMargins left="0.92" right="0.17" top="0.36" bottom="0.31" header="0.17" footer="0.17"/>
  <pageSetup paperSize="5" scale="6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2:Z13"/>
  <sheetViews>
    <sheetView tabSelected="1" zoomScale="80" zoomScaleNormal="80" workbookViewId="0">
      <selection activeCell="Q8" sqref="Q8"/>
    </sheetView>
  </sheetViews>
  <sheetFormatPr baseColWidth="10" defaultRowHeight="15"/>
  <cols>
    <col min="1" max="1" width="2.85546875" style="170" customWidth="1"/>
    <col min="2" max="2" width="21.5703125" style="170" customWidth="1"/>
    <col min="3" max="3" width="11.7109375" style="171" customWidth="1"/>
    <col min="4" max="4" width="19.140625" style="171" customWidth="1"/>
    <col min="5" max="5" width="11.140625" style="171" customWidth="1"/>
    <col min="6" max="6" width="25" style="170" customWidth="1"/>
    <col min="7" max="7" width="11.140625" style="171" customWidth="1"/>
    <col min="8" max="8" width="23.85546875" style="170" customWidth="1"/>
    <col min="9" max="9" width="11.5703125" style="171" customWidth="1"/>
    <col min="10" max="10" width="42.85546875" style="170" customWidth="1"/>
    <col min="11" max="11" width="15.140625" style="170" customWidth="1"/>
    <col min="12" max="12" width="15" style="170" customWidth="1"/>
    <col min="13" max="13" width="7" style="170" customWidth="1"/>
    <col min="14" max="14" width="4.5703125" style="170" customWidth="1"/>
    <col min="15" max="15" width="7.140625" style="170" customWidth="1"/>
    <col min="16" max="16" width="6.140625" style="170" customWidth="1"/>
    <col min="17" max="17" width="6.7109375" style="170" customWidth="1"/>
    <col min="18" max="18" width="8" style="170" customWidth="1"/>
    <col min="19" max="19" width="10.140625" style="170" customWidth="1"/>
    <col min="20" max="20" width="7.140625" style="170" customWidth="1"/>
    <col min="21" max="21" width="11.42578125" style="170"/>
    <col min="22" max="22" width="9.140625" style="170" customWidth="1"/>
    <col min="23" max="23" width="6.42578125" style="170" customWidth="1"/>
    <col min="24" max="24" width="10.5703125" style="170" customWidth="1"/>
    <col min="25" max="25" width="5.85546875" style="170" customWidth="1"/>
    <col min="26" max="26" width="12" style="170" customWidth="1"/>
    <col min="27" max="16384" width="11.42578125" style="170"/>
  </cols>
  <sheetData>
    <row r="2" spans="1:26" ht="39.75" customHeight="1">
      <c r="B2" s="447" t="s">
        <v>550</v>
      </c>
      <c r="C2" s="447"/>
      <c r="D2" s="447"/>
      <c r="E2" s="447"/>
      <c r="F2" s="447"/>
      <c r="G2" s="447"/>
      <c r="H2" s="447"/>
      <c r="I2" s="447"/>
      <c r="J2" s="447"/>
      <c r="K2" s="447"/>
      <c r="L2" s="447"/>
    </row>
    <row r="3" spans="1:26" ht="75.75" customHeight="1">
      <c r="B3" s="448" t="s">
        <v>549</v>
      </c>
      <c r="C3" s="449"/>
      <c r="D3" s="449"/>
      <c r="E3" s="449"/>
      <c r="F3" s="449"/>
      <c r="G3" s="449"/>
      <c r="H3" s="449"/>
      <c r="I3" s="449"/>
      <c r="J3" s="449"/>
      <c r="K3" s="449"/>
      <c r="L3" s="450"/>
    </row>
    <row r="4" spans="1:26" ht="15" customHeight="1">
      <c r="A4" s="171"/>
      <c r="B4" s="176"/>
      <c r="C4" s="451"/>
      <c r="D4" s="451"/>
    </row>
    <row r="5" spans="1:26" ht="32.25" customHeight="1">
      <c r="A5" s="171"/>
      <c r="B5" s="446" t="s">
        <v>17</v>
      </c>
      <c r="C5" s="446" t="s">
        <v>286</v>
      </c>
      <c r="D5" s="446"/>
      <c r="E5" s="446" t="s">
        <v>287</v>
      </c>
      <c r="F5" s="446"/>
      <c r="G5" s="446" t="s">
        <v>288</v>
      </c>
      <c r="H5" s="446"/>
      <c r="I5" s="446" t="s">
        <v>289</v>
      </c>
      <c r="J5" s="446"/>
      <c r="K5" s="446" t="s">
        <v>16</v>
      </c>
      <c r="L5" s="446" t="s">
        <v>324</v>
      </c>
    </row>
    <row r="6" spans="1:26" ht="18" customHeight="1">
      <c r="A6" s="171"/>
      <c r="B6" s="446"/>
      <c r="C6" s="256" t="s">
        <v>255</v>
      </c>
      <c r="D6" s="256" t="s">
        <v>284</v>
      </c>
      <c r="E6" s="256" t="s">
        <v>255</v>
      </c>
      <c r="F6" s="256" t="s">
        <v>284</v>
      </c>
      <c r="G6" s="256" t="s">
        <v>255</v>
      </c>
      <c r="H6" s="256" t="s">
        <v>284</v>
      </c>
      <c r="I6" s="256" t="s">
        <v>255</v>
      </c>
      <c r="J6" s="256" t="s">
        <v>284</v>
      </c>
      <c r="K6" s="446"/>
      <c r="L6" s="446"/>
    </row>
    <row r="7" spans="1:26" s="171" customFormat="1" ht="214.5" customHeight="1">
      <c r="B7" s="195" t="s">
        <v>15</v>
      </c>
      <c r="C7" s="195">
        <v>5</v>
      </c>
      <c r="D7" s="195" t="s">
        <v>290</v>
      </c>
      <c r="E7" s="196">
        <v>16</v>
      </c>
      <c r="F7" s="196" t="s">
        <v>291</v>
      </c>
      <c r="G7" s="196">
        <v>9</v>
      </c>
      <c r="H7" s="196" t="s">
        <v>292</v>
      </c>
      <c r="I7" s="196">
        <v>97</v>
      </c>
      <c r="J7" s="196" t="s">
        <v>293</v>
      </c>
      <c r="K7" s="196">
        <v>127</v>
      </c>
      <c r="L7" s="197">
        <f>K7/K12</f>
        <v>0.71751412429378536</v>
      </c>
      <c r="M7" s="170"/>
      <c r="N7" s="170"/>
      <c r="O7" s="170"/>
      <c r="P7" s="170"/>
      <c r="Q7" s="170"/>
      <c r="R7" s="170"/>
      <c r="S7" s="170"/>
      <c r="T7" s="170"/>
      <c r="U7" s="170"/>
      <c r="V7" s="170"/>
      <c r="W7" s="170"/>
      <c r="X7" s="170"/>
      <c r="Y7" s="170"/>
      <c r="Z7" s="170"/>
    </row>
    <row r="8" spans="1:26" s="171" customFormat="1" ht="62.25" customHeight="1">
      <c r="B8" s="195" t="s">
        <v>12</v>
      </c>
      <c r="C8" s="195">
        <v>1</v>
      </c>
      <c r="D8" s="195">
        <v>4036</v>
      </c>
      <c r="E8" s="196">
        <v>3</v>
      </c>
      <c r="F8" s="196" t="s">
        <v>294</v>
      </c>
      <c r="G8" s="196">
        <v>2</v>
      </c>
      <c r="H8" s="196" t="s">
        <v>295</v>
      </c>
      <c r="I8" s="196">
        <v>19</v>
      </c>
      <c r="J8" s="196" t="s">
        <v>296</v>
      </c>
      <c r="K8" s="196">
        <v>25</v>
      </c>
      <c r="L8" s="197">
        <f>K8/K12</f>
        <v>0.14124293785310735</v>
      </c>
      <c r="M8" s="170"/>
      <c r="N8" s="170"/>
      <c r="O8" s="170"/>
      <c r="P8" s="170"/>
      <c r="Q8" s="170"/>
      <c r="R8" s="170"/>
      <c r="S8" s="170"/>
      <c r="T8" s="170"/>
      <c r="U8" s="170"/>
      <c r="V8" s="170"/>
      <c r="W8" s="170"/>
      <c r="X8" s="170"/>
      <c r="Y8" s="170"/>
      <c r="Z8" s="170"/>
    </row>
    <row r="9" spans="1:26" s="171" customFormat="1" ht="45" customHeight="1">
      <c r="B9" s="195" t="s">
        <v>54</v>
      </c>
      <c r="C9" s="195">
        <v>2</v>
      </c>
      <c r="D9" s="195" t="s">
        <v>297</v>
      </c>
      <c r="E9" s="196">
        <v>4</v>
      </c>
      <c r="F9" s="196" t="s">
        <v>298</v>
      </c>
      <c r="G9" s="196">
        <v>3</v>
      </c>
      <c r="H9" s="196" t="s">
        <v>299</v>
      </c>
      <c r="I9" s="196">
        <v>11</v>
      </c>
      <c r="J9" s="196" t="s">
        <v>300</v>
      </c>
      <c r="K9" s="196">
        <v>20</v>
      </c>
      <c r="L9" s="197">
        <f>K9/K12</f>
        <v>0.11299435028248588</v>
      </c>
      <c r="M9" s="170"/>
      <c r="N9" s="170"/>
      <c r="O9" s="170"/>
      <c r="P9" s="170"/>
      <c r="Q9" s="170"/>
      <c r="R9" s="170"/>
      <c r="S9" s="170"/>
      <c r="T9" s="170"/>
      <c r="U9" s="170"/>
      <c r="V9" s="170"/>
      <c r="W9" s="170"/>
      <c r="X9" s="170"/>
      <c r="Y9" s="170"/>
      <c r="Z9" s="170"/>
    </row>
    <row r="10" spans="1:26" s="171" customFormat="1" ht="47.25" customHeight="1">
      <c r="B10" s="195" t="s">
        <v>13</v>
      </c>
      <c r="C10" s="195">
        <v>0</v>
      </c>
      <c r="D10" s="195"/>
      <c r="E10" s="196">
        <v>0</v>
      </c>
      <c r="F10" s="196"/>
      <c r="G10" s="196">
        <v>0</v>
      </c>
      <c r="H10" s="196"/>
      <c r="I10" s="196">
        <v>3</v>
      </c>
      <c r="J10" s="196" t="s">
        <v>301</v>
      </c>
      <c r="K10" s="196">
        <v>3</v>
      </c>
      <c r="L10" s="197">
        <f>K10/K12</f>
        <v>1.6949152542372881E-2</v>
      </c>
      <c r="M10" s="170"/>
      <c r="N10" s="170"/>
      <c r="O10" s="170"/>
      <c r="P10" s="170"/>
      <c r="Q10" s="170"/>
      <c r="R10" s="170"/>
      <c r="S10" s="170"/>
      <c r="T10" s="170"/>
      <c r="U10" s="170"/>
      <c r="V10" s="170"/>
      <c r="W10" s="170"/>
      <c r="X10" s="170"/>
      <c r="Y10" s="170"/>
      <c r="Z10" s="170"/>
    </row>
    <row r="11" spans="1:26" s="171" customFormat="1" ht="33.75" customHeight="1">
      <c r="B11" s="195" t="s">
        <v>14</v>
      </c>
      <c r="C11" s="195">
        <v>0</v>
      </c>
      <c r="D11" s="195"/>
      <c r="E11" s="196">
        <v>0</v>
      </c>
      <c r="F11" s="196"/>
      <c r="G11" s="196">
        <v>1</v>
      </c>
      <c r="H11" s="196">
        <v>3958</v>
      </c>
      <c r="I11" s="196">
        <v>1</v>
      </c>
      <c r="J11" s="196">
        <v>3996</v>
      </c>
      <c r="K11" s="196">
        <v>2</v>
      </c>
      <c r="L11" s="197">
        <f>K11/K12</f>
        <v>1.1299435028248588E-2</v>
      </c>
      <c r="M11" s="170"/>
      <c r="N11" s="170"/>
      <c r="O11" s="170"/>
      <c r="P11" s="170"/>
      <c r="Q11" s="170"/>
      <c r="R11" s="170"/>
      <c r="S11" s="170"/>
      <c r="T11" s="170"/>
      <c r="U11" s="170"/>
      <c r="V11" s="170"/>
      <c r="W11" s="170"/>
      <c r="X11" s="170"/>
      <c r="Y11" s="170"/>
      <c r="Z11" s="170"/>
    </row>
    <row r="12" spans="1:26" ht="24" customHeight="1">
      <c r="B12" s="444" t="s">
        <v>256</v>
      </c>
      <c r="C12" s="444">
        <v>8</v>
      </c>
      <c r="D12" s="444"/>
      <c r="E12" s="444">
        <v>23</v>
      </c>
      <c r="F12" s="444"/>
      <c r="G12" s="444">
        <v>15</v>
      </c>
      <c r="H12" s="444"/>
      <c r="I12" s="444">
        <v>131</v>
      </c>
      <c r="J12" s="444"/>
      <c r="K12" s="444">
        <v>177</v>
      </c>
      <c r="L12" s="442">
        <v>1</v>
      </c>
    </row>
    <row r="13" spans="1:26" ht="26.25" customHeight="1">
      <c r="B13" s="444"/>
      <c r="C13" s="445">
        <v>4.519774011299435E-2</v>
      </c>
      <c r="D13" s="445"/>
      <c r="E13" s="445">
        <v>0.12994350282485875</v>
      </c>
      <c r="F13" s="445"/>
      <c r="G13" s="445">
        <v>8.4745762711864403E-2</v>
      </c>
      <c r="H13" s="445"/>
      <c r="I13" s="445">
        <v>0.74011299435028244</v>
      </c>
      <c r="J13" s="445"/>
      <c r="K13" s="444"/>
      <c r="L13" s="443"/>
    </row>
  </sheetData>
  <mergeCells count="21">
    <mergeCell ref="I5:J5"/>
    <mergeCell ref="K5:K6"/>
    <mergeCell ref="B2:L2"/>
    <mergeCell ref="L5:L6"/>
    <mergeCell ref="B3:L3"/>
    <mergeCell ref="C4:D4"/>
    <mergeCell ref="B5:B6"/>
    <mergeCell ref="C5:D5"/>
    <mergeCell ref="E5:F5"/>
    <mergeCell ref="G5:H5"/>
    <mergeCell ref="B12:B13"/>
    <mergeCell ref="C12:D12"/>
    <mergeCell ref="E12:F12"/>
    <mergeCell ref="G12:H12"/>
    <mergeCell ref="I12:J12"/>
    <mergeCell ref="L12:L13"/>
    <mergeCell ref="K12:K13"/>
    <mergeCell ref="C13:D13"/>
    <mergeCell ref="E13:F13"/>
    <mergeCell ref="G13:H13"/>
    <mergeCell ref="I13:J13"/>
  </mergeCells>
  <pageMargins left="0.92" right="0.17" top="1.61" bottom="0.31" header="0.17" footer="0.17"/>
  <pageSetup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Anexo 1.Dimensión Académica</vt:lpstr>
      <vt:lpstr>ANexo 1.DIm.Talento Humano</vt:lpstr>
      <vt:lpstr>Anexo 1. Dim. Bienestar Univers</vt:lpstr>
      <vt:lpstr>Anexo 1. Dim. La U-comunidad</vt:lpstr>
      <vt:lpstr>Anexo 1,Dim, Admitiba-Fra</vt:lpstr>
      <vt:lpstr>Anexo 2.Ponderación PGI</vt:lpstr>
      <vt:lpstr>Anexo 3.Clasificación cumpl PGI</vt:lpstr>
      <vt:lpstr>Anexo 4.Programa de Gestión UAA</vt:lpstr>
      <vt:lpstr>Anexo 5.Clasificación cumpl PGU</vt:lpstr>
      <vt:lpstr>'Anexo 1,Dim, Admitiba-Fra'!Área_de_impresión</vt:lpstr>
      <vt:lpstr>'Anexo 1. Dim. Bienestar Univers'!Área_de_impresión</vt:lpstr>
      <vt:lpstr>'Anexo 1. Dim. La U-comunidad'!Área_de_impresión</vt:lpstr>
      <vt:lpstr>'ANexo 1.DIm.Talento Humano'!Área_de_impresión</vt:lpstr>
      <vt:lpstr>'Anexo 1.Dimensión Académica'!Área_de_impresión</vt:lpstr>
      <vt:lpstr>'Anexo 2.Ponderación PGI'!Área_de_impresión</vt:lpstr>
      <vt:lpstr>'Anexo 4.Programa de Gestión UAA'!Área_de_impresión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dc:creator>
  <cp:lastModifiedBy>Usuario de Windows</cp:lastModifiedBy>
  <cp:lastPrinted>2020-03-10T21:31:15Z</cp:lastPrinted>
  <dcterms:created xsi:type="dcterms:W3CDTF">2015-05-07T20:27:20Z</dcterms:created>
  <dcterms:modified xsi:type="dcterms:W3CDTF">2020-03-13T19:58:28Z</dcterms:modified>
</cp:coreProperties>
</file>