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irector DIRECGE\2022\Adriana\PAAC y Mapas Riesgos Corrrupc\III Segumiento sept-dic 2021\"/>
    </mc:Choice>
  </mc:AlternateContent>
  <bookViews>
    <workbookView xWindow="0" yWindow="0" windowWidth="28800" windowHeight="12330" firstSheet="1" activeTab="2"/>
  </bookViews>
  <sheets>
    <sheet name="Agenda" sheetId="5" state="hidden" r:id="rId1"/>
    <sheet name="Matriz " sheetId="1" r:id="rId2"/>
    <sheet name="Informe " sheetId="6" r:id="rId3"/>
    <sheet name="Posibles_Consecuencias" sheetId="3" state="hidden" r:id="rId4"/>
    <sheet name="Posibles_Controles" sheetId="2" state="hidden" r:id="rId5"/>
  </sheets>
  <definedNames>
    <definedName name="_xlnm._FilterDatabase" localSheetId="1" hidden="1">'Matriz '!$A$7:$X$70</definedName>
    <definedName name="_xlnm.Print_Area" localSheetId="1">'Matriz '!$A$1:$X$71</definedName>
    <definedName name="_xlnm.Print_Titles" localSheetId="1">'Matriz '!$5:$7</definedName>
  </definedNames>
  <calcPr calcId="162913"/>
</workbook>
</file>

<file path=xl/calcChain.xml><?xml version="1.0" encoding="utf-8"?>
<calcChain xmlns="http://schemas.openxmlformats.org/spreadsheetml/2006/main">
  <c r="V74" i="1" l="1"/>
  <c r="V68" i="1" l="1"/>
  <c r="U17" i="1" l="1"/>
  <c r="U21" i="1" l="1"/>
  <c r="U20" i="1"/>
  <c r="W74" i="1"/>
  <c r="D6" i="6" s="1"/>
  <c r="C6" i="6" l="1"/>
  <c r="A6" i="6"/>
  <c r="D74" i="1"/>
  <c r="U8" i="1"/>
  <c r="U9" i="1"/>
  <c r="U11" i="1"/>
  <c r="U13" i="1"/>
  <c r="U15" i="1"/>
  <c r="U19" i="1"/>
  <c r="U22" i="1"/>
  <c r="U23" i="1"/>
  <c r="U25" i="1"/>
  <c r="U27" i="1"/>
  <c r="U28" i="1"/>
  <c r="U31" i="1"/>
  <c r="U35" i="1"/>
  <c r="U36" i="1"/>
  <c r="U37" i="1"/>
  <c r="U74" i="1" s="1"/>
  <c r="U39" i="1"/>
  <c r="U43" i="1"/>
  <c r="U44" i="1"/>
  <c r="U45" i="1"/>
  <c r="U52" i="1"/>
  <c r="U53" i="1"/>
  <c r="U55" i="1"/>
  <c r="U59" i="1"/>
  <c r="U60" i="1"/>
  <c r="U61" i="1"/>
  <c r="U63" i="1"/>
  <c r="U64" i="1"/>
  <c r="U65" i="1"/>
  <c r="U66" i="1"/>
  <c r="U68" i="1"/>
  <c r="U70" i="1"/>
  <c r="O64" i="1" l="1"/>
  <c r="K64" i="1"/>
  <c r="O60" i="1"/>
  <c r="K60" i="1"/>
  <c r="O52" i="1"/>
  <c r="K52" i="1"/>
  <c r="O35" i="1"/>
  <c r="K35" i="1"/>
  <c r="O27" i="1"/>
  <c r="K27" i="1"/>
  <c r="O20" i="1"/>
  <c r="K20" i="1"/>
  <c r="O66" i="1"/>
  <c r="K66" i="1"/>
  <c r="O62" i="1"/>
  <c r="K62" i="1"/>
  <c r="O54" i="1"/>
  <c r="K54" i="1"/>
  <c r="O29" i="1"/>
  <c r="K29" i="1"/>
  <c r="O22" i="1"/>
  <c r="K22" i="1"/>
  <c r="O8" i="1"/>
  <c r="K8" i="1"/>
</calcChain>
</file>

<file path=xl/comments1.xml><?xml version="1.0" encoding="utf-8"?>
<comments xmlns="http://schemas.openxmlformats.org/spreadsheetml/2006/main">
  <authors>
    <author>Vic Administrativa</author>
  </authors>
  <commentList>
    <comment ref="C6" authorId="0" shapeId="0">
      <text>
        <r>
          <rPr>
            <b/>
            <sz val="9"/>
            <color indexed="81"/>
            <rFont val="Tahoma"/>
            <family val="2"/>
          </rPr>
          <t>Vic Administrativa:</t>
        </r>
        <r>
          <rPr>
            <sz val="9"/>
            <color indexed="81"/>
            <rFont val="Tahoma"/>
            <family val="2"/>
          </rPr>
          <t xml:space="preserve">
Afectación al patrimono institucional.</t>
        </r>
      </text>
    </comment>
  </commentList>
</comments>
</file>

<file path=xl/sharedStrings.xml><?xml version="1.0" encoding="utf-8"?>
<sst xmlns="http://schemas.openxmlformats.org/spreadsheetml/2006/main" count="446" uniqueCount="344">
  <si>
    <t>Mapa de Riesgos de Corrupción</t>
  </si>
  <si>
    <t>Identificación del riesgo</t>
  </si>
  <si>
    <t>Valoración del Riesgos de Corrupción</t>
  </si>
  <si>
    <t>Monitoreo y Revisión</t>
  </si>
  <si>
    <t>Proceso</t>
  </si>
  <si>
    <t>Causa
¿Por qué? - ¿Por qué? - ¿Por qué?</t>
  </si>
  <si>
    <t>Riesgos</t>
  </si>
  <si>
    <t>Consecuencia</t>
  </si>
  <si>
    <t>Análisis del riesgos</t>
  </si>
  <si>
    <t>Valoración del riesgos</t>
  </si>
  <si>
    <t>Acciones</t>
  </si>
  <si>
    <t>Responsable</t>
  </si>
  <si>
    <t>Fecha inicio</t>
  </si>
  <si>
    <t>Fecha fin</t>
  </si>
  <si>
    <t>Meta</t>
  </si>
  <si>
    <t>Riesgos Inherente</t>
  </si>
  <si>
    <t>Controles</t>
  </si>
  <si>
    <t>Riesgo Residual</t>
  </si>
  <si>
    <t>Probabilidad</t>
  </si>
  <si>
    <t>Impacto</t>
  </si>
  <si>
    <t>Zona del riesgo</t>
  </si>
  <si>
    <t>Zona de Riesgos</t>
  </si>
  <si>
    <t>Improvisación, presiones de tiempo.</t>
  </si>
  <si>
    <t>No se exige declaración de impedimento.</t>
  </si>
  <si>
    <t>Cambios constantes de la normativa aplicable.</t>
  </si>
  <si>
    <t>Manipulación de estudios de factibilidad, estudios previos e informe de conveniencia y oportunidad.</t>
  </si>
  <si>
    <t>No se cuenta con procesos estructurados bajo el principio de planeación.</t>
  </si>
  <si>
    <t>N°</t>
  </si>
  <si>
    <t>Aplica para todos los procesos.</t>
  </si>
  <si>
    <t>Celebración de contratos sin cumplimiento de la normativa interna y externa.</t>
  </si>
  <si>
    <t>Interés ilícito o indebido en la celebración de contratos</t>
  </si>
  <si>
    <t xml:space="preserve">Todos los procesos. </t>
  </si>
  <si>
    <t>Todos los procesos</t>
  </si>
  <si>
    <t xml:space="preserve">Recibir o exigir dinero, bienes o servicios a cambio de hacer u omitir una labor propia de su cargo. </t>
  </si>
  <si>
    <t>Utilizar las influencias en beneficio propio o de tercero.</t>
  </si>
  <si>
    <t>Planeación incompleta de la etapa precontractual</t>
  </si>
  <si>
    <t>Falta de control, seguimiento y evaluación de los resultados de los estudios de factibilidad, estudios previos e informe de conveniencia y oportunidad.</t>
  </si>
  <si>
    <t>No se tiene en cuenta el principio presupuestal de austeridad del gasto.</t>
  </si>
  <si>
    <t>Apropiación o destinación indebida de recursos públicos.</t>
  </si>
  <si>
    <t>Controles ineficientes para el traslado de recursos públicos.</t>
  </si>
  <si>
    <t>Uso indebido de información clasificada y reservada.</t>
  </si>
  <si>
    <t>Presiones externas o internas.</t>
  </si>
  <si>
    <t>Falta de ética profesional.</t>
  </si>
  <si>
    <t>No cumplir con los criterios establecidos para las etapas precontractual, contractual y pos contractual.</t>
  </si>
  <si>
    <t xml:space="preserve">El supervisor o interventor ejercen una función inadecuada en la verificación que le es propia. </t>
  </si>
  <si>
    <t>Falta de herramientas para hacer un seguimiento oportuno.</t>
  </si>
  <si>
    <t xml:space="preserve">Manipulación de las especificaciones técnicas. </t>
  </si>
  <si>
    <t>Presiones internas o externas.</t>
  </si>
  <si>
    <t>Fuga de información.</t>
  </si>
  <si>
    <t>Incumplimiento de la normativa existente para el registro y autorización de documentos de contratación por parte del ordenador de gasto.</t>
  </si>
  <si>
    <t>No se cuenta con los sistemas, herramientas, procedimientos ni personal idóneo que realice esa labor.</t>
  </si>
  <si>
    <t>No declarar el conflicto de intereses para la ejecución de actividades.</t>
  </si>
  <si>
    <t>Procesos pocos rigurosos que dependen de una sola persona.</t>
  </si>
  <si>
    <t>No se tiene un proceso documentado fundamentado en herramientas tecnológicas con controles.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</si>
  <si>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</si>
  <si>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</si>
  <si>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</si>
  <si>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</si>
  <si>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</si>
  <si>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</si>
  <si>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</si>
  <si>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</si>
  <si>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</si>
  <si>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</si>
  <si>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</si>
  <si>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</si>
  <si>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</si>
  <si>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</si>
  <si>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</si>
  <si>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</si>
  <si>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</si>
  <si>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</si>
  <si>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</si>
  <si>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</si>
  <si>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</si>
  <si>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</si>
  <si>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</si>
  <si>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</si>
  <si>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</si>
  <si>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</si>
  <si>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</si>
  <si>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</si>
  <si>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</si>
  <si>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</si>
  <si>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</si>
  <si>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</si>
  <si>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</si>
  <si>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</si>
  <si>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</si>
  <si>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</si>
  <si>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</si>
  <si>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</si>
  <si>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</si>
  <si>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</si>
  <si>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</si>
  <si>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</si>
  <si>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</si>
  <si>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</si>
  <si>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</si>
  <si>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</si>
  <si>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</si>
  <si>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</si>
  <si>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</si>
  <si>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</si>
  <si>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</si>
  <si>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</si>
  <si>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</si>
  <si>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</si>
  <si>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</si>
  <si>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</si>
  <si>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</si>
  <si>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</si>
  <si>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Posibles Consecuencias</t>
  </si>
  <si>
    <t>Detrimento patrimonial.</t>
  </si>
  <si>
    <t>Hallazgos detectados por los entes de control.</t>
  </si>
  <si>
    <t>Pérdida de credibilidad de la Universidad.</t>
  </si>
  <si>
    <t>Todos</t>
  </si>
  <si>
    <t>Afectación de la imagen institucional.</t>
  </si>
  <si>
    <t>PQRDSR en contra de la Universidad.</t>
  </si>
  <si>
    <t>No.</t>
  </si>
  <si>
    <t>Descripción de la consecuencia</t>
  </si>
  <si>
    <t>Riesgo asociado</t>
  </si>
  <si>
    <t>1, 2 y 3.</t>
  </si>
  <si>
    <t>Sanciones administrativas, disciplinarias, fiscales o penales a servidores públicos involucrados.</t>
  </si>
  <si>
    <t>Incumplimiento de los objetivos y las metas institucionales.</t>
  </si>
  <si>
    <t>Falta de cultura y responsabilidad por parte de los funcionarios en el manejo de los documentos contractuales.</t>
  </si>
  <si>
    <t>Aplica a todos los procesos</t>
  </si>
  <si>
    <t>No existen inventarios documentales.</t>
  </si>
  <si>
    <t>Falta de cultura y responsabilidad por parte de los funcionarios en el manejo de los documentos.</t>
  </si>
  <si>
    <t>No hay controles de la documentación despachada y recibida entre las unidades académico administrativas.</t>
  </si>
  <si>
    <t>Falta de estandarización en la elaboración de las comunicaciones oficiales. (Producción documental)</t>
  </si>
  <si>
    <t>No se cuenta con la infraestructura necesaria para el almacenamiento de los diferentes soportes documentales.</t>
  </si>
  <si>
    <t>No se cuenta con sistemas de información para la gestión y conservación documental en diferentes soportes.</t>
  </si>
  <si>
    <t>Falta de articulación entre las unidades que gestionan, almacenan y conservan información y documentación.</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</si>
  <si>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</si>
  <si>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</si>
  <si>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</si>
  <si>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</si>
  <si>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</si>
  <si>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</si>
  <si>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</si>
  <si>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No hay restricciones a los usuarios del sistema para la gestión y consulta.</t>
  </si>
  <si>
    <t>Desconocimiento de los instrumentos de información y documentación clasificada y reservada.</t>
  </si>
  <si>
    <t>Agenda de las reuniones</t>
  </si>
  <si>
    <t>a.</t>
  </si>
  <si>
    <t>Revisión de los riesgos</t>
  </si>
  <si>
    <t>b.</t>
  </si>
  <si>
    <t>Validación de las causas y si es necesario complementar</t>
  </si>
  <si>
    <t>c.</t>
  </si>
  <si>
    <t>Establecer con los procesos los controles</t>
  </si>
  <si>
    <t>d.</t>
  </si>
  <si>
    <t>Formulación de acciones si es necesario</t>
  </si>
  <si>
    <t>Financiero</t>
  </si>
  <si>
    <t>RRHH</t>
  </si>
  <si>
    <t>Contratación</t>
  </si>
  <si>
    <t>DCGD</t>
  </si>
  <si>
    <t>X</t>
  </si>
  <si>
    <t xml:space="preserve">Alteración de documentos en beneficio propio o de terceros </t>
  </si>
  <si>
    <t>Falta control para el préstamo y consulta de archivos de gestión.</t>
  </si>
  <si>
    <t>No existen lineamientos para regular el préstamo y consulta de documentos en el archivo de gestión.</t>
  </si>
  <si>
    <t>No se tiene en cuenta las directrices archivísticas de la gestión documental.</t>
  </si>
  <si>
    <t>Falta de organización de los archivos de gestión.</t>
  </si>
  <si>
    <t>Falta de cultura y responsabilidad por parte de los funcionarios en el manejo de las comunicaciones oficiales internas.</t>
  </si>
  <si>
    <t>Deficiente interiorización de principios y valores éticos, humanos y de servidor público</t>
  </si>
  <si>
    <t xml:space="preserve">Alteración o pérdida de los documentos en beneficio propio o de terceros </t>
  </si>
  <si>
    <t>Fallas en el manejo de los diferentes soportes documentales como digitales, especiales e híbridos (Físicos y digitales).</t>
  </si>
  <si>
    <t>Alteraciones en las certificaciones emitidas por la Institución.</t>
  </si>
  <si>
    <t>Falta de estandarización de los certificados</t>
  </si>
  <si>
    <t>Afectación de los grupos de interés</t>
  </si>
  <si>
    <t>No realizar seguimiento continuo a la ejecución financiera.</t>
  </si>
  <si>
    <t>Malversación, apropiación o destinación indebida de recursos públicos.</t>
  </si>
  <si>
    <t>Que el ordenador de gasto tenga intereses particulares en el contrato.</t>
  </si>
  <si>
    <t>Interés ilícito o indebido en la celebración y ejecución de contratos</t>
  </si>
  <si>
    <t>Que el supervisor no cumpla con las funciones definidas por la normativa interna y externa.</t>
  </si>
  <si>
    <t>Tienen intereses particulares en el contrato.</t>
  </si>
  <si>
    <t>Desconocimiento o no tiene las competencias para ejercer la supervisión del contrato.</t>
  </si>
  <si>
    <t>No se tiene documentado los requisitos o los procedimientos para la asignación de supervisor.</t>
  </si>
  <si>
    <t>Afectación presupuestal en beneficio propio o de tercero.</t>
  </si>
  <si>
    <t>Asignación y préstamo de claves a personal no autorizado.</t>
  </si>
  <si>
    <t>Fallas en los sistemas y procedimientos de seguridad y vigilancia</t>
  </si>
  <si>
    <t>Inadecuada selección de personal de seguridad y vigilancia</t>
  </si>
  <si>
    <t>División de Planta Física</t>
  </si>
  <si>
    <t>No se realizan estudios para identificar y valorar los riesgos de invertir en una entidad financiera.</t>
  </si>
  <si>
    <t>Falta de responsabilidad y control por parte de los funcionarios que tienen claves asignadas</t>
  </si>
  <si>
    <t>No hacer seguimiento periódico a los inventarios físicos.</t>
  </si>
  <si>
    <t>Falta de control y definición de un cronograma para el seguimiento a los inventarios físicos.</t>
  </si>
  <si>
    <t>Falencias en los controles de manejo de caja menor y fondos fijos renovables</t>
  </si>
  <si>
    <t>División de Contratación.</t>
  </si>
  <si>
    <t>No hay cultura de rendición de cuentas ni de denuncia asociadas a la austeridad del gasto.</t>
  </si>
  <si>
    <t>Falta socialización de los medios disponibles para la rendición de cuentas y las denuncias asociadas a la austeridad del gasto.</t>
  </si>
  <si>
    <t>*Roles del sistema financiero asignados según cargo.</t>
  </si>
  <si>
    <t>* Manual de seguridad y vigilancia.</t>
  </si>
  <si>
    <t>* Estatuto y reglamento de Contratación.</t>
  </si>
  <si>
    <t>* Manual de Supervisión.</t>
  </si>
  <si>
    <t>* Estatuto y reglamento de contratación.</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</si>
  <si>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</si>
  <si>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120 UAA</t>
  </si>
  <si>
    <t>Expedientes de uso reservado bajo llave en la sección de inventarios</t>
  </si>
  <si>
    <t>No se registran los ingresos diarios reales en la caja principal y de salud.</t>
  </si>
  <si>
    <t>* Estatuto y reglamentación de Contratación.
* Infografía para las etapas de contratación directa.
* Examen de competencias técnica y administrativas.
* Lista de chequeo para validación de documentos que surten un contrato. 
* Control selectivo.
* Auditorias internas.</t>
  </si>
  <si>
    <t>* Actualizar el documento de preguntas frecuentes de la División Financiera.</t>
  </si>
  <si>
    <t>División Financiera</t>
  </si>
  <si>
    <t xml:space="preserve">* Página web institucional - Normativa Contractual.
* Estatuto de contratación.
* Reglamento de Contratación.
* Delegación vía general para asuntos contractuales y de ordenación del gasto. </t>
  </si>
  <si>
    <t>* Inducción y reinducción de personal.
* Selección de personal.
* Plan de Formación
* Proyecto Institucional</t>
  </si>
  <si>
    <t>No se implementan estrategias para mitigar riesgos financieros.</t>
  </si>
  <si>
    <t>Falta de responsabilidad y control por parte de los funcionarios</t>
  </si>
  <si>
    <t>Inadecuado procedimiento de traslado de recursos financieros y de bienes de la Universidad dentro y fuera del campus.</t>
  </si>
  <si>
    <t>División de Planta Física.</t>
  </si>
  <si>
    <t>División Financiera.</t>
  </si>
  <si>
    <t>Sección de Inventarios.</t>
  </si>
  <si>
    <t>* Realizar sesiones informativas sobre el manejo y control de los bienes muebles de la Universidad.</t>
  </si>
  <si>
    <t>El personal de seguridad no cumple los protocolos establecidos</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</si>
  <si>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</si>
  <si>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 xml:space="preserve">Falta de responsabilidad y control por parte de los funcionarios </t>
  </si>
  <si>
    <t>* Acompañamiento y asesoría en las etapas precontractual, contractual y pos contractual.</t>
  </si>
  <si>
    <t>* Estatuto y reglamento de Contratación.
* Realización de informes de supervisión e interventoría</t>
  </si>
  <si>
    <t>.</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</si>
  <si>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</si>
  <si>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</si>
  <si>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</si>
  <si>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</si>
  <si>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No se identifica objetivamente los requisitos o condiciones de participación en los procesos precontractuales, contractuales y poscontractuales.</t>
  </si>
  <si>
    <t xml:space="preserve">* Lineamientos Estatuto de Auditoría interna 
* Lineamientos Código de Ética del Auditor </t>
  </si>
  <si>
    <t>Dirección de Control Interno y Evaluación de Gestión</t>
  </si>
  <si>
    <t>* Guía para la elaboración de comunicaciones oficiales.</t>
  </si>
  <si>
    <t>* Contra referencia
* Sello seco para documentos físicos
* Control de certificados de admisiones</t>
  </si>
  <si>
    <t>No existe un administrador de base de datos (DBA)  único</t>
  </si>
  <si>
    <t>Falta de lineamientos o políticas frente al manejo inadecuado de la información en los sistemas</t>
  </si>
  <si>
    <t>Personal no autorizado haga uso de los equipos y herramientas de trabajo asignados a la dependencia  sin supervisión.</t>
  </si>
  <si>
    <t>* Claves para inicio de equipos
* Cerrado de sesión en los sistemas de información por tiempo de inactividad</t>
  </si>
  <si>
    <t>Falta de lineamientos para el manejo de la información y documentación reservada, clasificada y pública.</t>
  </si>
  <si>
    <t xml:space="preserve">Desconocimiento de la normativa asociada a los temas de transparencia y acceso a la información pública. </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</si>
  <si>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</si>
  <si>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Realizar llamadas telefónicas no autorizadas o de uso personal</t>
  </si>
  <si>
    <t>No hay lineamientos para el uso adecuado de las líneas telefónicas.</t>
  </si>
  <si>
    <t>Falta de lineamientos que definan los casos de conflicto de intereses</t>
  </si>
  <si>
    <t xml:space="preserve">* Lineamientos Estatuto de Auditoría interna 
* Lineamientos Código de Ética del Auditor
* Estatuto y Reglamento de Contratación </t>
  </si>
  <si>
    <t>Información susceptible de manipulación o adulteración en los sistemas de información</t>
  </si>
  <si>
    <t>* Solicitud del traslado de bienes a través del módulo de planta física (orden de trabajo).
* Evaluación del servicio en el módulo de planta física.</t>
  </si>
  <si>
    <t>* Tiempo de control de las llamadas.
* Formato de control de llamadas.
* Revisión por parte del jefe de unidad de las llamadas realizadas.
* Revisión de la duración de llamadas en los recibos telefónicos por parte de la División de Planta física.</t>
  </si>
  <si>
    <t>* Sensibilizar sobre organización de los archivos de gestión.</t>
  </si>
  <si>
    <t>* Instructivo para la organización de archivos de gestión y diligenciamiento de formatos asociados a gestión documental.
* Inventarios documentales de archivos de gestión
*Tablas de Retención Documental TRD</t>
  </si>
  <si>
    <t>* Radicación de comunicaciones oficiales.
* Procedimientos de la correspondencia despachada y recibida.
* Guía para la elaboración de comunicaciones oficiales.
* Guía para el registro de documentos radicados
* Docuware.</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</si>
  <si>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</si>
  <si>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 Tablas de retención documental.
* Cuadro de clasificación documental.
* Formato testigo de referencia cruzada.
* Instructivo para la organización de archivos de gestión.
* Programa de gestión documental.
* Docuware.</t>
  </si>
  <si>
    <t>*Elaborar y enviar circulares informativas respecto a la planeación de la etapa precontractual.</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</si>
  <si>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</si>
  <si>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Índice de información clasificada y reservada
* Tablas de control de acceso TCA
* Instructivo para la consulta y préstamo de documentos en archivos de gestión, central e histórico</t>
  </si>
  <si>
    <t xml:space="preserve">* Proyecto Institucional
* Selección de personal.
* Inducción y reinducción de personal.
* Plan de Formación
</t>
  </si>
  <si>
    <t>Falta de claridad en los criterios de inversión de los dineros de la Universidad.</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</si>
  <si>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</si>
  <si>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En el contrato de seguridad y vigilancia se establece el procedimiento para la validación del personal de seguridad y vigilancia.</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</si>
  <si>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</si>
  <si>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</si>
  <si>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Falta de rigurosidad en la definición de los requerimientos técnicos</t>
  </si>
  <si>
    <t>Emitir informes de auditoria interna con contenido que no describe la situación real para favorecimiento de un tercero.</t>
  </si>
  <si>
    <t>Falta de lineamientos para regular el préstamo y consulta de documentos en el archivo de gestión.</t>
  </si>
  <si>
    <t>* Comité interno de archivo.
* Actas del Comité Interno de Archivo
* Plan de Gestión Documental
* PINAR</t>
  </si>
  <si>
    <t>* Auditorias y logs de seguimiento en las tablas críticas
* Los sistemas de información solo permiten realizar acciones según un flujo establecido.</t>
  </si>
  <si>
    <t>* Asignación de roles solamente a los funcionarios pertinentes
* Firma de actas de confidencialidad.</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</si>
  <si>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</si>
  <si>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 xml:space="preserve">* Incumplimiento de la normativa.
* Selección de rubros inadecuados.
* Falencias en la ejecución de las funciones. </t>
  </si>
  <si>
    <t>Falta de controles y herramientas para el correcto manejo de los rubros.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</si>
  <si>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</si>
  <si>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*Roles de los sistemas asignados según cargo.</t>
  </si>
  <si>
    <t>Falta de cultura y responsabilidad por parte de los funcionarios</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</si>
  <si>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</si>
  <si>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</si>
  <si>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Todos los procesos.
(Excepto: Seguimiento institucional y Jurídica)
(Ordenadores de gasto)</t>
  </si>
  <si>
    <t>Aplica para todos los procesos.
(Excepto: Seguimiento institucional y Jurídica)
(Ordenadores de gastos)</t>
  </si>
  <si>
    <t>* Docuware.
*TRD</t>
  </si>
  <si>
    <t>Elaboración de un documento que contenga los lineamientos para el control de acceso a los sistemas de información.</t>
  </si>
  <si>
    <t>División de Servicios de Información</t>
  </si>
  <si>
    <t>* Implementación del programa de documentos especiales.</t>
  </si>
  <si>
    <t>* Implementación del programa de reprografía.</t>
  </si>
  <si>
    <t>* Elaborar y enviar comunicación para el uso adecuado de las líneas telefónicas.</t>
  </si>
  <si>
    <t xml:space="preserve">*Socialización a los Ordenadores de gasto para el óptimo manejo del presupuesto y explicación de los principales rubros presupuestales para la programación adecuada del presupuesto. </t>
  </si>
  <si>
    <t>* Actualizar y socializar el manual para la colocación de los excedentes de liquidez.</t>
  </si>
  <si>
    <t>* Realizar socialización de circular de aspectos a tener en cuenta para el manejo seguro del sistema de información financiero</t>
  </si>
  <si>
    <t>Elaboración, divulgación y apropiación por parte de los funcionarios del código de integridad UIS, etapa 2.</t>
  </si>
  <si>
    <t>División de Gestión de Talento Humano
Jurídica
Planeación
Dirección de Control Interno y Evaluación de Gestión
División de Contratación</t>
  </si>
  <si>
    <t>* Sensibilizar por parte de la División de Contratación sobre el alcance de los principios de la función pública.</t>
  </si>
  <si>
    <t>*Gestionar la publicación y socialización del documento de Mantenimiento físico de bienes muebles e inmuebles y fabricación de bienes muebles</t>
  </si>
  <si>
    <t>*Gestionar la publicación y socialización del manual de seguridad y vigilancia</t>
  </si>
  <si>
    <t xml:space="preserve">Actualizar y socializar el documento de preguntas frecuentes. </t>
  </si>
  <si>
    <t xml:space="preserve">* Actualizar y socializar el documento de preguntas frecuentes. </t>
  </si>
  <si>
    <t>Ejecutar auditorías internas según el Programa Anual de Auditorías, con el fin de verificar el cumplimiento de la normativa interna y el desarrollo de las actividades propias de cada UAA.</t>
  </si>
  <si>
    <t xml:space="preserve">Se realizó socialización a toda la comunidad universitaria a través de correo electrónico la cartilla para el manejo de los bienes muebles de la UIS. </t>
  </si>
  <si>
    <t>Dirección de Certificación y Gestión Documental</t>
  </si>
  <si>
    <t>* Sensibilización y socialización de la Ley de Transparencia y Acceso a la Información Pública y el Índice de Información Clasificada y Reservada en cuanto a los Documentos de Archivos de la Universidad.</t>
  </si>
  <si>
    <t xml:space="preserve">%Promedio de Avance </t>
  </si>
  <si>
    <t xml:space="preserve">N°de Riesgos </t>
  </si>
  <si>
    <t xml:space="preserve">N° Acciones </t>
  </si>
  <si>
    <t xml:space="preserve">n° de Acciones  </t>
  </si>
  <si>
    <t>% Prom. cumplimiento de  acciones</t>
  </si>
  <si>
    <t>CUMPLIMIENTO DE CONTROLES Y MATERIALIZACIÓN DE LOS RIESGOS</t>
  </si>
  <si>
    <t xml:space="preserve">¿Hay cumplimiento de los controles? </t>
  </si>
  <si>
    <t>SI</t>
  </si>
  <si>
    <t xml:space="preserve">NO </t>
  </si>
  <si>
    <t>¿Hubo Riesgos materializados?</t>
  </si>
  <si>
    <t xml:space="preserve">Fecha corte del Seguimiento </t>
  </si>
  <si>
    <t xml:space="preserve">* No se cuentan las acciones repetidas </t>
  </si>
  <si>
    <t xml:space="preserve">SEGUIMIENTO MAPA DE RIESGOS DE CORRUPCIÓN </t>
  </si>
  <si>
    <t xml:space="preserve">n° de Riesgos de Corrupción </t>
  </si>
  <si>
    <t xml:space="preserve">RESULTADOS DEL SEGUIMIENTO </t>
  </si>
  <si>
    <t xml:space="preserve">Unidad responsable del seguimiento </t>
  </si>
  <si>
    <t xml:space="preserve">*Documento código PRF.01 Mantenimiento físico de bienes muebles e inmuebles y fabricación de bienes muebles, publicado en la Intranet el 18 de mayo de 2021.
*Socialización actualización documentos proceso Recursos Físicos, remitido por correo electrónico el 21 de mayo de 2021. </t>
  </si>
  <si>
    <t>*Documento código MRF.09 Manual de Seguridad y Vigilancia, publicado en la Intranet el 18 de mayo de 2021.
*Socialización actualización documentos proceso Recursos Físicos, remitidos por correo electrónico el 21 de mayo de 2021.</t>
  </si>
  <si>
    <t>Se realizó la solicitud de actualización en la página web institucional, en particular en el vínculo de la División Financiera, en el enlace:
https://www.uis.edu.co/webUIS/es/administracion/financiera/documentos/preguntasFrecuentesDivFinan.pdf</t>
  </si>
  <si>
    <t xml:space="preserve">Se realizó la socialización de la circular lineamientos para el uso y protección de claves del Sistema de Información Financiero el día 7 de septiembre a través del correo electrónico institucional. </t>
  </si>
  <si>
    <t>Entidad: Universidad Industrial de Santander</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</si>
  <si>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</si>
  <si>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*Elaboración, divulgación y apropiación por parte de los funcionarios del Código de Integridad UIS, etapa 2.</t>
  </si>
  <si>
    <t xml:space="preserve">* Socializar a los funcionarios responsables del manejo de Cajas Menores y Fondos Fijos sobre el funcionamiento del Sistema de Información Financiero respecto al ingreso de facturas y legalizaciones. </t>
  </si>
  <si>
    <t>Elaboración, divulgación y apropiación por parte de los funcionarios del Código de Integridad UIS, etapa 2.</t>
  </si>
  <si>
    <t>Dirección de Certificación y Gestión Documental y División de Servicios de Información</t>
  </si>
  <si>
    <t>* Actualización del Programa de Gestión Documental.</t>
  </si>
  <si>
    <t xml:space="preserve">Se realizó socialización a través de correo electrónico acerca de los fondos fijos y cajas menores a ordenadores de gasto y secretarias. </t>
  </si>
  <si>
    <t>Sección de Presupuesto</t>
  </si>
  <si>
    <t>Para el tercer cuatrimestre se hace realiza la sensibilización de los principios de la función publica en el Curso de Habilidades para la Gestión de la Administración Pública, dirigido para funcionarios de la Universidad Industrial de Santander. Anexo 1 presentacion de la capacitación realizada el 20 de noviembre 2021</t>
  </si>
  <si>
    <t xml:space="preserve">En el tercer cuatrimestre se realizó sensibilización de los principios de la función publica en el Curso de Habilidades para la Gestión de la Administración Pública, dirigido para funcionarios de la Universidad Industrial de Santander, gestionada por la División de Gestión de Talento Humano. </t>
  </si>
  <si>
    <t xml:space="preserve">Circular enviada a la comunidad Universitaria el día 16 de noviembre . </t>
  </si>
  <si>
    <t xml:space="preserve">Documento actualizado y enviado para publicación en la pagina web. </t>
  </si>
  <si>
    <t>Se elaboró y envió comunicación para el uso adecuado de las líneas telefónicas.</t>
  </si>
  <si>
    <t xml:space="preserve">Se realizaron capacitaciones a los funcionarios de las diferentes UAA sobre la Organización de Archivos de Gestión, teniendo en cuenta las Tablas de Retención Documental. </t>
  </si>
  <si>
    <t>Presentación del Programa de Documentos Especiales ante el Comité de Gestión y Desempeño con sus avances Fase I</t>
  </si>
  <si>
    <t>Se reealizó la presentación ante el Comité de Gestión y Desempeño el Instructivo de Digitalización</t>
  </si>
  <si>
    <t>Se ajustó el Programa de Gestión Documental, incorporando la nueva documentación del Proceso. El documento se encuentra publicado en la página web y se visualiza en el link https://bit.ly/3zeToT0</t>
  </si>
  <si>
    <t>Capacitación a las diferentes UAA sobre los Instrumentos de Acceso a la Información el día 2 de noviembre de 2021.</t>
  </si>
  <si>
    <t>El documento denominado POLÍTICAS DE CONTROL DE ACCESO en el marco del Modelo de Seguridad y Privacidad de la Información ya fue revisado por la Mesa Técnica del Comité Institucional de Gestión y Desempeño, está pendiente aprobación. Adicionalmente ya se elaboró el MANUAL DE IMPLEMENTACIÓN DE LAS POLÍTICAS DE SEGURIDAD Y PRIVACIDAD DE LA INFORMACIÓN, que a su vez fue revisado por la Mesa Técnica. Este documento contiene los lineamientos o aspectos específicos para implementación de las políticas, incluyendo la GESTIÓN DE ACCESO A LOS SISTEMAS DE INFORMACIÓN. Se planea en una siguiente etapa incluir estos lineamientos en un procedimiento del proceso Servicios Informáticos y de Telecomunicaciones, del Sistema de Gestión de Calidad. La Mesa Técnica, que se reune una vez por semana para la revisión de la documentación correspondiente al MSPI, está conformada por representantes de Planeación, Control Interno y Evaluación de Gestión, Oficina Jurídica, Dirección de Certificación y Gestión Documental, Vicerrectoría Administrativa, Dirección de Admisiones y Registro Académico y División de Servicios de Información.</t>
  </si>
  <si>
    <t xml:space="preserve">Se realizó socialización dirigida por la División de Gestión de Talento Humano el día 20 de octubre del año en curso. De igual manera se ha realizado el envío de circulares informativas relacionadas con el proceso de cierre financiero para minimizar errores y procesos que generen demoras en el cierre. </t>
  </si>
  <si>
    <t xml:space="preserve">Se realizó la remisión del Manual actualizado a la oficina jurídica para visto bueno. El documento se encuentra en proceso de envío a Secretaria General para ser actualizado mediante resolución de rectoría. </t>
  </si>
  <si>
    <t>Para el periodo de seguimiento (septiembre - diciembre 2021), se pudo evidenciar que los controles siguen siendo implementados y ejecutados por las Unidades, cumpliendo con los lineamientos establecidos que apoyan la no materialización de los riesgos identificados.</t>
  </si>
  <si>
    <t>31 de diciembre de 2021</t>
  </si>
  <si>
    <t>% Avance I 
2021</t>
  </si>
  <si>
    <t>% Avance II
2021</t>
  </si>
  <si>
    <t>% Avance III
2021</t>
  </si>
  <si>
    <t>Observaciones 
vigencia 2021</t>
  </si>
  <si>
    <t xml:space="preserve">En el tercer cuatrimestre se realizó sensibilización de los principios de la función publica en el Curso de Habilidades para la Gestión de la Administración Pública, dirigido para funcionarios de la Universidad Industrial de Santander, liderada por la División de Gestión de Talento Humano. </t>
  </si>
  <si>
    <t xml:space="preserve">La División de Gestión de Talento Humano durante el periodo septiembre a noviembre de 2021 adelantó las siguientes actividades frente a la elaboración del Código de Integridad UIS:
- Aprobación del documento final del Código de Integridad por parte del Comité Institucional de Gestión y Desempeño (sesión de noviembre).
- Presentar el documento final del código para aprobación de la Rectoría por parte del Asesor Jurídico y la Secretaria General. Así mismo, se definió que el acto administativo que aplica para la aprobación de esre código es una Resolución de Rectoría. </t>
  </si>
  <si>
    <t xml:space="preserve">La División de Gestión de Talento Humano durante el periodo septiembre a noviembre de 2021 adelantó las siguientes actividades frente a la elaboración del Código de Integridad UIS:
- Aprobación del documento final del Código de Integridad por parte del Comité Institucional de Gestión y Desempeño. (sesión de noviembre)
- Presentar el documento final del código para aprobación de la Rectoría por parte del Asesor Jurídico y la Secretaria General. Así mismo, se definió que el acto administativo que aplica para la aprobación de esre código es una Resolución de Rectoría. </t>
  </si>
  <si>
    <t xml:space="preserve">En el periodo comprendido entre septiembre - diciembre 2021, se evidencia que no hubo materialización de los riesgos identificados, ni se han reportado en el seguimiento casos de corrupción que afecten los bienes públicos, los intereses económicos o reputacionales de la institución. 
Adicionalmente se observa que las acciones establecidas para contribuir en la prevención de la materialización de los riesgos se están ejecutando; se destacan las acciones enmarcadas en el plan de capacitación institucional, lideradas por la División de Gestión de Talento Humano, las cuales han tenido una participación masiva a través de la plataforma virtual ZOOM. </t>
  </si>
  <si>
    <t>En el mes de febrero de 2021 el Comité Institucional de Coordinación de Control Interno aprobó el Plan Anual de Auditorías Internas. 
A partir del mes de febrero se dio inicio a la ejecución de auditorías de gestión y calidad, en cuanto a los demás aspectos contenidos en el plan se ejecutan conforme a lo establecido por la normativa interna y externa. 
A corte 30 de diciembre según el seguimiento se tienen los siguientes datos: Auditorías programadas 74, auditorías ejecutadas 72 (20 de calidad).</t>
  </si>
  <si>
    <t>En el mes de febrero de 2021 el Comité Institucional de Coordinación de Control Interno aprobó el Plan Anual de Auditorías Internas. 
A partir del mes de febrero se dio inicio a la ejecución de auditorías de gestión y calidad, en cuanto a los demás aspectos contenidos en el plan se ejecutan conforme a lo establecido por las normativas interna y externa. 
A corte 30 de diciembre según el seguimiento se tienen los siguientes datos: Auditorías programadas 74, auditorías ejecutadas 72 (20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</si>
</sst>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22" x14ac:knownFonts="1">
    <font>
      <sz val="11"/>
      <color theme="1"/>
      <name val="Calibri"/>
      <family val="2"/>
      <scheme val="minor"/>
    </font>
    <font>
      <sz val="12"/>
      <name val="Humanst521 BT"/>
      <family val="2"/>
    </font>
    <font>
      <b/>
      <sz val="12"/>
      <name val="Humanst521 BT"/>
      <family val="2"/>
    </font>
    <font>
      <sz val="9"/>
      <color indexed="81"/>
      <name val="Tahoma"/>
      <family val="2"/>
    </font>
    <font>
      <b/>
      <sz val="9"/>
      <color indexed="81"/>
      <name val="Tahoma"/>
      <family val="2"/>
    </font>
    <font>
      <sz val="11"/>
      <color theme="1"/>
      <name val="Calibri"/>
      <family val="2"/>
      <scheme val="minor"/>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1"/>
      <name val="Humanst521 BT"/>
      <family val="2"/>
    </font>
    <font>
      <sz val="10"/>
      <color theme="1"/>
      <name val="Humanst521 BT"/>
      <family val="2"/>
    </font>
    <font>
      <b/>
      <sz val="11"/>
      <color theme="0"/>
      <name val="Humanst521 BT"/>
      <family val="2"/>
    </font>
    <font>
      <b/>
      <sz val="10"/>
      <color theme="1"/>
      <name val="Humanst521 BT"/>
      <family val="2"/>
    </font>
    <font>
      <b/>
      <sz val="14"/>
      <color theme="0"/>
      <name val="Humanst521 BT"/>
      <family val="2"/>
    </font>
    <font>
      <b/>
      <sz val="11"/>
      <color theme="1"/>
      <name val="Calibri"/>
      <family val="2"/>
      <scheme val="minor"/>
    </font>
    <font>
      <sz val="14"/>
      <color rgb="FF222222"/>
      <name val="Humanst521 BT"/>
      <family val="2"/>
    </font>
    <font>
      <sz val="14"/>
      <color theme="1"/>
      <name val="Humanst521 BT"/>
      <family val="2"/>
    </font>
    <font>
      <sz val="14"/>
      <name val="Humanst521 BT"/>
      <family val="2"/>
    </font>
    <font>
      <b/>
      <sz val="12"/>
      <color theme="0"/>
      <name val="Humanst521 BT"/>
      <family val="2"/>
    </font>
    <font>
      <sz val="11"/>
      <color rgb="FFFF0000"/>
      <name val="Humanst521 BT"/>
      <family val="2"/>
    </font>
  </fonts>
  <fills count="33">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rgb="FF00B05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theme="7" tint="-0.499984740745262"/>
        <bgColor indexed="64"/>
      </patternFill>
    </fill>
    <fill>
      <patternFill patternType="solid">
        <fgColor rgb="FFCCCCFF"/>
        <bgColor indexed="64"/>
      </patternFill>
    </fill>
    <fill>
      <patternFill patternType="solid">
        <fgColor rgb="FF00FFFF"/>
        <bgColor indexed="64"/>
      </patternFill>
    </fill>
    <fill>
      <patternFill patternType="solid">
        <fgColor rgb="FFFF3399"/>
        <bgColor indexed="64"/>
      </patternFill>
    </fill>
    <fill>
      <patternFill patternType="solid">
        <fgColor rgb="FFFF9966"/>
        <bgColor indexed="64"/>
      </patternFill>
    </fill>
    <fill>
      <patternFill patternType="solid">
        <fgColor rgb="FFCCCC00"/>
        <bgColor indexed="64"/>
      </patternFill>
    </fill>
    <fill>
      <patternFill patternType="solid">
        <fgColor rgb="FFCCFF66"/>
        <bgColor indexed="64"/>
      </patternFill>
    </fill>
    <fill>
      <patternFill patternType="solid">
        <fgColor rgb="FF66CCFF"/>
        <bgColor indexed="64"/>
      </patternFill>
    </fill>
    <fill>
      <patternFill patternType="solid">
        <fgColor theme="0" tint="-0.14999847407452621"/>
        <bgColor indexed="64"/>
      </patternFill>
    </fill>
    <fill>
      <patternFill patternType="solid">
        <fgColor theme="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44">
    <xf numFmtId="0" fontId="0" fillId="0" borderId="0" xfId="0"/>
    <xf numFmtId="0" fontId="1" fillId="0" borderId="0" xfId="0" applyFont="1" applyAlignment="1">
      <alignment horizontal="center" vertical="center"/>
    </xf>
    <xf numFmtId="0" fontId="1" fillId="0"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horizontal="center"/>
    </xf>
    <xf numFmtId="0" fontId="1" fillId="2" borderId="1" xfId="0" applyFont="1" applyFill="1" applyBorder="1" applyAlignment="1">
      <alignment horizontal="justify" vertical="center" wrapText="1"/>
    </xf>
    <xf numFmtId="0" fontId="7" fillId="3" borderId="1" xfId="0" applyFont="1" applyFill="1" applyBorder="1" applyAlignment="1">
      <alignment horizontal="center" vertical="center"/>
    </xf>
    <xf numFmtId="0" fontId="6" fillId="0" borderId="1" xfId="0" applyFont="1" applyBorder="1"/>
    <xf numFmtId="0" fontId="8" fillId="0" borderId="0" xfId="0" applyFont="1"/>
    <xf numFmtId="0" fontId="1"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9" fillId="0" borderId="0" xfId="0" applyFont="1"/>
    <xf numFmtId="0" fontId="10" fillId="0" borderId="0" xfId="0" applyFont="1" applyAlignment="1">
      <alignment vertical="center" wrapText="1"/>
    </xf>
    <xf numFmtId="0" fontId="9" fillId="0" borderId="0" xfId="0" applyFont="1" applyAlignment="1">
      <alignment horizontal="right"/>
    </xf>
    <xf numFmtId="0" fontId="9" fillId="0" borderId="0" xfId="0" applyFont="1" applyAlignment="1">
      <alignment vertical="center" wrapText="1"/>
    </xf>
    <xf numFmtId="0" fontId="9" fillId="0" borderId="0" xfId="0" applyFont="1" applyAlignment="1">
      <alignment vertical="center"/>
    </xf>
    <xf numFmtId="0" fontId="10" fillId="4" borderId="1" xfId="0" applyFont="1" applyFill="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6" fillId="5" borderId="0" xfId="0" applyFont="1" applyFill="1"/>
    <xf numFmtId="0" fontId="1" fillId="0" borderId="1" xfId="0" applyFont="1" applyBorder="1" applyAlignment="1">
      <alignment vertical="center"/>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textRotation="90"/>
    </xf>
    <xf numFmtId="0" fontId="1" fillId="0" borderId="0" xfId="0" applyFont="1" applyFill="1" applyAlignment="1">
      <alignment vertical="center"/>
    </xf>
    <xf numFmtId="0" fontId="1" fillId="0" borderId="3" xfId="0" applyFont="1" applyBorder="1" applyAlignment="1">
      <alignment horizontal="left" vertical="center"/>
    </xf>
    <xf numFmtId="0" fontId="6" fillId="0" borderId="0" xfId="0" applyFont="1" applyAlignment="1">
      <alignment vertical="center" textRotation="90"/>
    </xf>
    <xf numFmtId="0" fontId="0" fillId="0" borderId="0" xfId="0"/>
    <xf numFmtId="0" fontId="9"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9" fontId="1" fillId="2" borderId="1" xfId="2" applyFont="1" applyFill="1" applyBorder="1" applyAlignment="1">
      <alignment horizontal="center" vertical="center" wrapText="1"/>
    </xf>
    <xf numFmtId="9" fontId="8" fillId="2" borderId="1" xfId="2"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9" fontId="8" fillId="2" borderId="1" xfId="1" applyNumberFormat="1" applyFont="1" applyFill="1" applyBorder="1" applyAlignment="1">
      <alignment horizontal="center" vertical="center" wrapText="1"/>
    </xf>
    <xf numFmtId="9" fontId="1" fillId="13" borderId="1" xfId="2" applyFont="1" applyFill="1" applyBorder="1" applyAlignment="1">
      <alignment horizontal="center" vertical="center" wrapText="1"/>
    </xf>
    <xf numFmtId="9" fontId="6" fillId="12" borderId="1" xfId="2" applyFont="1" applyFill="1" applyBorder="1" applyAlignment="1">
      <alignment horizontal="center" vertical="center" wrapText="1"/>
    </xf>
    <xf numFmtId="9" fontId="6" fillId="14" borderId="1" xfId="2" applyFont="1" applyFill="1" applyBorder="1" applyAlignment="1">
      <alignment horizontal="center" vertical="center" wrapText="1"/>
    </xf>
    <xf numFmtId="9" fontId="1" fillId="18" borderId="1" xfId="0" applyNumberFormat="1" applyFont="1" applyFill="1" applyBorder="1" applyAlignment="1">
      <alignment horizontal="center" vertical="center" wrapText="1"/>
    </xf>
    <xf numFmtId="9" fontId="1" fillId="19" borderId="1" xfId="0" applyNumberFormat="1" applyFont="1" applyFill="1" applyBorder="1" applyAlignment="1">
      <alignment horizontal="center" vertical="center" wrapText="1"/>
    </xf>
    <xf numFmtId="9" fontId="6" fillId="21" borderId="1" xfId="2" applyFont="1" applyFill="1" applyBorder="1" applyAlignment="1">
      <alignment horizontal="center" vertical="center" wrapText="1"/>
    </xf>
    <xf numFmtId="9" fontId="6" fillId="22" borderId="1" xfId="2" applyFont="1" applyFill="1" applyBorder="1" applyAlignment="1">
      <alignment horizontal="center" vertical="center" wrapText="1"/>
    </xf>
    <xf numFmtId="9" fontId="6" fillId="23" borderId="1" xfId="2" applyFont="1" applyFill="1" applyBorder="1" applyAlignment="1">
      <alignment horizontal="center" vertical="center" wrapText="1"/>
    </xf>
    <xf numFmtId="9" fontId="12" fillId="20" borderId="1" xfId="2" applyFont="1" applyFill="1" applyBorder="1" applyAlignment="1">
      <alignment horizontal="center" vertical="center"/>
    </xf>
    <xf numFmtId="9" fontId="1" fillId="24" borderId="1" xfId="2" applyFont="1" applyFill="1" applyBorder="1" applyAlignment="1">
      <alignment horizontal="center" vertical="center" wrapText="1"/>
    </xf>
    <xf numFmtId="9" fontId="1" fillId="25" borderId="1" xfId="0" applyNumberFormat="1" applyFont="1" applyFill="1" applyBorder="1" applyAlignment="1">
      <alignment horizontal="center" vertical="center" wrapText="1"/>
    </xf>
    <xf numFmtId="9" fontId="1" fillId="26" borderId="1" xfId="2" applyFont="1" applyFill="1" applyBorder="1" applyAlignment="1">
      <alignment horizontal="center" vertical="center" wrapText="1"/>
    </xf>
    <xf numFmtId="9" fontId="1" fillId="27" borderId="1" xfId="2" applyFont="1" applyFill="1" applyBorder="1" applyAlignment="1">
      <alignment horizontal="center" vertical="center" wrapText="1"/>
    </xf>
    <xf numFmtId="9" fontId="1" fillId="15" borderId="1" xfId="2" applyFont="1" applyFill="1" applyBorder="1" applyAlignment="1">
      <alignment horizontal="center" vertical="center" wrapText="1"/>
    </xf>
    <xf numFmtId="9" fontId="1" fillId="28" borderId="1" xfId="0" applyNumberFormat="1" applyFont="1" applyFill="1" applyBorder="1" applyAlignment="1">
      <alignment horizontal="center" vertical="center" wrapText="1"/>
    </xf>
    <xf numFmtId="9" fontId="1" fillId="30" borderId="1" xfId="0" applyNumberFormat="1" applyFont="1" applyFill="1" applyBorder="1" applyAlignment="1">
      <alignment horizontal="center" vertical="center" wrapText="1"/>
    </xf>
    <xf numFmtId="9" fontId="6" fillId="2" borderId="0" xfId="2" applyFont="1" applyFill="1" applyAlignment="1">
      <alignment horizontal="center" vertical="center"/>
    </xf>
    <xf numFmtId="0" fontId="9" fillId="0" borderId="0" xfId="0" applyFont="1" applyBorder="1"/>
    <xf numFmtId="0" fontId="0" fillId="0" borderId="7"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applyFill="1" applyAlignment="1">
      <alignment vertical="center"/>
    </xf>
    <xf numFmtId="0" fontId="9" fillId="0" borderId="0" xfId="0" applyFont="1" applyBorder="1" applyAlignment="1">
      <alignment horizontal="center" vertical="center"/>
    </xf>
    <xf numFmtId="0" fontId="14" fillId="6"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0" xfId="0" applyFont="1" applyBorder="1" applyAlignment="1">
      <alignment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0" xfId="0" applyFont="1" applyBorder="1" applyAlignment="1">
      <alignment vertical="center" wrapText="1"/>
    </xf>
    <xf numFmtId="0" fontId="10" fillId="31" borderId="1" xfId="0" applyFont="1" applyFill="1" applyBorder="1" applyAlignment="1">
      <alignment horizontal="center" vertical="center"/>
    </xf>
    <xf numFmtId="0" fontId="0" fillId="0" borderId="0" xfId="0" applyFill="1" applyBorder="1"/>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9" fillId="0" borderId="0" xfId="0" applyFont="1" applyBorder="1" applyAlignment="1">
      <alignment horizontal="left"/>
    </xf>
    <xf numFmtId="0" fontId="9" fillId="0" borderId="6" xfId="0" applyFont="1" applyBorder="1"/>
    <xf numFmtId="9" fontId="10" fillId="7" borderId="1" xfId="2" applyFont="1" applyFill="1" applyBorder="1" applyAlignment="1">
      <alignment horizontal="center" vertical="center"/>
    </xf>
    <xf numFmtId="9" fontId="1" fillId="2" borderId="0" xfId="2" applyFont="1" applyFill="1" applyAlignment="1">
      <alignment horizontal="center" vertical="center"/>
    </xf>
    <xf numFmtId="0" fontId="1" fillId="2" borderId="0" xfId="0" applyFont="1" applyFill="1" applyAlignment="1">
      <alignment horizontal="justify" vertical="center"/>
    </xf>
    <xf numFmtId="0" fontId="2" fillId="32" borderId="1" xfId="0" applyFont="1" applyFill="1" applyBorder="1" applyAlignment="1">
      <alignment horizontal="center" vertical="center"/>
    </xf>
    <xf numFmtId="0" fontId="1" fillId="32" borderId="1" xfId="0" applyFont="1" applyFill="1" applyBorder="1" applyAlignment="1">
      <alignment horizontal="justify" vertical="center"/>
    </xf>
    <xf numFmtId="0" fontId="10" fillId="0" borderId="0" xfId="0" applyFont="1" applyAlignment="1">
      <alignment vertical="center"/>
    </xf>
    <xf numFmtId="0" fontId="2" fillId="0" borderId="0" xfId="0" applyFont="1" applyFill="1" applyAlignment="1">
      <alignment vertical="center"/>
    </xf>
    <xf numFmtId="0" fontId="16" fillId="0" borderId="0" xfId="0" applyFont="1"/>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xf>
    <xf numFmtId="0" fontId="7" fillId="4" borderId="1" xfId="0" applyFont="1" applyFill="1" applyBorder="1" applyAlignment="1">
      <alignment horizontal="center" vertical="center" textRotation="90" wrapText="1"/>
    </xf>
    <xf numFmtId="0" fontId="1" fillId="2" borderId="0" xfId="0" applyFont="1" applyFill="1" applyAlignment="1">
      <alignment horizontal="justify" vertical="center"/>
    </xf>
    <xf numFmtId="0" fontId="2" fillId="0" borderId="0" xfId="0" applyFont="1" applyFill="1" applyAlignment="1">
      <alignment vertical="center"/>
    </xf>
    <xf numFmtId="0" fontId="9" fillId="0" borderId="1" xfId="0" applyFont="1" applyBorder="1" applyAlignment="1">
      <alignment horizontal="justify"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17"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9" fontId="9" fillId="2" borderId="1" xfId="2" applyFont="1" applyFill="1" applyBorder="1" applyAlignment="1">
      <alignment horizontal="center" vertical="center" wrapText="1"/>
    </xf>
    <xf numFmtId="9" fontId="11" fillId="2" borderId="1" xfId="2" applyFont="1" applyFill="1" applyBorder="1" applyAlignment="1">
      <alignment horizontal="center" vertical="center" wrapText="1"/>
    </xf>
    <xf numFmtId="0" fontId="11" fillId="2" borderId="1" xfId="0" applyFont="1" applyFill="1" applyBorder="1" applyAlignment="1">
      <alignment horizontal="justify" vertical="center" wrapText="1"/>
    </xf>
    <xf numFmtId="9" fontId="11" fillId="2" borderId="0" xfId="2" applyFont="1" applyFill="1" applyAlignment="1">
      <alignment horizontal="center" vertical="center"/>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17"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9" fontId="9" fillId="0" borderId="10" xfId="0" applyNumberFormat="1" applyFont="1" applyFill="1" applyBorder="1" applyAlignment="1">
      <alignment vertical="center" wrapText="1"/>
    </xf>
    <xf numFmtId="9" fontId="11" fillId="0" borderId="1" xfId="2" applyFont="1" applyFill="1" applyBorder="1" applyAlignment="1">
      <alignment horizontal="center" vertical="center" wrapText="1"/>
    </xf>
    <xf numFmtId="0" fontId="11" fillId="0" borderId="1" xfId="0" applyFont="1" applyFill="1" applyBorder="1" applyAlignment="1">
      <alignment horizontal="justify" vertical="center" wrapText="1"/>
    </xf>
    <xf numFmtId="9" fontId="9" fillId="2" borderId="1"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center" vertical="center"/>
    </xf>
    <xf numFmtId="9" fontId="9" fillId="2" borderId="1" xfId="2" applyFont="1" applyFill="1" applyBorder="1" applyAlignment="1">
      <alignment horizontal="center" vertical="center"/>
    </xf>
    <xf numFmtId="9" fontId="11" fillId="0" borderId="1" xfId="2" applyFont="1" applyFill="1" applyBorder="1" applyAlignment="1">
      <alignment horizontal="center" vertical="center"/>
    </xf>
    <xf numFmtId="9" fontId="11" fillId="0" borderId="1" xfId="0" applyNumberFormat="1" applyFont="1" applyFill="1" applyBorder="1" applyAlignment="1">
      <alignment horizontal="center" vertical="center" wrapText="1"/>
    </xf>
    <xf numFmtId="9" fontId="9" fillId="2" borderId="1" xfId="1" applyNumberFormat="1" applyFont="1" applyFill="1" applyBorder="1" applyAlignment="1">
      <alignment horizontal="center" vertical="center" wrapText="1"/>
    </xf>
    <xf numFmtId="9" fontId="11" fillId="0" borderId="1" xfId="1" applyNumberFormat="1" applyFont="1" applyFill="1" applyBorder="1" applyAlignment="1">
      <alignment horizontal="center" vertical="center" wrapText="1"/>
    </xf>
    <xf numFmtId="9" fontId="9" fillId="0" borderId="1" xfId="2" applyFont="1" applyFill="1" applyBorder="1" applyAlignment="1">
      <alignment horizontal="center" vertical="center" wrapText="1"/>
    </xf>
    <xf numFmtId="0" fontId="9" fillId="0" borderId="1" xfId="0" applyFont="1" applyBorder="1" applyAlignment="1">
      <alignment horizontal="left"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vertical="center" wrapText="1"/>
    </xf>
    <xf numFmtId="17"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9" fontId="11" fillId="0" borderId="8" xfId="2" applyFont="1" applyFill="1" applyBorder="1" applyAlignment="1">
      <alignment horizontal="center" vertical="center" wrapText="1"/>
    </xf>
    <xf numFmtId="9" fontId="11" fillId="0" borderId="10" xfId="2" applyFont="1" applyFill="1" applyBorder="1" applyAlignment="1">
      <alignment horizontal="center" vertical="center" wrapText="1"/>
    </xf>
    <xf numFmtId="17" fontId="21" fillId="0" borderId="1" xfId="0" applyNumberFormat="1" applyFont="1" applyFill="1" applyBorder="1" applyAlignment="1">
      <alignment vertical="center" wrapText="1"/>
    </xf>
    <xf numFmtId="9" fontId="11" fillId="0" borderId="0" xfId="2" applyFont="1" applyFill="1" applyAlignment="1">
      <alignment horizontal="center" vertical="center"/>
    </xf>
    <xf numFmtId="9" fontId="11" fillId="0" borderId="8" xfId="1" applyNumberFormat="1" applyFont="1" applyFill="1" applyBorder="1" applyAlignment="1">
      <alignment horizontal="center" vertical="center" wrapText="1"/>
    </xf>
    <xf numFmtId="9" fontId="11" fillId="0" borderId="10" xfId="1"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7"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12" borderId="1"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7" fillId="0" borderId="0" xfId="0" applyFont="1" applyAlignment="1">
      <alignment vertical="center" textRotation="90"/>
    </xf>
    <xf numFmtId="0" fontId="2" fillId="12" borderId="1" xfId="0" applyFont="1" applyFill="1" applyBorder="1" applyAlignment="1">
      <alignment horizontal="center" vertical="center" wrapText="1"/>
    </xf>
    <xf numFmtId="9" fontId="7" fillId="12" borderId="1" xfId="2" applyFont="1" applyFill="1" applyBorder="1" applyAlignment="1">
      <alignment horizontal="center" vertical="center"/>
    </xf>
    <xf numFmtId="9" fontId="2" fillId="12" borderId="1" xfId="2"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2" fillId="4" borderId="1" xfId="0" applyFont="1" applyFill="1" applyBorder="1" applyAlignment="1">
      <alignment horizontal="center" vertical="center" wrapText="1"/>
    </xf>
    <xf numFmtId="9" fontId="9" fillId="2" borderId="8" xfId="0" applyNumberFormat="1" applyFont="1" applyFill="1" applyBorder="1" applyAlignment="1">
      <alignment horizontal="center" vertical="center" wrapText="1"/>
    </xf>
    <xf numFmtId="9" fontId="9" fillId="2" borderId="10"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9" fillId="0" borderId="8" xfId="0" applyFont="1" applyBorder="1" applyAlignment="1">
      <alignment horizontal="justify" vertical="center" wrapText="1"/>
    </xf>
    <xf numFmtId="0" fontId="9" fillId="0" borderId="10" xfId="0" applyFont="1" applyBorder="1" applyAlignment="1">
      <alignment horizontal="justify" vertical="center" wrapText="1"/>
    </xf>
    <xf numFmtId="0" fontId="1" fillId="0" borderId="0" xfId="0" applyFont="1" applyAlignment="1">
      <alignment horizontal="center" vertical="center"/>
    </xf>
    <xf numFmtId="0" fontId="2"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xf>
    <xf numFmtId="9" fontId="11" fillId="2" borderId="8" xfId="0" applyNumberFormat="1" applyFont="1" applyFill="1" applyBorder="1" applyAlignment="1">
      <alignment horizontal="center" vertical="center" wrapText="1"/>
    </xf>
    <xf numFmtId="9" fontId="11" fillId="2" borderId="10" xfId="0" applyNumberFormat="1"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10" xfId="0" applyFont="1" applyFill="1" applyBorder="1" applyAlignment="1">
      <alignment horizontal="left" vertical="center" wrapText="1"/>
    </xf>
    <xf numFmtId="9" fontId="11" fillId="2" borderId="8" xfId="2" applyFont="1" applyFill="1" applyBorder="1" applyAlignment="1">
      <alignment horizontal="center" vertical="center" wrapText="1"/>
    </xf>
    <xf numFmtId="9" fontId="11" fillId="2" borderId="10" xfId="2" applyFont="1" applyFill="1" applyBorder="1" applyAlignment="1">
      <alignment horizontal="center" vertical="center" wrapText="1"/>
    </xf>
    <xf numFmtId="0" fontId="9" fillId="2" borderId="8"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9" fontId="9" fillId="2" borderId="8" xfId="2" applyFont="1" applyFill="1" applyBorder="1" applyAlignment="1">
      <alignment horizontal="center" vertical="center" wrapText="1"/>
    </xf>
    <xf numFmtId="9" fontId="9" fillId="2" borderId="10" xfId="2"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17" fontId="21" fillId="0" borderId="1" xfId="0" applyNumberFormat="1" applyFont="1" applyFill="1" applyBorder="1" applyAlignment="1">
      <alignment horizontal="center" vertical="center" wrapText="1"/>
    </xf>
    <xf numFmtId="9" fontId="9" fillId="2" borderId="8" xfId="1" applyNumberFormat="1" applyFont="1" applyFill="1" applyBorder="1" applyAlignment="1">
      <alignment horizontal="center" vertical="center" wrapText="1"/>
    </xf>
    <xf numFmtId="9" fontId="9" fillId="2" borderId="10" xfId="1"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 xfId="0" applyFont="1" applyBorder="1" applyAlignment="1">
      <alignment horizontal="left" vertical="center" wrapText="1"/>
    </xf>
    <xf numFmtId="0" fontId="6" fillId="9"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Border="1" applyAlignment="1">
      <alignment horizontal="left" vertical="center" wrapText="1"/>
    </xf>
    <xf numFmtId="0" fontId="6"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2" fillId="32" borderId="1" xfId="0" applyFont="1" applyFill="1" applyBorder="1" applyAlignment="1">
      <alignment horizontal="center" vertical="center"/>
    </xf>
    <xf numFmtId="0" fontId="2" fillId="32" borderId="1" xfId="0" applyFont="1" applyFill="1" applyBorder="1" applyAlignment="1">
      <alignment horizontal="left" vertical="center"/>
    </xf>
    <xf numFmtId="0" fontId="2"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9"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right" vertical="center"/>
    </xf>
    <xf numFmtId="9" fontId="1" fillId="4" borderId="8" xfId="0" applyNumberFormat="1" applyFont="1" applyFill="1" applyBorder="1" applyAlignment="1">
      <alignment horizontal="center" vertical="center" wrapText="1"/>
    </xf>
    <xf numFmtId="9" fontId="1" fillId="4" borderId="10" xfId="0" applyNumberFormat="1" applyFont="1" applyFill="1" applyBorder="1" applyAlignment="1">
      <alignment horizontal="center" vertical="center" wrapText="1"/>
    </xf>
    <xf numFmtId="9" fontId="6" fillId="5" borderId="1" xfId="2" applyFont="1" applyFill="1" applyBorder="1" applyAlignment="1">
      <alignment horizontal="center" vertical="center" wrapText="1"/>
    </xf>
    <xf numFmtId="9" fontId="6" fillId="17" borderId="8" xfId="0" applyNumberFormat="1" applyFont="1" applyFill="1" applyBorder="1" applyAlignment="1">
      <alignment horizontal="center" vertical="center" wrapText="1"/>
    </xf>
    <xf numFmtId="9" fontId="6" fillId="17" borderId="10" xfId="0" applyNumberFormat="1" applyFont="1" applyFill="1" applyBorder="1" applyAlignment="1">
      <alignment horizontal="center" vertical="center" wrapText="1"/>
    </xf>
    <xf numFmtId="9" fontId="8" fillId="2" borderId="1" xfId="2" applyFont="1" applyFill="1" applyBorder="1" applyAlignment="1">
      <alignment horizontal="center" vertical="center" wrapText="1"/>
    </xf>
    <xf numFmtId="9" fontId="8" fillId="2" borderId="1" xfId="1" applyNumberFormat="1" applyFont="1" applyFill="1" applyBorder="1" applyAlignment="1">
      <alignment horizontal="center" vertical="center" wrapText="1"/>
    </xf>
    <xf numFmtId="9" fontId="1" fillId="29" borderId="8" xfId="0" applyNumberFormat="1" applyFont="1" applyFill="1" applyBorder="1" applyAlignment="1">
      <alignment horizontal="center" vertical="center" wrapText="1"/>
    </xf>
    <xf numFmtId="9" fontId="1" fillId="29" borderId="10" xfId="0" applyNumberFormat="1"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14" fillId="31"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20" fillId="16" borderId="7" xfId="0" applyFont="1" applyFill="1" applyBorder="1" applyAlignment="1">
      <alignment horizontal="center" vertical="center"/>
    </xf>
    <xf numFmtId="0" fontId="20" fillId="16" borderId="2" xfId="0" applyFont="1" applyFill="1" applyBorder="1" applyAlignment="1">
      <alignment horizontal="center" vertical="center"/>
    </xf>
    <xf numFmtId="0" fontId="20" fillId="16" borderId="4" xfId="0" applyFont="1" applyFill="1" applyBorder="1" applyAlignment="1">
      <alignment horizontal="center" vertical="center"/>
    </xf>
    <xf numFmtId="0" fontId="20" fillId="16" borderId="11" xfId="0" applyFont="1" applyFill="1" applyBorder="1" applyAlignment="1">
      <alignment horizontal="center" vertical="center"/>
    </xf>
    <xf numFmtId="0" fontId="10" fillId="31" borderId="1" xfId="0" applyFont="1" applyFill="1" applyBorder="1" applyAlignment="1">
      <alignment horizontal="center" vertical="center"/>
    </xf>
    <xf numFmtId="0" fontId="9" fillId="0" borderId="1" xfId="0" applyFont="1" applyBorder="1" applyAlignment="1">
      <alignment horizontal="center" vertical="center"/>
    </xf>
    <xf numFmtId="0" fontId="10" fillId="31" borderId="4" xfId="0" applyFont="1" applyFill="1" applyBorder="1" applyAlignment="1">
      <alignment horizontal="left" vertical="center" wrapText="1"/>
    </xf>
    <xf numFmtId="0" fontId="10" fillId="31" borderId="11" xfId="0" applyFont="1" applyFill="1" applyBorder="1" applyAlignment="1">
      <alignment horizontal="left" vertical="center" wrapText="1"/>
    </xf>
    <xf numFmtId="0" fontId="10" fillId="31" borderId="5" xfId="0" applyFont="1" applyFill="1" applyBorder="1" applyAlignment="1">
      <alignment horizontal="left" vertical="center" wrapText="1"/>
    </xf>
    <xf numFmtId="0" fontId="9" fillId="0" borderId="1" xfId="0" applyFont="1" applyBorder="1" applyAlignment="1">
      <alignment horizontal="left" vertical="center"/>
    </xf>
    <xf numFmtId="0" fontId="10" fillId="31" borderId="1" xfId="0" applyFont="1" applyFill="1" applyBorder="1" applyAlignment="1">
      <alignment horizontal="left" vertical="center" wrapText="1"/>
    </xf>
    <xf numFmtId="0" fontId="11" fillId="0" borderId="1" xfId="0" applyFont="1" applyBorder="1" applyAlignment="1">
      <alignment horizontal="left" vertical="center"/>
    </xf>
    <xf numFmtId="0" fontId="7" fillId="10" borderId="1" xfId="0" applyFont="1" applyFill="1" applyBorder="1" applyAlignment="1">
      <alignment horizontal="center" vertical="center"/>
    </xf>
    <xf numFmtId="0" fontId="7" fillId="11" borderId="1" xfId="0" applyFont="1" applyFill="1" applyBorder="1" applyAlignment="1">
      <alignment horizontal="center" vertical="center"/>
    </xf>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66CCFF"/>
      <color rgb="FFCCFF66"/>
      <color rgb="FFCCCC00"/>
      <color rgb="FFFF9966"/>
      <color rgb="FFFFFFFF"/>
      <color rgb="FFFF3399"/>
      <color rgb="FF00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election activeCell="F23" sqref="F23"/>
    </sheetView>
  </sheetViews>
  <sheetFormatPr baseColWidth="10" defaultRowHeight="15" x14ac:dyDescent="0.25"/>
  <cols>
    <col min="1" max="1" width="2.42578125" style="17" customWidth="1"/>
    <col min="2" max="2" width="5.5703125" style="17" customWidth="1"/>
    <col min="3" max="3" width="54" style="21" customWidth="1"/>
    <col min="4" max="4" width="14.28515625" style="17" customWidth="1"/>
    <col min="5" max="5" width="11.42578125" style="17"/>
    <col min="6" max="6" width="15.7109375" style="17" customWidth="1"/>
    <col min="7" max="7" width="12.42578125" style="17" customWidth="1"/>
    <col min="8" max="16384" width="11.42578125" style="17"/>
  </cols>
  <sheetData>
    <row r="2" spans="2:7" x14ac:dyDescent="0.25">
      <c r="C2" s="18" t="s">
        <v>143</v>
      </c>
    </row>
    <row r="3" spans="2:7" x14ac:dyDescent="0.25">
      <c r="B3" s="19" t="s">
        <v>144</v>
      </c>
      <c r="C3" s="20" t="s">
        <v>145</v>
      </c>
    </row>
    <row r="4" spans="2:7" x14ac:dyDescent="0.25">
      <c r="B4" s="19" t="s">
        <v>146</v>
      </c>
      <c r="C4" s="20" t="s">
        <v>147</v>
      </c>
    </row>
    <row r="5" spans="2:7" x14ac:dyDescent="0.25">
      <c r="B5" s="19" t="s">
        <v>148</v>
      </c>
      <c r="C5" s="20" t="s">
        <v>149</v>
      </c>
    </row>
    <row r="6" spans="2:7" x14ac:dyDescent="0.25">
      <c r="B6" s="19" t="s">
        <v>150</v>
      </c>
      <c r="C6" s="20" t="s">
        <v>151</v>
      </c>
    </row>
    <row r="8" spans="2:7" ht="21" customHeight="1" x14ac:dyDescent="0.25">
      <c r="B8" s="150" t="s">
        <v>6</v>
      </c>
      <c r="C8" s="151"/>
      <c r="D8" s="22" t="s">
        <v>152</v>
      </c>
      <c r="E8" s="22" t="s">
        <v>153</v>
      </c>
      <c r="F8" s="22" t="s">
        <v>154</v>
      </c>
      <c r="G8" s="22" t="s">
        <v>155</v>
      </c>
    </row>
    <row r="9" spans="2:7" ht="36.75" customHeight="1" x14ac:dyDescent="0.25">
      <c r="B9" s="23">
        <v>1</v>
      </c>
      <c r="C9" s="16" t="s">
        <v>38</v>
      </c>
      <c r="D9" s="23" t="s">
        <v>156</v>
      </c>
      <c r="E9" s="23" t="s">
        <v>156</v>
      </c>
      <c r="F9" s="23" t="s">
        <v>156</v>
      </c>
      <c r="G9" s="23"/>
    </row>
    <row r="10" spans="2:7" ht="36.75" customHeight="1" x14ac:dyDescent="0.25">
      <c r="B10" s="23">
        <v>2</v>
      </c>
      <c r="C10" s="16" t="s">
        <v>29</v>
      </c>
      <c r="D10" s="23" t="s">
        <v>156</v>
      </c>
      <c r="E10" s="23"/>
      <c r="F10" s="23" t="s">
        <v>156</v>
      </c>
      <c r="G10" s="23"/>
    </row>
    <row r="11" spans="2:7" ht="36.75" customHeight="1" x14ac:dyDescent="0.25">
      <c r="B11" s="23">
        <v>3</v>
      </c>
      <c r="C11" s="16" t="s">
        <v>30</v>
      </c>
      <c r="D11" s="23"/>
      <c r="E11" s="23"/>
      <c r="F11" s="23" t="s">
        <v>156</v>
      </c>
      <c r="G11" s="23"/>
    </row>
    <row r="12" spans="2:7" ht="36.75" customHeight="1" x14ac:dyDescent="0.25">
      <c r="B12" s="23">
        <v>4</v>
      </c>
      <c r="C12" s="16" t="s">
        <v>157</v>
      </c>
      <c r="D12" s="23" t="s">
        <v>156</v>
      </c>
      <c r="E12" s="23" t="s">
        <v>156</v>
      </c>
      <c r="F12" s="23" t="s">
        <v>156</v>
      </c>
      <c r="G12" s="23" t="s">
        <v>156</v>
      </c>
    </row>
    <row r="13" spans="2:7" ht="36.75" customHeight="1" x14ac:dyDescent="0.25">
      <c r="B13" s="23">
        <v>5</v>
      </c>
      <c r="C13" s="16" t="s">
        <v>40</v>
      </c>
      <c r="D13" s="23"/>
      <c r="E13" s="23" t="s">
        <v>156</v>
      </c>
      <c r="F13" s="23"/>
      <c r="G13" s="23" t="s">
        <v>156</v>
      </c>
    </row>
    <row r="14" spans="2:7" ht="36.75" customHeight="1" x14ac:dyDescent="0.25">
      <c r="B14" s="23">
        <v>6</v>
      </c>
      <c r="C14" s="16" t="s">
        <v>33</v>
      </c>
      <c r="D14" s="23" t="s">
        <v>156</v>
      </c>
      <c r="E14" s="23" t="s">
        <v>156</v>
      </c>
      <c r="F14" s="23" t="s">
        <v>156</v>
      </c>
      <c r="G14" s="23"/>
    </row>
    <row r="15" spans="2:7" ht="36.75" customHeight="1" x14ac:dyDescent="0.25">
      <c r="B15" s="23">
        <v>7</v>
      </c>
      <c r="C15" s="16" t="s">
        <v>34</v>
      </c>
      <c r="D15" s="23" t="s">
        <v>156</v>
      </c>
      <c r="E15" s="23" t="s">
        <v>156</v>
      </c>
      <c r="F15" s="23" t="s">
        <v>156</v>
      </c>
      <c r="G15" s="23"/>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AA86"/>
  <sheetViews>
    <sheetView showGridLines="0" topLeftCell="Q1" zoomScale="110" zoomScaleNormal="110" workbookViewId="0">
      <selection activeCell="Z39" sqref="Z39"/>
    </sheetView>
  </sheetViews>
  <sheetFormatPr baseColWidth="10" defaultRowHeight="15.75" x14ac:dyDescent="0.25"/>
  <cols>
    <col min="1" max="1" width="4" style="21" customWidth="1"/>
    <col min="2" max="2" width="4" style="1" bestFit="1" customWidth="1"/>
    <col min="3" max="3" width="22.140625" style="30" customWidth="1"/>
    <col min="4" max="4" width="26.7109375" style="31" customWidth="1"/>
    <col min="5" max="5" width="42.28515625" style="32" customWidth="1"/>
    <col min="6" max="6" width="44" style="33" customWidth="1"/>
    <col min="7" max="7" width="40.42578125" style="32" customWidth="1"/>
    <col min="8" max="8" width="42.28515625" style="32" customWidth="1"/>
    <col min="9" max="9" width="8.5703125" style="1" customWidth="1"/>
    <col min="10" max="10" width="10.28515625" style="1" customWidth="1"/>
    <col min="11" max="11" width="10.85546875" style="37" customWidth="1"/>
    <col min="12" max="12" width="71.28515625" style="33" customWidth="1"/>
    <col min="13" max="13" width="5.7109375" style="1" customWidth="1"/>
    <col min="14" max="14" width="5.42578125" style="1" customWidth="1"/>
    <col min="15" max="15" width="12" style="34" customWidth="1"/>
    <col min="16" max="16" width="54.140625" style="33" customWidth="1"/>
    <col min="17" max="17" width="29.7109375" style="32" customWidth="1"/>
    <col min="18" max="18" width="9.7109375" style="1" customWidth="1"/>
    <col min="19" max="19" width="10.5703125" style="30" customWidth="1"/>
    <col min="20" max="20" width="9.5703125" style="1" customWidth="1"/>
    <col min="21" max="21" width="10.140625" style="62" bestFit="1" customWidth="1"/>
    <col min="22" max="22" width="14.85546875" style="83" customWidth="1"/>
    <col min="23" max="23" width="18.140625" style="83" bestFit="1" customWidth="1"/>
    <col min="24" max="24" width="101.5703125" style="84" customWidth="1"/>
    <col min="25" max="25" width="0" style="35" hidden="1" customWidth="1"/>
    <col min="26" max="26" width="11.42578125" style="35"/>
    <col min="28" max="16384" width="11.42578125" style="35"/>
  </cols>
  <sheetData>
    <row r="2" spans="1:27" ht="24" customHeight="1" x14ac:dyDescent="0.25">
      <c r="B2" s="202" t="s">
        <v>0</v>
      </c>
      <c r="C2" s="202"/>
      <c r="D2" s="202"/>
      <c r="E2" s="202"/>
      <c r="F2" s="202"/>
      <c r="G2" s="202"/>
      <c r="H2" s="202"/>
      <c r="I2" s="202"/>
      <c r="J2" s="202"/>
      <c r="K2" s="202"/>
      <c r="L2" s="202"/>
      <c r="M2" s="202"/>
      <c r="N2" s="202"/>
      <c r="O2" s="202"/>
      <c r="P2" s="202"/>
      <c r="Q2" s="202"/>
      <c r="R2" s="202"/>
      <c r="S2" s="202"/>
      <c r="T2" s="202"/>
      <c r="U2" s="202"/>
      <c r="V2" s="202"/>
      <c r="W2" s="202"/>
      <c r="X2" s="202"/>
    </row>
    <row r="3" spans="1:27" s="88" customFormat="1" ht="24.75" customHeight="1" x14ac:dyDescent="0.25">
      <c r="A3" s="87"/>
      <c r="B3" s="203" t="s">
        <v>310</v>
      </c>
      <c r="C3" s="203"/>
      <c r="D3" s="203"/>
      <c r="E3" s="203"/>
      <c r="F3" s="203"/>
      <c r="G3" s="203"/>
      <c r="H3" s="203"/>
      <c r="I3" s="203"/>
      <c r="J3" s="203"/>
      <c r="K3" s="203"/>
      <c r="L3" s="203"/>
      <c r="M3" s="203"/>
      <c r="N3" s="203"/>
      <c r="O3" s="203"/>
      <c r="P3" s="203"/>
      <c r="Q3" s="203"/>
      <c r="R3" s="203"/>
      <c r="S3" s="203"/>
      <c r="T3" s="203"/>
      <c r="U3" s="203"/>
      <c r="V3" s="203"/>
      <c r="W3" s="203"/>
      <c r="X3" s="203"/>
      <c r="AA3" s="89"/>
    </row>
    <row r="4" spans="1:27" ht="21.75" customHeight="1" x14ac:dyDescent="0.25">
      <c r="B4" s="202" t="s">
        <v>1</v>
      </c>
      <c r="C4" s="202"/>
      <c r="D4" s="202"/>
      <c r="E4" s="202"/>
      <c r="F4" s="202"/>
      <c r="G4" s="202"/>
      <c r="H4" s="202" t="s">
        <v>2</v>
      </c>
      <c r="I4" s="202"/>
      <c r="J4" s="202"/>
      <c r="K4" s="202"/>
      <c r="L4" s="202"/>
      <c r="M4" s="202"/>
      <c r="N4" s="202"/>
      <c r="O4" s="202"/>
      <c r="P4" s="202" t="s">
        <v>3</v>
      </c>
      <c r="Q4" s="202"/>
      <c r="R4" s="202"/>
      <c r="S4" s="202"/>
      <c r="T4" s="202"/>
      <c r="U4" s="202"/>
      <c r="V4" s="85"/>
      <c r="W4" s="85"/>
      <c r="X4" s="86"/>
    </row>
    <row r="5" spans="1:27" ht="15.75" customHeight="1" x14ac:dyDescent="0.25">
      <c r="B5" s="152" t="s">
        <v>27</v>
      </c>
      <c r="C5" s="152" t="s">
        <v>4</v>
      </c>
      <c r="D5" s="152" t="s">
        <v>6</v>
      </c>
      <c r="E5" s="152" t="s">
        <v>5</v>
      </c>
      <c r="F5" s="152"/>
      <c r="G5" s="152"/>
      <c r="H5" s="152" t="s">
        <v>7</v>
      </c>
      <c r="I5" s="152" t="s">
        <v>8</v>
      </c>
      <c r="J5" s="152"/>
      <c r="K5" s="152"/>
      <c r="L5" s="204" t="s">
        <v>9</v>
      </c>
      <c r="M5" s="204"/>
      <c r="N5" s="204"/>
      <c r="O5" s="204"/>
      <c r="P5" s="152" t="s">
        <v>10</v>
      </c>
      <c r="Q5" s="152" t="s">
        <v>11</v>
      </c>
      <c r="R5" s="160" t="s">
        <v>12</v>
      </c>
      <c r="S5" s="160" t="s">
        <v>13</v>
      </c>
      <c r="T5" s="161" t="s">
        <v>14</v>
      </c>
      <c r="U5" s="160" t="s">
        <v>334</v>
      </c>
      <c r="V5" s="160" t="s">
        <v>335</v>
      </c>
      <c r="W5" s="160" t="s">
        <v>336</v>
      </c>
      <c r="X5" s="152" t="s">
        <v>337</v>
      </c>
    </row>
    <row r="6" spans="1:27" x14ac:dyDescent="0.25">
      <c r="B6" s="152"/>
      <c r="C6" s="152"/>
      <c r="D6" s="152"/>
      <c r="E6" s="152"/>
      <c r="F6" s="152"/>
      <c r="G6" s="152"/>
      <c r="H6" s="152"/>
      <c r="I6" s="152" t="s">
        <v>15</v>
      </c>
      <c r="J6" s="152"/>
      <c r="K6" s="152"/>
      <c r="L6" s="152" t="s">
        <v>16</v>
      </c>
      <c r="M6" s="152" t="s">
        <v>17</v>
      </c>
      <c r="N6" s="152"/>
      <c r="O6" s="152"/>
      <c r="P6" s="152"/>
      <c r="Q6" s="152"/>
      <c r="R6" s="160"/>
      <c r="S6" s="160"/>
      <c r="T6" s="161"/>
      <c r="U6" s="161"/>
      <c r="V6" s="161"/>
      <c r="W6" s="161"/>
      <c r="X6" s="152"/>
    </row>
    <row r="7" spans="1:27" ht="90" customHeight="1" x14ac:dyDescent="0.25">
      <c r="B7" s="152"/>
      <c r="C7" s="152"/>
      <c r="D7" s="152"/>
      <c r="E7" s="152"/>
      <c r="F7" s="152"/>
      <c r="G7" s="152"/>
      <c r="H7" s="152"/>
      <c r="I7" s="90" t="s">
        <v>18</v>
      </c>
      <c r="J7" s="91" t="s">
        <v>19</v>
      </c>
      <c r="K7" s="92" t="s">
        <v>20</v>
      </c>
      <c r="L7" s="152"/>
      <c r="M7" s="91" t="s">
        <v>18</v>
      </c>
      <c r="N7" s="91" t="s">
        <v>19</v>
      </c>
      <c r="O7" s="90" t="s">
        <v>21</v>
      </c>
      <c r="P7" s="152"/>
      <c r="Q7" s="152"/>
      <c r="R7" s="160"/>
      <c r="S7" s="160"/>
      <c r="T7" s="161"/>
      <c r="U7" s="161"/>
      <c r="V7" s="161"/>
      <c r="W7" s="161"/>
      <c r="X7" s="152"/>
    </row>
    <row r="8" spans="1:27" ht="215.25" customHeight="1" x14ac:dyDescent="0.25">
      <c r="B8" s="205">
        <v>1</v>
      </c>
      <c r="C8" s="190" t="s">
        <v>28</v>
      </c>
      <c r="D8" s="199" t="s">
        <v>170</v>
      </c>
      <c r="E8" s="188" t="s">
        <v>163</v>
      </c>
      <c r="F8" s="188"/>
      <c r="G8" s="188"/>
      <c r="H8" s="196" t="s">
        <v>250</v>
      </c>
      <c r="I8" s="190">
        <v>2</v>
      </c>
      <c r="J8" s="190">
        <v>20</v>
      </c>
      <c r="K8" s="191" t="str">
        <f>IF(I8*J8=0," ",IF(OR(AND(I8=1,J8=5),AND(I8=1,J8=10),AND(I8=2,J8=10)),"Bajo",IF(OR(AND(I8=1,J8=20),AND(I8=2,J8=10),AND(I8=3,J8=5),AND(I8=4,J8=5),AND(I8=5,J8=5)),"Moderado",IF(OR(AND(I8=2,J8=20),AND(I8=3,J8=10),AND(I8=4,J8=10),AND(I8=5,J8=10)),"Alto",IF(OR(AND(I8=3,J8=20),AND(I8=4,J8=20),AND(I8=5,J8=20)),"Extremo","")))))</f>
        <v>Alto</v>
      </c>
      <c r="L8" s="188" t="s">
        <v>248</v>
      </c>
      <c r="M8" s="190">
        <v>1</v>
      </c>
      <c r="N8" s="190">
        <v>20</v>
      </c>
      <c r="O8" s="182" t="str">
        <f>IF(M8*N8=0," ",IF(OR(AND(M8=1,N8=5),AND(M8=1,N8=10),AND(M8=2,N8=10)),"Bajo",IF(OR(AND(M8=1,N8=20),AND(M8=2,N8=10),AND(M8=3,N8=5),AND(M8=4,N8=5),AND(M8=5,N8=5)),"Moderado",IF(OR(AND(M8=2,N8=20),AND(M8=3,N8=10),AND(M8=4,N8=10),AND(M8=5,N8=10)),"Alto",IF(OR(AND(M8=3,N8=20),AND(M8=4,N8=20),AND(M8=5,N8=20)),"Extremo","")))))</f>
        <v>Moderado</v>
      </c>
      <c r="P8" s="96" t="s">
        <v>312</v>
      </c>
      <c r="Q8" s="97" t="s">
        <v>280</v>
      </c>
      <c r="R8" s="98">
        <v>44197</v>
      </c>
      <c r="S8" s="98">
        <v>44553</v>
      </c>
      <c r="T8" s="99">
        <v>1</v>
      </c>
      <c r="U8" s="100">
        <f>Y8</f>
        <v>0.4</v>
      </c>
      <c r="V8" s="101">
        <v>0.5</v>
      </c>
      <c r="W8" s="101">
        <v>0.7</v>
      </c>
      <c r="X8" s="102" t="s">
        <v>339</v>
      </c>
      <c r="Y8" s="46">
        <v>0.4</v>
      </c>
    </row>
    <row r="9" spans="1:27" ht="74.25" customHeight="1" x14ac:dyDescent="0.25">
      <c r="B9" s="205"/>
      <c r="C9" s="190"/>
      <c r="D9" s="199"/>
      <c r="E9" s="188"/>
      <c r="F9" s="188"/>
      <c r="G9" s="188"/>
      <c r="H9" s="196"/>
      <c r="I9" s="190"/>
      <c r="J9" s="190"/>
      <c r="K9" s="191"/>
      <c r="L9" s="188"/>
      <c r="M9" s="190"/>
      <c r="N9" s="190"/>
      <c r="O9" s="182"/>
      <c r="P9" s="96" t="s">
        <v>281</v>
      </c>
      <c r="Q9" s="97" t="s">
        <v>187</v>
      </c>
      <c r="R9" s="98">
        <v>44228</v>
      </c>
      <c r="S9" s="98">
        <v>44561</v>
      </c>
      <c r="T9" s="99">
        <v>3</v>
      </c>
      <c r="U9" s="100">
        <f>Y9</f>
        <v>0.33</v>
      </c>
      <c r="V9" s="101">
        <v>0.66600000000000004</v>
      </c>
      <c r="W9" s="103">
        <v>1</v>
      </c>
      <c r="X9" s="102" t="s">
        <v>338</v>
      </c>
      <c r="Y9" s="47">
        <v>0.33</v>
      </c>
    </row>
    <row r="10" spans="1:27" ht="78.75" x14ac:dyDescent="0.25">
      <c r="B10" s="205"/>
      <c r="C10" s="190"/>
      <c r="D10" s="199"/>
      <c r="E10" s="3" t="s">
        <v>198</v>
      </c>
      <c r="F10" s="28" t="s">
        <v>205</v>
      </c>
      <c r="G10" s="3"/>
      <c r="H10" s="196"/>
      <c r="I10" s="190"/>
      <c r="J10" s="190"/>
      <c r="K10" s="191"/>
      <c r="L10" s="28" t="s">
        <v>311</v>
      </c>
      <c r="M10" s="190"/>
      <c r="N10" s="190"/>
      <c r="O10" s="182"/>
      <c r="P10" s="104"/>
      <c r="Q10" s="105"/>
      <c r="R10" s="106"/>
      <c r="S10" s="106"/>
      <c r="T10" s="107"/>
      <c r="U10" s="100"/>
      <c r="V10" s="101"/>
      <c r="W10" s="101"/>
      <c r="X10" s="108"/>
      <c r="Y10" s="43"/>
    </row>
    <row r="11" spans="1:27" ht="72.75" customHeight="1" x14ac:dyDescent="0.25">
      <c r="B11" s="205"/>
      <c r="C11" s="190"/>
      <c r="D11" s="199"/>
      <c r="E11" s="24" t="s">
        <v>206</v>
      </c>
      <c r="F11" s="24" t="s">
        <v>39</v>
      </c>
      <c r="G11" s="29"/>
      <c r="H11" s="196"/>
      <c r="I11" s="190"/>
      <c r="J11" s="190"/>
      <c r="K11" s="191"/>
      <c r="L11" s="24" t="s">
        <v>238</v>
      </c>
      <c r="M11" s="190"/>
      <c r="N11" s="190"/>
      <c r="O11" s="182"/>
      <c r="P11" s="96" t="s">
        <v>282</v>
      </c>
      <c r="Q11" s="97" t="s">
        <v>207</v>
      </c>
      <c r="R11" s="98">
        <v>44197</v>
      </c>
      <c r="S11" s="98">
        <v>44561</v>
      </c>
      <c r="T11" s="99">
        <v>1</v>
      </c>
      <c r="U11" s="100">
        <f>Y11</f>
        <v>0.33</v>
      </c>
      <c r="V11" s="101">
        <v>1</v>
      </c>
      <c r="W11" s="101">
        <v>1</v>
      </c>
      <c r="X11" s="102" t="s">
        <v>306</v>
      </c>
      <c r="Y11" s="48">
        <v>0.33</v>
      </c>
    </row>
    <row r="12" spans="1:27" ht="47.25" x14ac:dyDescent="0.25">
      <c r="B12" s="205"/>
      <c r="C12" s="190"/>
      <c r="D12" s="199"/>
      <c r="E12" s="3" t="s">
        <v>178</v>
      </c>
      <c r="F12" s="28" t="s">
        <v>183</v>
      </c>
      <c r="G12" s="3"/>
      <c r="H12" s="196"/>
      <c r="I12" s="190"/>
      <c r="J12" s="190"/>
      <c r="K12" s="191"/>
      <c r="L12" s="28" t="s">
        <v>190</v>
      </c>
      <c r="M12" s="190"/>
      <c r="N12" s="190"/>
      <c r="O12" s="182"/>
      <c r="P12" s="104"/>
      <c r="Q12" s="105"/>
      <c r="R12" s="106"/>
      <c r="S12" s="106"/>
      <c r="T12" s="107"/>
      <c r="U12" s="100"/>
      <c r="V12" s="101"/>
      <c r="W12" s="101"/>
      <c r="X12" s="102"/>
      <c r="Y12" s="43"/>
    </row>
    <row r="13" spans="1:27" ht="30" customHeight="1" x14ac:dyDescent="0.25">
      <c r="B13" s="205"/>
      <c r="C13" s="190"/>
      <c r="D13" s="199"/>
      <c r="E13" s="188" t="s">
        <v>184</v>
      </c>
      <c r="F13" s="189" t="s">
        <v>185</v>
      </c>
      <c r="G13" s="189"/>
      <c r="H13" s="196"/>
      <c r="I13" s="190"/>
      <c r="J13" s="190"/>
      <c r="K13" s="191"/>
      <c r="L13" s="188" t="s">
        <v>195</v>
      </c>
      <c r="M13" s="190"/>
      <c r="N13" s="190"/>
      <c r="O13" s="182"/>
      <c r="P13" s="183" t="s">
        <v>210</v>
      </c>
      <c r="Q13" s="183" t="s">
        <v>209</v>
      </c>
      <c r="R13" s="174">
        <v>44210</v>
      </c>
      <c r="S13" s="174">
        <v>44558</v>
      </c>
      <c r="T13" s="170" t="s">
        <v>196</v>
      </c>
      <c r="U13" s="155">
        <f>Y13</f>
        <v>1</v>
      </c>
      <c r="V13" s="162">
        <v>1</v>
      </c>
      <c r="W13" s="162">
        <v>1</v>
      </c>
      <c r="X13" s="164" t="s">
        <v>287</v>
      </c>
      <c r="Y13" s="212">
        <v>1</v>
      </c>
    </row>
    <row r="14" spans="1:27" x14ac:dyDescent="0.25">
      <c r="B14" s="205"/>
      <c r="C14" s="190"/>
      <c r="D14" s="199"/>
      <c r="E14" s="188"/>
      <c r="F14" s="189"/>
      <c r="G14" s="189"/>
      <c r="H14" s="196"/>
      <c r="I14" s="190"/>
      <c r="J14" s="190"/>
      <c r="K14" s="191"/>
      <c r="L14" s="188"/>
      <c r="M14" s="190"/>
      <c r="N14" s="190"/>
      <c r="O14" s="182"/>
      <c r="P14" s="184"/>
      <c r="Q14" s="185"/>
      <c r="R14" s="171"/>
      <c r="S14" s="171"/>
      <c r="T14" s="171"/>
      <c r="U14" s="156"/>
      <c r="V14" s="163"/>
      <c r="W14" s="163"/>
      <c r="X14" s="165"/>
      <c r="Y14" s="213"/>
    </row>
    <row r="15" spans="1:27" ht="95.25" customHeight="1" x14ac:dyDescent="0.25">
      <c r="B15" s="205"/>
      <c r="C15" s="190"/>
      <c r="D15" s="199"/>
      <c r="E15" s="188" t="s">
        <v>179</v>
      </c>
      <c r="F15" s="24" t="s">
        <v>211</v>
      </c>
      <c r="G15" s="27"/>
      <c r="H15" s="196"/>
      <c r="I15" s="190"/>
      <c r="J15" s="190"/>
      <c r="K15" s="191"/>
      <c r="L15" s="28" t="s">
        <v>191</v>
      </c>
      <c r="M15" s="190"/>
      <c r="N15" s="190"/>
      <c r="O15" s="182"/>
      <c r="P15" s="183" t="s">
        <v>283</v>
      </c>
      <c r="Q15" s="183" t="s">
        <v>207</v>
      </c>
      <c r="R15" s="174">
        <v>44197</v>
      </c>
      <c r="S15" s="174">
        <v>44561</v>
      </c>
      <c r="T15" s="178">
        <v>1</v>
      </c>
      <c r="U15" s="172">
        <f>Y15</f>
        <v>0.33</v>
      </c>
      <c r="V15" s="166">
        <v>1</v>
      </c>
      <c r="W15" s="166">
        <v>1</v>
      </c>
      <c r="X15" s="164" t="s">
        <v>307</v>
      </c>
      <c r="Y15" s="214">
        <v>0.33</v>
      </c>
    </row>
    <row r="16" spans="1:27" ht="48" customHeight="1" x14ac:dyDescent="0.25">
      <c r="B16" s="205"/>
      <c r="C16" s="190"/>
      <c r="D16" s="199"/>
      <c r="E16" s="188"/>
      <c r="F16" s="24" t="s">
        <v>180</v>
      </c>
      <c r="G16" s="3"/>
      <c r="H16" s="196"/>
      <c r="I16" s="190"/>
      <c r="J16" s="190"/>
      <c r="K16" s="191"/>
      <c r="L16" s="28" t="s">
        <v>251</v>
      </c>
      <c r="M16" s="190"/>
      <c r="N16" s="190"/>
      <c r="O16" s="182"/>
      <c r="P16" s="184"/>
      <c r="Q16" s="184"/>
      <c r="R16" s="175"/>
      <c r="S16" s="175"/>
      <c r="T16" s="179"/>
      <c r="U16" s="173"/>
      <c r="V16" s="167"/>
      <c r="W16" s="167"/>
      <c r="X16" s="165"/>
      <c r="Y16" s="214"/>
    </row>
    <row r="17" spans="2:25" ht="126" x14ac:dyDescent="0.25">
      <c r="B17" s="205"/>
      <c r="C17" s="190"/>
      <c r="D17" s="199"/>
      <c r="E17" s="11" t="s">
        <v>186</v>
      </c>
      <c r="F17" s="28" t="s">
        <v>205</v>
      </c>
      <c r="G17" s="3"/>
      <c r="H17" s="196"/>
      <c r="I17" s="190"/>
      <c r="J17" s="190"/>
      <c r="K17" s="191"/>
      <c r="L17" s="28" t="s">
        <v>252</v>
      </c>
      <c r="M17" s="190"/>
      <c r="N17" s="190"/>
      <c r="O17" s="182"/>
      <c r="P17" s="96" t="s">
        <v>313</v>
      </c>
      <c r="Q17" s="97" t="s">
        <v>201</v>
      </c>
      <c r="R17" s="98">
        <v>44210</v>
      </c>
      <c r="S17" s="98">
        <v>44558</v>
      </c>
      <c r="T17" s="99">
        <v>1</v>
      </c>
      <c r="U17" s="109">
        <f>Y17</f>
        <v>1</v>
      </c>
      <c r="V17" s="110">
        <v>1</v>
      </c>
      <c r="W17" s="110">
        <v>1</v>
      </c>
      <c r="X17" s="102" t="s">
        <v>317</v>
      </c>
      <c r="Y17" s="50">
        <v>1</v>
      </c>
    </row>
    <row r="18" spans="2:25" ht="94.5" x14ac:dyDescent="0.25">
      <c r="B18" s="205"/>
      <c r="C18" s="190"/>
      <c r="D18" s="199"/>
      <c r="E18" s="11" t="s">
        <v>169</v>
      </c>
      <c r="F18" s="24" t="s">
        <v>45</v>
      </c>
      <c r="G18" s="3"/>
      <c r="H18" s="196"/>
      <c r="I18" s="190"/>
      <c r="J18" s="190"/>
      <c r="K18" s="191"/>
      <c r="L18" s="28" t="s">
        <v>253</v>
      </c>
      <c r="M18" s="190"/>
      <c r="N18" s="190"/>
      <c r="O18" s="182"/>
      <c r="P18" s="104"/>
      <c r="Q18" s="105"/>
      <c r="R18" s="106"/>
      <c r="S18" s="106"/>
      <c r="T18" s="107"/>
      <c r="U18" s="111"/>
      <c r="V18" s="112"/>
      <c r="W18" s="112"/>
      <c r="X18" s="113"/>
      <c r="Y18" s="43"/>
    </row>
    <row r="19" spans="2:25" ht="78.75" x14ac:dyDescent="0.25">
      <c r="B19" s="205"/>
      <c r="C19" s="190"/>
      <c r="D19" s="199"/>
      <c r="E19" s="15" t="s">
        <v>233</v>
      </c>
      <c r="F19" s="28" t="s">
        <v>234</v>
      </c>
      <c r="G19" s="2"/>
      <c r="H19" s="196"/>
      <c r="I19" s="190"/>
      <c r="J19" s="190"/>
      <c r="K19" s="191"/>
      <c r="L19" s="28" t="s">
        <v>239</v>
      </c>
      <c r="M19" s="190"/>
      <c r="N19" s="190"/>
      <c r="O19" s="182"/>
      <c r="P19" s="96" t="s">
        <v>275</v>
      </c>
      <c r="Q19" s="97" t="s">
        <v>181</v>
      </c>
      <c r="R19" s="98">
        <v>44197</v>
      </c>
      <c r="S19" s="98">
        <v>44561</v>
      </c>
      <c r="T19" s="99">
        <v>3</v>
      </c>
      <c r="U19" s="100">
        <f>Y19</f>
        <v>0.33</v>
      </c>
      <c r="V19" s="112">
        <v>0.66</v>
      </c>
      <c r="W19" s="110">
        <v>1</v>
      </c>
      <c r="X19" s="113" t="s">
        <v>323</v>
      </c>
      <c r="Y19" s="51">
        <v>0.33</v>
      </c>
    </row>
    <row r="20" spans="2:25" ht="409.5" customHeight="1" x14ac:dyDescent="0.25">
      <c r="B20" s="187">
        <v>2</v>
      </c>
      <c r="C20" s="190" t="s">
        <v>268</v>
      </c>
      <c r="D20" s="201" t="s">
        <v>29</v>
      </c>
      <c r="E20" s="188" t="s">
        <v>163</v>
      </c>
      <c r="F20" s="188"/>
      <c r="G20" s="188"/>
      <c r="H20" s="198" t="s">
        <v>266</v>
      </c>
      <c r="I20" s="187">
        <v>3</v>
      </c>
      <c r="J20" s="187">
        <v>20</v>
      </c>
      <c r="K20" s="195" t="str">
        <f>IF(I20*J20=0," ",IF(OR(AND(I20=1,J20=5),AND(I20=1,J20=10),AND(I20=2,J20=10)),"Bajo",IF(OR(AND(I20=1,J20=20),AND(I20=2,J20=10),AND(I20=3,J20=5),AND(I20=4,J20=5),AND(I20=5,J20=5)),"Moderado",IF(OR(AND(I20=2,J20=20),AND(I20=3,J20=10),AND(I20=4,J20=10),AND(I20=5,J20=10)),"Alto",IF(OR(AND(I20=3,J20=20),AND(I20=4,J20=20),AND(I20=5,J20=20)),"Extremo","")))))</f>
        <v>Extremo</v>
      </c>
      <c r="L20" s="188" t="s">
        <v>203</v>
      </c>
      <c r="M20" s="187">
        <v>1</v>
      </c>
      <c r="N20" s="187">
        <v>20</v>
      </c>
      <c r="O20" s="181" t="str">
        <f>IF(M20*N20=0," ",IF(OR(AND(M20=1,N20=5),AND(M20=1,N20=10),AND(M20=2,N20=10)),"Bajo",IF(OR(AND(M20=1,N20=20),AND(M20=2,N20=10),AND(M20=3,N20=5),AND(M20=4,N20=5),AND(M20=5,N20=5)),"Moderado",IF(OR(AND(M20=2,N20=20),AND(M20=3,N20=10),AND(M20=4,N20=10),AND(M20=5,N20=10)),"Alto",IF(OR(AND(M20=3,N20=20),AND(M20=4,N20=20),AND(M20=5,N20=20)),"Extremo","")))))</f>
        <v>Moderado</v>
      </c>
      <c r="P20" s="96" t="s">
        <v>314</v>
      </c>
      <c r="Q20" s="97" t="s">
        <v>280</v>
      </c>
      <c r="R20" s="98">
        <v>44197</v>
      </c>
      <c r="S20" s="98">
        <v>44553</v>
      </c>
      <c r="T20" s="99">
        <v>1</v>
      </c>
      <c r="U20" s="100">
        <f>Y20</f>
        <v>0.4</v>
      </c>
      <c r="V20" s="112">
        <v>0.5</v>
      </c>
      <c r="W20" s="112">
        <v>0.7</v>
      </c>
      <c r="X20" s="113" t="s">
        <v>339</v>
      </c>
      <c r="Y20" s="46">
        <v>0.4</v>
      </c>
    </row>
    <row r="21" spans="2:25" ht="84" customHeight="1" x14ac:dyDescent="0.25">
      <c r="B21" s="187"/>
      <c r="C21" s="190"/>
      <c r="D21" s="201"/>
      <c r="E21" s="197"/>
      <c r="F21" s="197"/>
      <c r="G21" s="197"/>
      <c r="H21" s="198"/>
      <c r="I21" s="187"/>
      <c r="J21" s="187"/>
      <c r="K21" s="195"/>
      <c r="L21" s="188"/>
      <c r="M21" s="187"/>
      <c r="N21" s="187"/>
      <c r="O21" s="181"/>
      <c r="P21" s="96" t="s">
        <v>281</v>
      </c>
      <c r="Q21" s="97" t="s">
        <v>187</v>
      </c>
      <c r="R21" s="98">
        <v>44228</v>
      </c>
      <c r="S21" s="98">
        <v>44561</v>
      </c>
      <c r="T21" s="99">
        <v>3</v>
      </c>
      <c r="U21" s="100">
        <f>Y21</f>
        <v>0.33</v>
      </c>
      <c r="V21" s="112">
        <v>0.66600000000000004</v>
      </c>
      <c r="W21" s="103">
        <v>1</v>
      </c>
      <c r="X21" s="102" t="s">
        <v>319</v>
      </c>
      <c r="Y21" s="47">
        <v>0.33</v>
      </c>
    </row>
    <row r="22" spans="2:25" ht="252" x14ac:dyDescent="0.25">
      <c r="B22" s="187"/>
      <c r="C22" s="190"/>
      <c r="D22" s="201"/>
      <c r="E22" s="11" t="s">
        <v>35</v>
      </c>
      <c r="F22" s="25" t="s">
        <v>254</v>
      </c>
      <c r="G22" s="2" t="s">
        <v>22</v>
      </c>
      <c r="H22" s="198"/>
      <c r="I22" s="187"/>
      <c r="J22" s="187"/>
      <c r="K22" s="195" t="str">
        <f>IF(I22*J22=0," ",IF(OR(AND(I22=1,J22=5),AND(I22=1,J22=10),AND(I22=2,J22=10)),"Bajo",IF(OR(AND(I22=1,J22=20),AND(I22=2,J22=10),AND(I22=3,J22=5),AND(I22=4,J22=5),AND(I22=5,J22=5)),"Moderado",IF(OR(AND(I22=2,J22=20),AND(I22=3,J22=10),AND(I22=4,J22=10),AND(I22=5,J22=10)),"Alto",IF(OR(AND(I22=3,J22=20),AND(I22=4,J22=20),AND(I22=5,J22=20)),"Extremo","")))))</f>
        <v xml:space="preserve"> </v>
      </c>
      <c r="L22" s="28" t="s">
        <v>212</v>
      </c>
      <c r="M22" s="187"/>
      <c r="N22" s="187"/>
      <c r="O22" s="181" t="str">
        <f>IF(M22*N22=0," ",IF(OR(AND(M22=1,N22=5),AND(M22=1,N22=10),AND(M22=2,N22=10)),"Bajo",IF(OR(AND(M22=1,N22=20),AND(M22=2,N22=10),AND(M22=3,N22=5),AND(M22=4,N22=5),AND(M22=5,N22=5)),"Moderado",IF(OR(AND(M22=2,N22=20),AND(M22=3,N22=10),AND(M22=4,N22=10),AND(M22=5,N22=10)),"Alto",IF(OR(AND(M22=3,N22=20),AND(M22=4,N22=20),AND(M22=5,N22=20)),"Extremo","")))))</f>
        <v xml:space="preserve"> </v>
      </c>
      <c r="P22" s="96" t="s">
        <v>245</v>
      </c>
      <c r="Q22" s="97" t="s">
        <v>187</v>
      </c>
      <c r="R22" s="98">
        <v>44228</v>
      </c>
      <c r="S22" s="98">
        <v>44561</v>
      </c>
      <c r="T22" s="99">
        <v>1</v>
      </c>
      <c r="U22" s="100">
        <f>Y22</f>
        <v>0.5</v>
      </c>
      <c r="V22" s="112">
        <v>0.55000000000000004</v>
      </c>
      <c r="W22" s="101">
        <v>1</v>
      </c>
      <c r="X22" s="102" t="s">
        <v>321</v>
      </c>
      <c r="Y22" s="52">
        <v>0.5</v>
      </c>
    </row>
    <row r="23" spans="2:25" ht="78.75" x14ac:dyDescent="0.25">
      <c r="B23" s="187"/>
      <c r="C23" s="190"/>
      <c r="D23" s="201"/>
      <c r="E23" s="11" t="s">
        <v>49</v>
      </c>
      <c r="F23" s="28" t="s">
        <v>213</v>
      </c>
      <c r="G23" s="2"/>
      <c r="H23" s="198"/>
      <c r="I23" s="187"/>
      <c r="J23" s="187"/>
      <c r="K23" s="195"/>
      <c r="L23" s="28" t="s">
        <v>202</v>
      </c>
      <c r="M23" s="187"/>
      <c r="N23" s="187"/>
      <c r="O23" s="181"/>
      <c r="P23" s="96" t="s">
        <v>284</v>
      </c>
      <c r="Q23" s="97" t="s">
        <v>187</v>
      </c>
      <c r="R23" s="98">
        <v>44228</v>
      </c>
      <c r="S23" s="98">
        <v>44561</v>
      </c>
      <c r="T23" s="99">
        <v>1</v>
      </c>
      <c r="U23" s="100">
        <f>Y23</f>
        <v>0.1</v>
      </c>
      <c r="V23" s="112">
        <v>0.15</v>
      </c>
      <c r="W23" s="101">
        <v>1</v>
      </c>
      <c r="X23" s="102" t="s">
        <v>322</v>
      </c>
      <c r="Y23" s="53">
        <v>0.1</v>
      </c>
    </row>
    <row r="24" spans="2:25" ht="63" x14ac:dyDescent="0.25">
      <c r="B24" s="187"/>
      <c r="C24" s="190"/>
      <c r="D24" s="201"/>
      <c r="E24" s="11" t="s">
        <v>37</v>
      </c>
      <c r="F24" s="25" t="s">
        <v>188</v>
      </c>
      <c r="G24" s="2" t="s">
        <v>189</v>
      </c>
      <c r="H24" s="198"/>
      <c r="I24" s="187"/>
      <c r="J24" s="187"/>
      <c r="K24" s="195"/>
      <c r="L24" s="28" t="s">
        <v>214</v>
      </c>
      <c r="M24" s="187"/>
      <c r="N24" s="187"/>
      <c r="O24" s="181"/>
      <c r="P24" s="104"/>
      <c r="Q24" s="105"/>
      <c r="R24" s="106"/>
      <c r="S24" s="107"/>
      <c r="T24" s="107"/>
      <c r="U24" s="100"/>
      <c r="V24" s="112"/>
      <c r="W24" s="112"/>
      <c r="X24" s="99"/>
      <c r="Y24" s="43"/>
    </row>
    <row r="25" spans="2:25" ht="47.25" x14ac:dyDescent="0.25">
      <c r="B25" s="187"/>
      <c r="C25" s="190"/>
      <c r="D25" s="201"/>
      <c r="E25" s="3" t="s">
        <v>178</v>
      </c>
      <c r="F25" s="28" t="s">
        <v>183</v>
      </c>
      <c r="G25" s="3"/>
      <c r="H25" s="198"/>
      <c r="I25" s="187"/>
      <c r="J25" s="187"/>
      <c r="K25" s="195"/>
      <c r="L25" s="28" t="s">
        <v>190</v>
      </c>
      <c r="M25" s="187"/>
      <c r="N25" s="187"/>
      <c r="O25" s="181"/>
      <c r="P25" s="96" t="s">
        <v>278</v>
      </c>
      <c r="Q25" s="97" t="s">
        <v>208</v>
      </c>
      <c r="R25" s="98">
        <v>44210</v>
      </c>
      <c r="S25" s="98">
        <v>44558</v>
      </c>
      <c r="T25" s="99">
        <v>1</v>
      </c>
      <c r="U25" s="114">
        <f>Y25</f>
        <v>0.7</v>
      </c>
      <c r="V25" s="114">
        <v>1</v>
      </c>
      <c r="W25" s="114">
        <v>1</v>
      </c>
      <c r="X25" s="115" t="s">
        <v>309</v>
      </c>
      <c r="Y25" s="49">
        <v>0.7</v>
      </c>
    </row>
    <row r="26" spans="2:25" ht="94.5" x14ac:dyDescent="0.25">
      <c r="B26" s="187"/>
      <c r="C26" s="190"/>
      <c r="D26" s="201"/>
      <c r="E26" s="11" t="s">
        <v>43</v>
      </c>
      <c r="F26" s="25" t="s">
        <v>44</v>
      </c>
      <c r="G26" s="2"/>
      <c r="H26" s="198"/>
      <c r="I26" s="187"/>
      <c r="J26" s="187"/>
      <c r="K26" s="195"/>
      <c r="L26" s="28" t="s">
        <v>199</v>
      </c>
      <c r="M26" s="187"/>
      <c r="N26" s="187"/>
      <c r="O26" s="181"/>
      <c r="P26" s="104"/>
      <c r="Q26" s="105"/>
      <c r="R26" s="106"/>
      <c r="S26" s="107"/>
      <c r="T26" s="107"/>
      <c r="U26" s="100"/>
      <c r="V26" s="112"/>
      <c r="W26" s="112"/>
      <c r="X26" s="99"/>
      <c r="Y26" s="43"/>
    </row>
    <row r="27" spans="2:25" ht="409.5" customHeight="1" x14ac:dyDescent="0.25">
      <c r="B27" s="205">
        <v>3</v>
      </c>
      <c r="C27" s="190" t="s">
        <v>269</v>
      </c>
      <c r="D27" s="201" t="s">
        <v>172</v>
      </c>
      <c r="E27" s="188" t="s">
        <v>163</v>
      </c>
      <c r="F27" s="188"/>
      <c r="G27" s="188"/>
      <c r="H27" s="198" t="s">
        <v>266</v>
      </c>
      <c r="I27" s="187">
        <v>3</v>
      </c>
      <c r="J27" s="187">
        <v>20</v>
      </c>
      <c r="K27" s="195" t="str">
        <f>IF(I27*J27=0," ",IF(OR(AND(I27=1,J27=5),AND(I27=1,J27=10),AND(I27=2,J27=10)),"Bajo",IF(OR(AND(I27=1,J27=20),AND(I27=2,J27=10),AND(I27=3,J27=5),AND(I27=4,J27=5),AND(I27=5,J27=5)),"Moderado",IF(OR(AND(I27=2,J27=20),AND(I27=3,J27=10),AND(I27=4,J27=10),AND(I27=5,J27=10)),"Alto",IF(OR(AND(I27=3,J27=20),AND(I27=4,J27=20),AND(I27=5,J27=20)),"Extremo","")))))</f>
        <v>Extremo</v>
      </c>
      <c r="L27" s="188" t="s">
        <v>203</v>
      </c>
      <c r="M27" s="187">
        <v>1</v>
      </c>
      <c r="N27" s="187">
        <v>20</v>
      </c>
      <c r="O27" s="181" t="str">
        <f>IF(M27*N27=0," ",IF(OR(AND(M27=1,N27=5),AND(M27=1,N27=10),AND(M27=2,N27=10)),"Bajo",IF(OR(AND(M27=1,N27=20),AND(M27=2,N27=10),AND(M27=3,N27=5),AND(M27=4,N27=5),AND(M27=5,N27=5)),"Moderado",IF(OR(AND(M27=2,N27=20),AND(M27=3,N27=10),AND(M27=4,N27=10),AND(M27=5,N27=10)),"Alto",IF(OR(AND(M27=3,N27=20),AND(M27=4,N27=20),AND(M27=5,N27=20)),"Extremo","")))))</f>
        <v>Moderado</v>
      </c>
      <c r="P27" s="96" t="s">
        <v>314</v>
      </c>
      <c r="Q27" s="97" t="s">
        <v>280</v>
      </c>
      <c r="R27" s="98">
        <v>44197</v>
      </c>
      <c r="S27" s="98">
        <v>44553</v>
      </c>
      <c r="T27" s="99">
        <v>1</v>
      </c>
      <c r="U27" s="100">
        <f>Y27</f>
        <v>0.4</v>
      </c>
      <c r="V27" s="112">
        <v>0.5</v>
      </c>
      <c r="W27" s="112">
        <v>0.7</v>
      </c>
      <c r="X27" s="113" t="s">
        <v>340</v>
      </c>
      <c r="Y27" s="46">
        <v>0.4</v>
      </c>
    </row>
    <row r="28" spans="2:25" ht="61.5" customHeight="1" x14ac:dyDescent="0.25">
      <c r="B28" s="205"/>
      <c r="C28" s="190"/>
      <c r="D28" s="201"/>
      <c r="E28" s="197"/>
      <c r="F28" s="197"/>
      <c r="G28" s="197"/>
      <c r="H28" s="198"/>
      <c r="I28" s="187"/>
      <c r="J28" s="187"/>
      <c r="K28" s="195"/>
      <c r="L28" s="188"/>
      <c r="M28" s="187"/>
      <c r="N28" s="187"/>
      <c r="O28" s="181"/>
      <c r="P28" s="96" t="s">
        <v>281</v>
      </c>
      <c r="Q28" s="97" t="s">
        <v>187</v>
      </c>
      <c r="R28" s="98">
        <v>44228</v>
      </c>
      <c r="S28" s="98">
        <v>44561</v>
      </c>
      <c r="T28" s="99">
        <v>3</v>
      </c>
      <c r="U28" s="100">
        <f>Y28</f>
        <v>0.33</v>
      </c>
      <c r="V28" s="112">
        <v>0.55000000000000004</v>
      </c>
      <c r="W28" s="112">
        <v>1</v>
      </c>
      <c r="X28" s="102" t="s">
        <v>320</v>
      </c>
      <c r="Y28" s="47">
        <v>0.33</v>
      </c>
    </row>
    <row r="29" spans="2:25" ht="31.5" x14ac:dyDescent="0.25">
      <c r="B29" s="205"/>
      <c r="C29" s="190"/>
      <c r="D29" s="201"/>
      <c r="E29" s="11" t="s">
        <v>171</v>
      </c>
      <c r="F29" s="28" t="s">
        <v>23</v>
      </c>
      <c r="G29" s="11"/>
      <c r="H29" s="198"/>
      <c r="I29" s="187"/>
      <c r="J29" s="187"/>
      <c r="K29" s="195" t="str">
        <f>IF(I29*J29=0," ",IF(OR(AND(I29=1,J29=5),AND(I29=1,J29=10),AND(I29=2,J29=10)),"Bajo",IF(OR(AND(I29=1,J29=20),AND(I29=2,J29=10),AND(I29=3,J29=5),AND(I29=4,J29=5),AND(I29=5,J29=5)),"Moderado",IF(OR(AND(I29=2,J29=20),AND(I29=3,J29=10),AND(I29=4,J29=10),AND(I29=5,J29=10)),"Alto",IF(OR(AND(I29=3,J29=20),AND(I29=4,J29=20),AND(I29=5,J29=20)),"Extremo","")))))</f>
        <v xml:space="preserve"> </v>
      </c>
      <c r="L29" s="28" t="s">
        <v>192</v>
      </c>
      <c r="M29" s="187"/>
      <c r="N29" s="187"/>
      <c r="O29" s="181" t="str">
        <f>IF(M29*N29=0," ",IF(OR(AND(M29=1,N29=5),AND(M29=1,N29=10),AND(M29=2,N29=10)),"Bajo",IF(OR(AND(M29=1,N29=20),AND(M29=2,N29=10),AND(M29=3,N29=5),AND(M29=4,N29=5),AND(M29=5,N29=5)),"Moderado",IF(OR(AND(M29=2,N29=20),AND(M29=3,N29=10),AND(M29=4,N29=10),AND(M29=5,N29=10)),"Alto",IF(OR(AND(M29=3,N29=20),AND(M29=4,N29=20),AND(M29=5,N29=20)),"Extremo","")))))</f>
        <v xml:space="preserve"> </v>
      </c>
      <c r="P29" s="104"/>
      <c r="Q29" s="105"/>
      <c r="R29" s="106"/>
      <c r="S29" s="107"/>
      <c r="T29" s="107"/>
      <c r="U29" s="100"/>
      <c r="V29" s="112"/>
      <c r="W29" s="112"/>
      <c r="X29" s="99"/>
      <c r="Y29" s="43"/>
    </row>
    <row r="30" spans="2:25" ht="31.5" x14ac:dyDescent="0.25">
      <c r="B30" s="205"/>
      <c r="C30" s="190"/>
      <c r="D30" s="201"/>
      <c r="E30" s="188" t="s">
        <v>173</v>
      </c>
      <c r="F30" s="28" t="s">
        <v>174</v>
      </c>
      <c r="G30" s="188" t="s">
        <v>176</v>
      </c>
      <c r="H30" s="198"/>
      <c r="I30" s="187"/>
      <c r="J30" s="187"/>
      <c r="K30" s="195"/>
      <c r="L30" s="28" t="s">
        <v>215</v>
      </c>
      <c r="M30" s="187"/>
      <c r="N30" s="187"/>
      <c r="O30" s="181"/>
      <c r="P30" s="104"/>
      <c r="Q30" s="105"/>
      <c r="R30" s="106"/>
      <c r="S30" s="107"/>
      <c r="T30" s="107"/>
      <c r="U30" s="100"/>
      <c r="V30" s="112"/>
      <c r="W30" s="112"/>
      <c r="X30" s="99"/>
      <c r="Y30" s="43"/>
    </row>
    <row r="31" spans="2:25" ht="47.25" x14ac:dyDescent="0.25">
      <c r="B31" s="205"/>
      <c r="C31" s="190"/>
      <c r="D31" s="201"/>
      <c r="E31" s="188"/>
      <c r="F31" s="28" t="s">
        <v>175</v>
      </c>
      <c r="G31" s="188"/>
      <c r="H31" s="198"/>
      <c r="I31" s="187"/>
      <c r="J31" s="187"/>
      <c r="K31" s="195"/>
      <c r="L31" s="28" t="s">
        <v>193</v>
      </c>
      <c r="M31" s="187"/>
      <c r="N31" s="187"/>
      <c r="O31" s="181"/>
      <c r="P31" s="96" t="s">
        <v>285</v>
      </c>
      <c r="Q31" s="97" t="s">
        <v>187</v>
      </c>
      <c r="R31" s="98">
        <v>44228</v>
      </c>
      <c r="S31" s="98">
        <v>44561</v>
      </c>
      <c r="T31" s="99">
        <v>1</v>
      </c>
      <c r="U31" s="100">
        <f>Y31</f>
        <v>0.1</v>
      </c>
      <c r="V31" s="112">
        <v>0.15</v>
      </c>
      <c r="W31" s="101">
        <v>1</v>
      </c>
      <c r="X31" s="102" t="s">
        <v>322</v>
      </c>
      <c r="Y31" s="53">
        <v>0.1</v>
      </c>
    </row>
    <row r="32" spans="2:25" ht="126" x14ac:dyDescent="0.25">
      <c r="B32" s="205"/>
      <c r="C32" s="190"/>
      <c r="D32" s="201"/>
      <c r="E32" s="11" t="s">
        <v>25</v>
      </c>
      <c r="F32" s="28" t="s">
        <v>26</v>
      </c>
      <c r="G32" s="11" t="s">
        <v>36</v>
      </c>
      <c r="H32" s="198"/>
      <c r="I32" s="187"/>
      <c r="J32" s="187"/>
      <c r="K32" s="195"/>
      <c r="L32" s="25" t="s">
        <v>217</v>
      </c>
      <c r="M32" s="187"/>
      <c r="N32" s="187"/>
      <c r="O32" s="181"/>
      <c r="P32" s="104"/>
      <c r="Q32" s="105"/>
      <c r="R32" s="106"/>
      <c r="S32" s="107"/>
      <c r="T32" s="107" t="s">
        <v>216</v>
      </c>
      <c r="U32" s="100"/>
      <c r="V32" s="112"/>
      <c r="W32" s="112"/>
      <c r="X32" s="99"/>
      <c r="Y32" s="43"/>
    </row>
    <row r="33" spans="2:25" ht="126" x14ac:dyDescent="0.25">
      <c r="B33" s="205"/>
      <c r="C33" s="190"/>
      <c r="D33" s="201"/>
      <c r="E33" s="4" t="s">
        <v>46</v>
      </c>
      <c r="F33" s="28" t="s">
        <v>221</v>
      </c>
      <c r="G33" s="11" t="s">
        <v>50</v>
      </c>
      <c r="H33" s="198"/>
      <c r="I33" s="187"/>
      <c r="J33" s="187"/>
      <c r="K33" s="195"/>
      <c r="L33" s="28" t="s">
        <v>218</v>
      </c>
      <c r="M33" s="187"/>
      <c r="N33" s="187"/>
      <c r="O33" s="181"/>
      <c r="P33" s="116"/>
      <c r="Q33" s="105"/>
      <c r="R33" s="106"/>
      <c r="S33" s="117"/>
      <c r="T33" s="117"/>
      <c r="U33" s="100"/>
      <c r="V33" s="112"/>
      <c r="W33" s="112"/>
      <c r="X33" s="99"/>
      <c r="Y33" s="43"/>
    </row>
    <row r="34" spans="2:25" ht="63" x14ac:dyDescent="0.25">
      <c r="B34" s="205"/>
      <c r="C34" s="190"/>
      <c r="D34" s="201"/>
      <c r="E34" s="4" t="s">
        <v>219</v>
      </c>
      <c r="F34" s="28" t="s">
        <v>220</v>
      </c>
      <c r="G34" s="11"/>
      <c r="H34" s="198"/>
      <c r="I34" s="187"/>
      <c r="J34" s="187"/>
      <c r="K34" s="195"/>
      <c r="L34" s="28" t="s">
        <v>194</v>
      </c>
      <c r="M34" s="187"/>
      <c r="N34" s="187"/>
      <c r="O34" s="181"/>
      <c r="P34" s="104"/>
      <c r="Q34" s="105"/>
      <c r="R34" s="106"/>
      <c r="S34" s="107"/>
      <c r="T34" s="107"/>
      <c r="U34" s="100"/>
      <c r="V34" s="112"/>
      <c r="W34" s="112"/>
      <c r="X34" s="99"/>
      <c r="Y34" s="43"/>
    </row>
    <row r="35" spans="2:25" ht="387" customHeight="1" x14ac:dyDescent="0.25">
      <c r="B35" s="200">
        <v>4</v>
      </c>
      <c r="C35" s="190" t="s">
        <v>126</v>
      </c>
      <c r="D35" s="209" t="s">
        <v>164</v>
      </c>
      <c r="E35" s="192" t="s">
        <v>163</v>
      </c>
      <c r="F35" s="188"/>
      <c r="G35" s="192"/>
      <c r="H35" s="189" t="s">
        <v>267</v>
      </c>
      <c r="I35" s="193">
        <v>2</v>
      </c>
      <c r="J35" s="193">
        <v>20</v>
      </c>
      <c r="K35" s="191" t="str">
        <f>IF(I35*J35=0," ",IF(OR(AND(I35=1,J35=5),AND(I35=1,J35=10),AND(I35=2,J35=10)),"Bajo",IF(OR(AND(I35=1,J35=20),AND(I35=2,J35=10),AND(I35=3,J35=5),AND(I35=4,J35=5),AND(I35=5,J35=5)),"Moderado",IF(OR(AND(I35=2,J35=20),AND(I35=3,J35=10),AND(I35=4,J35=10),AND(I35=5,J35=10)),"Alto",IF(OR(AND(I35=3,J35=20),AND(I35=4,J35=20),AND(I35=5,J35=20)),"Extremo","")))))</f>
        <v>Alto</v>
      </c>
      <c r="L35" s="192" t="s">
        <v>203</v>
      </c>
      <c r="M35" s="193">
        <v>1</v>
      </c>
      <c r="N35" s="193">
        <v>20</v>
      </c>
      <c r="O35" s="182" t="str">
        <f>IF(M35*N35=0," ",IF(OR(AND(M35=1,N35=5),AND(M35=1,N35=10),AND(M35=2,N35=10)),"Bajo",IF(OR(AND(M35=1,N35=20),AND(M35=2,N35=10),AND(M35=3,N35=5),AND(M35=4,N35=5),AND(M35=5,N35=5)),"Moderado",IF(OR(AND(M35=2,N35=20),AND(M35=3,N35=10),AND(M35=4,N35=10),AND(M35=5,N35=10)),"Alto",IF(OR(AND(M35=3,N35=20),AND(M35=4,N35=20),AND(M35=5,N35=20)),"Extremo","")))))</f>
        <v>Moderado</v>
      </c>
      <c r="P35" s="96" t="s">
        <v>314</v>
      </c>
      <c r="Q35" s="97" t="s">
        <v>280</v>
      </c>
      <c r="R35" s="98">
        <v>44197</v>
      </c>
      <c r="S35" s="98">
        <v>44553</v>
      </c>
      <c r="T35" s="99">
        <v>1</v>
      </c>
      <c r="U35" s="100">
        <f>Y35</f>
        <v>0.4</v>
      </c>
      <c r="V35" s="112">
        <v>0.5</v>
      </c>
      <c r="W35" s="112">
        <v>0.7</v>
      </c>
      <c r="X35" s="113" t="s">
        <v>340</v>
      </c>
      <c r="Y35" s="46">
        <v>0.4</v>
      </c>
    </row>
    <row r="36" spans="2:25" ht="66.75" customHeight="1" x14ac:dyDescent="0.25">
      <c r="B36" s="200"/>
      <c r="C36" s="190"/>
      <c r="D36" s="209"/>
      <c r="E36" s="192"/>
      <c r="F36" s="188"/>
      <c r="G36" s="192"/>
      <c r="H36" s="189"/>
      <c r="I36" s="193"/>
      <c r="J36" s="193"/>
      <c r="K36" s="191"/>
      <c r="L36" s="192"/>
      <c r="M36" s="193"/>
      <c r="N36" s="193"/>
      <c r="O36" s="182"/>
      <c r="P36" s="96" t="s">
        <v>281</v>
      </c>
      <c r="Q36" s="97" t="s">
        <v>187</v>
      </c>
      <c r="R36" s="98">
        <v>44228</v>
      </c>
      <c r="S36" s="98">
        <v>44561</v>
      </c>
      <c r="T36" s="99">
        <v>3</v>
      </c>
      <c r="U36" s="100">
        <f>Y36</f>
        <v>0.33</v>
      </c>
      <c r="V36" s="112">
        <v>0.66600000000000004</v>
      </c>
      <c r="W36" s="112">
        <v>1</v>
      </c>
      <c r="X36" s="102" t="s">
        <v>320</v>
      </c>
      <c r="Y36" s="47">
        <v>0.33</v>
      </c>
    </row>
    <row r="37" spans="2:25" ht="47.25" customHeight="1" x14ac:dyDescent="0.25">
      <c r="B37" s="200"/>
      <c r="C37" s="190"/>
      <c r="D37" s="209"/>
      <c r="E37" s="192" t="s">
        <v>161</v>
      </c>
      <c r="F37" s="28" t="s">
        <v>160</v>
      </c>
      <c r="G37" s="11" t="s">
        <v>125</v>
      </c>
      <c r="H37" s="189"/>
      <c r="I37" s="193"/>
      <c r="J37" s="193"/>
      <c r="K37" s="191"/>
      <c r="L37" s="192" t="s">
        <v>241</v>
      </c>
      <c r="M37" s="193"/>
      <c r="N37" s="193"/>
      <c r="O37" s="182"/>
      <c r="P37" s="183" t="s">
        <v>240</v>
      </c>
      <c r="Q37" s="183" t="s">
        <v>288</v>
      </c>
      <c r="R37" s="174">
        <v>44214</v>
      </c>
      <c r="S37" s="174">
        <v>44547</v>
      </c>
      <c r="T37" s="170">
        <v>1</v>
      </c>
      <c r="U37" s="153">
        <f>Y37</f>
        <v>0.33</v>
      </c>
      <c r="V37" s="155">
        <v>0.8</v>
      </c>
      <c r="W37" s="155">
        <v>1</v>
      </c>
      <c r="X37" s="157" t="s">
        <v>324</v>
      </c>
      <c r="Y37" s="215">
        <v>0.33</v>
      </c>
    </row>
    <row r="38" spans="2:25" ht="47.25" x14ac:dyDescent="0.25">
      <c r="B38" s="200"/>
      <c r="C38" s="190"/>
      <c r="D38" s="209"/>
      <c r="E38" s="192"/>
      <c r="F38" s="28" t="s">
        <v>127</v>
      </c>
      <c r="G38" s="11" t="s">
        <v>128</v>
      </c>
      <c r="H38" s="189"/>
      <c r="I38" s="193"/>
      <c r="J38" s="193"/>
      <c r="K38" s="191"/>
      <c r="L38" s="192"/>
      <c r="M38" s="193"/>
      <c r="N38" s="193"/>
      <c r="O38" s="182"/>
      <c r="P38" s="184"/>
      <c r="Q38" s="184"/>
      <c r="R38" s="175"/>
      <c r="S38" s="175"/>
      <c r="T38" s="180"/>
      <c r="U38" s="154"/>
      <c r="V38" s="156"/>
      <c r="W38" s="156"/>
      <c r="X38" s="158"/>
      <c r="Y38" s="216"/>
    </row>
    <row r="39" spans="2:25" ht="180.75" customHeight="1" x14ac:dyDescent="0.25">
      <c r="B39" s="200"/>
      <c r="C39" s="190"/>
      <c r="D39" s="209"/>
      <c r="E39" s="11" t="s">
        <v>255</v>
      </c>
      <c r="F39" s="28" t="s">
        <v>47</v>
      </c>
      <c r="G39" s="11" t="s">
        <v>42</v>
      </c>
      <c r="H39" s="189"/>
      <c r="I39" s="193"/>
      <c r="J39" s="193"/>
      <c r="K39" s="191"/>
      <c r="L39" s="28" t="s">
        <v>222</v>
      </c>
      <c r="M39" s="193"/>
      <c r="N39" s="193"/>
      <c r="O39" s="182"/>
      <c r="P39" s="96" t="s">
        <v>286</v>
      </c>
      <c r="Q39" s="97" t="s">
        <v>223</v>
      </c>
      <c r="R39" s="98">
        <v>44228</v>
      </c>
      <c r="S39" s="98">
        <v>44561</v>
      </c>
      <c r="T39" s="99">
        <v>1</v>
      </c>
      <c r="U39" s="118">
        <f>Y39</f>
        <v>0.35</v>
      </c>
      <c r="V39" s="119">
        <v>0.7</v>
      </c>
      <c r="W39" s="118">
        <v>0.98</v>
      </c>
      <c r="X39" s="115" t="s">
        <v>343</v>
      </c>
      <c r="Y39" s="54">
        <v>0.35</v>
      </c>
    </row>
    <row r="40" spans="2:25" ht="78.75" x14ac:dyDescent="0.25">
      <c r="B40" s="200"/>
      <c r="C40" s="190"/>
      <c r="D40" s="209"/>
      <c r="E40" s="11" t="s">
        <v>129</v>
      </c>
      <c r="F40" s="28" t="s">
        <v>162</v>
      </c>
      <c r="G40" s="11"/>
      <c r="H40" s="189"/>
      <c r="I40" s="193"/>
      <c r="J40" s="193"/>
      <c r="K40" s="191"/>
      <c r="L40" s="28" t="s">
        <v>242</v>
      </c>
      <c r="M40" s="193"/>
      <c r="N40" s="193"/>
      <c r="O40" s="182"/>
      <c r="P40" s="104"/>
      <c r="Q40" s="105"/>
      <c r="R40" s="106"/>
      <c r="S40" s="106"/>
      <c r="T40" s="107"/>
      <c r="U40" s="114"/>
      <c r="V40" s="120"/>
      <c r="W40" s="120"/>
      <c r="X40" s="113"/>
      <c r="Y40" s="44"/>
    </row>
    <row r="41" spans="2:25" ht="78.75" x14ac:dyDescent="0.25">
      <c r="B41" s="200"/>
      <c r="C41" s="190"/>
      <c r="D41" s="209"/>
      <c r="E41" s="11" t="s">
        <v>158</v>
      </c>
      <c r="F41" s="28" t="s">
        <v>256</v>
      </c>
      <c r="G41" s="11"/>
      <c r="H41" s="189"/>
      <c r="I41" s="193"/>
      <c r="J41" s="193"/>
      <c r="K41" s="191"/>
      <c r="L41" s="28" t="s">
        <v>243</v>
      </c>
      <c r="M41" s="193"/>
      <c r="N41" s="193"/>
      <c r="O41" s="182"/>
      <c r="P41" s="104"/>
      <c r="Q41" s="105"/>
      <c r="R41" s="106"/>
      <c r="S41" s="106"/>
      <c r="T41" s="107"/>
      <c r="U41" s="121"/>
      <c r="V41" s="122"/>
      <c r="W41" s="122"/>
      <c r="X41" s="99"/>
      <c r="Y41" s="45"/>
    </row>
    <row r="42" spans="2:25" ht="47.25" x14ac:dyDescent="0.25">
      <c r="B42" s="200"/>
      <c r="C42" s="190"/>
      <c r="D42" s="209"/>
      <c r="E42" s="11" t="s">
        <v>130</v>
      </c>
      <c r="F42" s="28"/>
      <c r="G42" s="11"/>
      <c r="H42" s="189"/>
      <c r="I42" s="193"/>
      <c r="J42" s="193"/>
      <c r="K42" s="191"/>
      <c r="L42" s="28" t="s">
        <v>224</v>
      </c>
      <c r="M42" s="193"/>
      <c r="N42" s="193"/>
      <c r="O42" s="182"/>
      <c r="P42" s="104"/>
      <c r="Q42" s="105"/>
      <c r="R42" s="106"/>
      <c r="S42" s="106"/>
      <c r="T42" s="107"/>
      <c r="U42" s="100"/>
      <c r="V42" s="112"/>
      <c r="W42" s="112"/>
      <c r="X42" s="99"/>
      <c r="Y42" s="43"/>
    </row>
    <row r="43" spans="2:25" ht="77.25" customHeight="1" x14ac:dyDescent="0.25">
      <c r="B43" s="200"/>
      <c r="C43" s="190"/>
      <c r="D43" s="209"/>
      <c r="E43" s="192" t="s">
        <v>165</v>
      </c>
      <c r="F43" s="188" t="s">
        <v>131</v>
      </c>
      <c r="G43" s="192"/>
      <c r="H43" s="189"/>
      <c r="I43" s="193"/>
      <c r="J43" s="193"/>
      <c r="K43" s="191"/>
      <c r="L43" s="192" t="s">
        <v>244</v>
      </c>
      <c r="M43" s="193"/>
      <c r="N43" s="193"/>
      <c r="O43" s="182"/>
      <c r="P43" s="96" t="s">
        <v>273</v>
      </c>
      <c r="Q43" s="97" t="s">
        <v>315</v>
      </c>
      <c r="R43" s="98">
        <v>44214</v>
      </c>
      <c r="S43" s="98">
        <v>44547</v>
      </c>
      <c r="T43" s="99">
        <v>1</v>
      </c>
      <c r="U43" s="100">
        <f>Y43</f>
        <v>0.4</v>
      </c>
      <c r="V43" s="123">
        <v>0.8</v>
      </c>
      <c r="W43" s="112">
        <v>1</v>
      </c>
      <c r="X43" s="124" t="s">
        <v>325</v>
      </c>
      <c r="Y43" s="55">
        <v>0.4</v>
      </c>
    </row>
    <row r="44" spans="2:25" ht="66" customHeight="1" x14ac:dyDescent="0.25">
      <c r="B44" s="200"/>
      <c r="C44" s="190"/>
      <c r="D44" s="209"/>
      <c r="E44" s="192"/>
      <c r="F44" s="188"/>
      <c r="G44" s="192"/>
      <c r="H44" s="189"/>
      <c r="I44" s="193"/>
      <c r="J44" s="193"/>
      <c r="K44" s="191"/>
      <c r="L44" s="192"/>
      <c r="M44" s="193"/>
      <c r="N44" s="193"/>
      <c r="O44" s="182"/>
      <c r="P44" s="96" t="s">
        <v>274</v>
      </c>
      <c r="Q44" s="97" t="s">
        <v>315</v>
      </c>
      <c r="R44" s="98">
        <v>44214</v>
      </c>
      <c r="S44" s="98">
        <v>44547</v>
      </c>
      <c r="T44" s="99">
        <v>1</v>
      </c>
      <c r="U44" s="114">
        <f>Y44</f>
        <v>0.3</v>
      </c>
      <c r="V44" s="109">
        <v>0.8</v>
      </c>
      <c r="W44" s="112">
        <v>1</v>
      </c>
      <c r="X44" s="124" t="s">
        <v>326</v>
      </c>
      <c r="Y44" s="56">
        <v>0.3</v>
      </c>
    </row>
    <row r="45" spans="2:25" ht="58.5" customHeight="1" x14ac:dyDescent="0.25">
      <c r="B45" s="200"/>
      <c r="C45" s="190"/>
      <c r="D45" s="209"/>
      <c r="E45" s="192"/>
      <c r="F45" s="188"/>
      <c r="G45" s="192"/>
      <c r="H45" s="189"/>
      <c r="I45" s="193"/>
      <c r="J45" s="193"/>
      <c r="K45" s="191"/>
      <c r="L45" s="192"/>
      <c r="M45" s="193"/>
      <c r="N45" s="193"/>
      <c r="O45" s="182"/>
      <c r="P45" s="96" t="s">
        <v>316</v>
      </c>
      <c r="Q45" s="97" t="s">
        <v>288</v>
      </c>
      <c r="R45" s="98">
        <v>44214</v>
      </c>
      <c r="S45" s="98">
        <v>44547</v>
      </c>
      <c r="T45" s="99">
        <v>1</v>
      </c>
      <c r="U45" s="100">
        <f>Y45</f>
        <v>0.3</v>
      </c>
      <c r="V45" s="123">
        <v>0.6</v>
      </c>
      <c r="W45" s="112">
        <v>1</v>
      </c>
      <c r="X45" s="124" t="s">
        <v>327</v>
      </c>
      <c r="Y45" s="57">
        <v>0.3</v>
      </c>
    </row>
    <row r="46" spans="2:25" ht="40.5" customHeight="1" x14ac:dyDescent="0.25">
      <c r="B46" s="200"/>
      <c r="C46" s="190"/>
      <c r="D46" s="209"/>
      <c r="E46" s="192"/>
      <c r="F46" s="188"/>
      <c r="G46" s="192"/>
      <c r="H46" s="189"/>
      <c r="I46" s="193"/>
      <c r="J46" s="193"/>
      <c r="K46" s="191"/>
      <c r="L46" s="192"/>
      <c r="M46" s="193"/>
      <c r="N46" s="193"/>
      <c r="O46" s="182"/>
      <c r="P46" s="104"/>
      <c r="Q46" s="105"/>
      <c r="R46" s="106"/>
      <c r="S46" s="106"/>
      <c r="T46" s="107"/>
      <c r="U46" s="100"/>
      <c r="V46" s="112"/>
      <c r="W46" s="112"/>
      <c r="X46" s="99"/>
      <c r="Y46" s="43"/>
    </row>
    <row r="47" spans="2:25" ht="47.25" x14ac:dyDescent="0.25">
      <c r="B47" s="200"/>
      <c r="C47" s="190"/>
      <c r="D47" s="209"/>
      <c r="E47" s="11" t="s">
        <v>132</v>
      </c>
      <c r="F47" s="28"/>
      <c r="G47" s="11"/>
      <c r="H47" s="189"/>
      <c r="I47" s="193"/>
      <c r="J47" s="193"/>
      <c r="K47" s="191"/>
      <c r="L47" s="28" t="s">
        <v>270</v>
      </c>
      <c r="M47" s="193"/>
      <c r="N47" s="193"/>
      <c r="O47" s="182"/>
      <c r="P47" s="125"/>
      <c r="Q47" s="126"/>
      <c r="R47" s="127"/>
      <c r="S47" s="127"/>
      <c r="T47" s="128"/>
      <c r="U47" s="100"/>
      <c r="V47" s="112"/>
      <c r="W47" s="112"/>
      <c r="X47" s="99"/>
      <c r="Y47" s="43"/>
    </row>
    <row r="48" spans="2:25" ht="63" x14ac:dyDescent="0.25">
      <c r="B48" s="200"/>
      <c r="C48" s="190"/>
      <c r="D48" s="209"/>
      <c r="E48" s="11" t="s">
        <v>133</v>
      </c>
      <c r="F48" s="28"/>
      <c r="G48" s="11"/>
      <c r="H48" s="189"/>
      <c r="I48" s="193"/>
      <c r="J48" s="193"/>
      <c r="K48" s="191"/>
      <c r="L48" s="28" t="s">
        <v>257</v>
      </c>
      <c r="M48" s="193"/>
      <c r="N48" s="193"/>
      <c r="O48" s="182"/>
      <c r="P48" s="104"/>
      <c r="Q48" s="105"/>
      <c r="R48" s="106"/>
      <c r="S48" s="106"/>
      <c r="T48" s="107"/>
      <c r="U48" s="100"/>
      <c r="V48" s="112"/>
      <c r="W48" s="112"/>
      <c r="X48" s="99"/>
      <c r="Y48" s="43"/>
    </row>
    <row r="49" spans="2:25" x14ac:dyDescent="0.25">
      <c r="B49" s="200"/>
      <c r="C49" s="190"/>
      <c r="D49" s="209"/>
      <c r="E49" s="188" t="s">
        <v>166</v>
      </c>
      <c r="F49" s="188" t="s">
        <v>167</v>
      </c>
      <c r="G49" s="194"/>
      <c r="H49" s="189"/>
      <c r="I49" s="193"/>
      <c r="J49" s="193"/>
      <c r="K49" s="191"/>
      <c r="L49" s="188" t="s">
        <v>225</v>
      </c>
      <c r="M49" s="193"/>
      <c r="N49" s="193"/>
      <c r="O49" s="182"/>
      <c r="P49" s="180"/>
      <c r="Q49" s="180"/>
      <c r="R49" s="175"/>
      <c r="S49" s="180"/>
      <c r="T49" s="180"/>
      <c r="U49" s="172"/>
      <c r="V49" s="129"/>
      <c r="W49" s="129"/>
      <c r="X49" s="170"/>
      <c r="Y49" s="217"/>
    </row>
    <row r="50" spans="2:25" x14ac:dyDescent="0.25">
      <c r="B50" s="200"/>
      <c r="C50" s="190"/>
      <c r="D50" s="209"/>
      <c r="E50" s="188"/>
      <c r="F50" s="188"/>
      <c r="G50" s="194"/>
      <c r="H50" s="189"/>
      <c r="I50" s="193"/>
      <c r="J50" s="193"/>
      <c r="K50" s="191"/>
      <c r="L50" s="188"/>
      <c r="M50" s="193"/>
      <c r="N50" s="193"/>
      <c r="O50" s="182"/>
      <c r="P50" s="180"/>
      <c r="Q50" s="180"/>
      <c r="R50" s="175"/>
      <c r="S50" s="180"/>
      <c r="T50" s="180"/>
      <c r="U50" s="173"/>
      <c r="V50" s="130"/>
      <c r="W50" s="130"/>
      <c r="X50" s="170"/>
      <c r="Y50" s="217"/>
    </row>
    <row r="51" spans="2:25" ht="47.25" x14ac:dyDescent="0.25">
      <c r="B51" s="200"/>
      <c r="C51" s="190"/>
      <c r="D51" s="209"/>
      <c r="E51" s="11" t="s">
        <v>237</v>
      </c>
      <c r="F51" s="28" t="s">
        <v>226</v>
      </c>
      <c r="G51" s="11" t="s">
        <v>227</v>
      </c>
      <c r="H51" s="189"/>
      <c r="I51" s="193"/>
      <c r="J51" s="193"/>
      <c r="K51" s="191"/>
      <c r="L51" s="28" t="s">
        <v>258</v>
      </c>
      <c r="M51" s="193"/>
      <c r="N51" s="193"/>
      <c r="O51" s="182"/>
      <c r="P51" s="104"/>
      <c r="Q51" s="105"/>
      <c r="R51" s="106"/>
      <c r="S51" s="107"/>
      <c r="T51" s="107"/>
      <c r="U51" s="100"/>
      <c r="V51" s="112"/>
      <c r="W51" s="112"/>
      <c r="X51" s="99"/>
      <c r="Y51" s="43"/>
    </row>
    <row r="52" spans="2:25" ht="409.5" customHeight="1" x14ac:dyDescent="0.25">
      <c r="B52" s="200">
        <v>5</v>
      </c>
      <c r="C52" s="190" t="s">
        <v>31</v>
      </c>
      <c r="D52" s="201" t="s">
        <v>40</v>
      </c>
      <c r="E52" s="188" t="s">
        <v>163</v>
      </c>
      <c r="F52" s="188"/>
      <c r="G52" s="188"/>
      <c r="H52" s="198" t="s">
        <v>267</v>
      </c>
      <c r="I52" s="187">
        <v>2</v>
      </c>
      <c r="J52" s="187">
        <v>20</v>
      </c>
      <c r="K52" s="191" t="str">
        <f>IF(I52*J52=0," ",IF(OR(AND(I52=1,J52=5),AND(I52=1,J52=10),AND(I52=2,J52=10)),"Bajo",IF(OR(AND(I52=1,J52=20),AND(I52=2,J52=10),AND(I52=3,J52=5),AND(I52=4,J52=5),AND(I52=5,J52=5)),"Moderado",IF(OR(AND(I52=2,J52=20),AND(I52=3,J52=10),AND(I52=4,J52=10),AND(I52=5,J52=10)),"Alto",IF(OR(AND(I52=3,J52=20),AND(I52=4,J52=20),AND(I52=5,J52=20)),"Extremo","")))))</f>
        <v>Alto</v>
      </c>
      <c r="L52" s="188" t="s">
        <v>203</v>
      </c>
      <c r="M52" s="187">
        <v>1</v>
      </c>
      <c r="N52" s="187">
        <v>20</v>
      </c>
      <c r="O52" s="181" t="str">
        <f>IF(M52*N52=0," ",IF(OR(AND(M52=1,N52=5),AND(M52=1,N52=10),AND(M52=2,N52=10)),"Bajo",IF(OR(AND(M52=1,N52=20),AND(M52=2,N52=10),AND(M52=3,N52=5),AND(M52=4,N52=5),AND(M52=5,N52=5)),"Moderado",IF(OR(AND(M52=2,N52=20),AND(M52=3,N52=10),AND(M52=4,N52=10),AND(M52=5,N52=10)),"Alto",IF(OR(AND(M52=3,N52=20),AND(M52=4,N52=20),AND(M52=5,N52=20)),"Extremo","")))))</f>
        <v>Moderado</v>
      </c>
      <c r="P52" s="96" t="s">
        <v>314</v>
      </c>
      <c r="Q52" s="97" t="s">
        <v>280</v>
      </c>
      <c r="R52" s="98">
        <v>44197</v>
      </c>
      <c r="S52" s="98">
        <v>44553</v>
      </c>
      <c r="T52" s="99">
        <v>1</v>
      </c>
      <c r="U52" s="100">
        <f>Y52</f>
        <v>0.4</v>
      </c>
      <c r="V52" s="112">
        <v>0.5</v>
      </c>
      <c r="W52" s="112">
        <v>0.7</v>
      </c>
      <c r="X52" s="113" t="s">
        <v>340</v>
      </c>
      <c r="Y52" s="46">
        <v>0.4</v>
      </c>
    </row>
    <row r="53" spans="2:25" ht="74.25" customHeight="1" x14ac:dyDescent="0.25">
      <c r="B53" s="200"/>
      <c r="C53" s="190"/>
      <c r="D53" s="201"/>
      <c r="E53" s="197"/>
      <c r="F53" s="197"/>
      <c r="G53" s="197"/>
      <c r="H53" s="198"/>
      <c r="I53" s="187"/>
      <c r="J53" s="187"/>
      <c r="K53" s="191"/>
      <c r="L53" s="188"/>
      <c r="M53" s="187"/>
      <c r="N53" s="187"/>
      <c r="O53" s="181"/>
      <c r="P53" s="96" t="s">
        <v>281</v>
      </c>
      <c r="Q53" s="97" t="s">
        <v>187</v>
      </c>
      <c r="R53" s="98">
        <v>44228</v>
      </c>
      <c r="S53" s="98">
        <v>44561</v>
      </c>
      <c r="T53" s="99">
        <v>3</v>
      </c>
      <c r="U53" s="100">
        <f>Y53</f>
        <v>0.33</v>
      </c>
      <c r="V53" s="112">
        <v>0.66600000000000004</v>
      </c>
      <c r="W53" s="112">
        <v>1</v>
      </c>
      <c r="X53" s="102" t="s">
        <v>320</v>
      </c>
      <c r="Y53" s="47">
        <v>0.33</v>
      </c>
    </row>
    <row r="54" spans="2:25" ht="47.25" x14ac:dyDescent="0.25">
      <c r="B54" s="200"/>
      <c r="C54" s="190"/>
      <c r="D54" s="201"/>
      <c r="E54" s="11" t="s">
        <v>48</v>
      </c>
      <c r="F54" s="28" t="s">
        <v>228</v>
      </c>
      <c r="G54" s="11"/>
      <c r="H54" s="198"/>
      <c r="I54" s="187"/>
      <c r="J54" s="187"/>
      <c r="K54" s="191" t="str">
        <f>IF(I54*J54=0," ",IF(OR(AND(I54=1,J54=5),AND(I54=1,J54=10),AND(I54=2,J54=10)),"Bajo",IF(OR(AND(I54=1,J54=20),AND(I54=2,J54=10),AND(I54=3,J54=5),AND(I54=4,J54=5),AND(I54=5,J54=5)),"Moderado",IF(OR(AND(I54=2,J54=20),AND(I54=3,J54=10),AND(I54=4,J54=10),AND(I54=5,J54=10)),"Alto",IF(OR(AND(I54=3,J54=20),AND(I54=4,J54=20),AND(I54=5,J54=20)),"Extremo","")))))</f>
        <v xml:space="preserve"> </v>
      </c>
      <c r="L54" s="28" t="s">
        <v>229</v>
      </c>
      <c r="M54" s="187"/>
      <c r="N54" s="187"/>
      <c r="O54" s="181" t="str">
        <f>IF(M54*N54=0," ",IF(OR(AND(M54=1,N54=5),AND(M54=1,N54=10),AND(M54=2,N54=10)),"Bajo",IF(OR(AND(M54=1,N54=20),AND(M54=2,N54=10),AND(M54=3,N54=5),AND(M54=4,N54=5),AND(M54=5,N54=5)),"Moderado",IF(OR(AND(M54=2,N54=20),AND(M54=3,N54=10),AND(M54=4,N54=10),AND(M54=5,N54=10)),"Alto",IF(OR(AND(M54=3,N54=20),AND(M54=4,N54=20),AND(M54=5,N54=20)),"Extremo","")))))</f>
        <v xml:space="preserve"> </v>
      </c>
      <c r="P54" s="104"/>
      <c r="Q54" s="105"/>
      <c r="R54" s="106"/>
      <c r="S54" s="106"/>
      <c r="T54" s="131"/>
      <c r="U54" s="100"/>
      <c r="V54" s="112"/>
      <c r="W54" s="112"/>
      <c r="X54" s="99"/>
      <c r="Y54" s="43"/>
    </row>
    <row r="55" spans="2:25" ht="96" customHeight="1" x14ac:dyDescent="0.25">
      <c r="B55" s="200"/>
      <c r="C55" s="190"/>
      <c r="D55" s="201"/>
      <c r="E55" s="11" t="s">
        <v>142</v>
      </c>
      <c r="F55" s="28"/>
      <c r="G55" s="11"/>
      <c r="H55" s="198"/>
      <c r="I55" s="187"/>
      <c r="J55" s="187"/>
      <c r="K55" s="191"/>
      <c r="L55" s="188" t="s">
        <v>247</v>
      </c>
      <c r="M55" s="187"/>
      <c r="N55" s="187"/>
      <c r="O55" s="181"/>
      <c r="P55" s="96" t="s">
        <v>289</v>
      </c>
      <c r="Q55" s="97" t="s">
        <v>288</v>
      </c>
      <c r="R55" s="98">
        <v>44214</v>
      </c>
      <c r="S55" s="98">
        <v>44547</v>
      </c>
      <c r="T55" s="99">
        <v>1</v>
      </c>
      <c r="U55" s="100">
        <f>Y55</f>
        <v>0.4</v>
      </c>
      <c r="V55" s="123">
        <v>0.6</v>
      </c>
      <c r="W55" s="132">
        <v>1</v>
      </c>
      <c r="X55" s="95" t="s">
        <v>328</v>
      </c>
      <c r="Y55" s="58">
        <v>0.4</v>
      </c>
    </row>
    <row r="56" spans="2:25" ht="47.25" x14ac:dyDescent="0.25">
      <c r="B56" s="200"/>
      <c r="C56" s="190"/>
      <c r="D56" s="201"/>
      <c r="E56" s="11" t="s">
        <v>158</v>
      </c>
      <c r="F56" s="28" t="s">
        <v>159</v>
      </c>
      <c r="G56" s="11"/>
      <c r="H56" s="198"/>
      <c r="I56" s="187"/>
      <c r="J56" s="187"/>
      <c r="K56" s="191"/>
      <c r="L56" s="188"/>
      <c r="M56" s="187"/>
      <c r="N56" s="187"/>
      <c r="O56" s="181"/>
      <c r="P56" s="184"/>
      <c r="Q56" s="184"/>
      <c r="R56" s="175"/>
      <c r="S56" s="175"/>
      <c r="T56" s="180"/>
      <c r="U56" s="176"/>
      <c r="V56" s="133"/>
      <c r="W56" s="133"/>
      <c r="X56" s="170"/>
      <c r="Y56" s="218"/>
    </row>
    <row r="57" spans="2:25" ht="47.25" x14ac:dyDescent="0.25">
      <c r="B57" s="200"/>
      <c r="C57" s="190"/>
      <c r="D57" s="201"/>
      <c r="E57" s="11" t="s">
        <v>230</v>
      </c>
      <c r="F57" s="28"/>
      <c r="G57" s="11"/>
      <c r="H57" s="198"/>
      <c r="I57" s="187"/>
      <c r="J57" s="187"/>
      <c r="K57" s="191"/>
      <c r="L57" s="188"/>
      <c r="M57" s="187"/>
      <c r="N57" s="187"/>
      <c r="O57" s="181"/>
      <c r="P57" s="184"/>
      <c r="Q57" s="184"/>
      <c r="R57" s="175"/>
      <c r="S57" s="175"/>
      <c r="T57" s="180"/>
      <c r="U57" s="177"/>
      <c r="V57" s="134"/>
      <c r="W57" s="134"/>
      <c r="X57" s="170"/>
      <c r="Y57" s="218"/>
    </row>
    <row r="58" spans="2:25" ht="110.25" customHeight="1" x14ac:dyDescent="0.25">
      <c r="B58" s="200"/>
      <c r="C58" s="190"/>
      <c r="D58" s="201"/>
      <c r="E58" s="11" t="s">
        <v>231</v>
      </c>
      <c r="F58" s="28"/>
      <c r="G58" s="11"/>
      <c r="H58" s="198"/>
      <c r="I58" s="187"/>
      <c r="J58" s="187"/>
      <c r="K58" s="191"/>
      <c r="L58" s="188"/>
      <c r="M58" s="187"/>
      <c r="N58" s="187"/>
      <c r="O58" s="181"/>
      <c r="P58" s="96"/>
      <c r="Q58" s="97"/>
      <c r="R58" s="98"/>
      <c r="S58" s="98"/>
      <c r="T58" s="99"/>
      <c r="U58" s="100"/>
      <c r="V58" s="112"/>
      <c r="W58" s="112"/>
      <c r="X58" s="113"/>
      <c r="Y58" s="42"/>
    </row>
    <row r="59" spans="2:25" ht="206.25" customHeight="1" x14ac:dyDescent="0.25">
      <c r="B59" s="200"/>
      <c r="C59" s="190"/>
      <c r="D59" s="201"/>
      <c r="E59" s="11" t="s">
        <v>237</v>
      </c>
      <c r="F59" s="28" t="s">
        <v>141</v>
      </c>
      <c r="G59" s="11"/>
      <c r="H59" s="198"/>
      <c r="I59" s="187"/>
      <c r="J59" s="187"/>
      <c r="K59" s="191"/>
      <c r="L59" s="28" t="s">
        <v>259</v>
      </c>
      <c r="M59" s="187"/>
      <c r="N59" s="187"/>
      <c r="O59" s="181"/>
      <c r="P59" s="135" t="s">
        <v>271</v>
      </c>
      <c r="Q59" s="136" t="s">
        <v>272</v>
      </c>
      <c r="R59" s="137">
        <v>44228</v>
      </c>
      <c r="S59" s="137">
        <v>44501</v>
      </c>
      <c r="T59" s="138">
        <v>1</v>
      </c>
      <c r="U59" s="100">
        <f>Y59</f>
        <v>0.5</v>
      </c>
      <c r="V59" s="112">
        <v>0.75</v>
      </c>
      <c r="W59" s="132">
        <v>1</v>
      </c>
      <c r="X59" s="102" t="s">
        <v>329</v>
      </c>
      <c r="Y59" s="59">
        <v>0.5</v>
      </c>
    </row>
    <row r="60" spans="2:25" ht="405.75" customHeight="1" x14ac:dyDescent="0.25">
      <c r="B60" s="200">
        <v>6</v>
      </c>
      <c r="C60" s="190" t="s">
        <v>32</v>
      </c>
      <c r="D60" s="201" t="s">
        <v>33</v>
      </c>
      <c r="E60" s="188" t="s">
        <v>163</v>
      </c>
      <c r="F60" s="188"/>
      <c r="G60" s="188"/>
      <c r="H60" s="206" t="s">
        <v>267</v>
      </c>
      <c r="I60" s="187">
        <v>1</v>
      </c>
      <c r="J60" s="187">
        <v>20</v>
      </c>
      <c r="K60" s="181" t="str">
        <f>IF(I60*J60=0," ",IF(OR(AND(I60=1,J60=5),AND(I60=1,J60=10),AND(I60=2,J60=10)),"Bajo",IF(OR(AND(I60=1,J60=20),AND(I60=2,J60=10),AND(I60=3,J60=5),AND(I60=4,J60=5),AND(I60=5,J60=5)),"Moderado",IF(OR(AND(I60=2,J60=20),AND(I60=3,J60=10),AND(I60=4,J60=10),AND(I60=5,J60=10)),"Alto",IF(OR(AND(I60=3,J60=20),AND(I60=4,J60=20),AND(I60=5,J60=20)),"Extremo","")))))</f>
        <v>Moderado</v>
      </c>
      <c r="L60" s="188" t="s">
        <v>203</v>
      </c>
      <c r="M60" s="187">
        <v>1</v>
      </c>
      <c r="N60" s="187">
        <v>10</v>
      </c>
      <c r="O60" s="186" t="str">
        <f>IF(M60*N60=0," ",IF(OR(AND(M60=1,N60=5),AND(M60=1,N60=10),AND(M60=2,N60=10)),"Bajo",IF(OR(AND(M60=1,N60=20),AND(M60=2,N60=10),AND(M60=3,N60=5),AND(M60=4,N60=5),AND(M60=5,N60=5)),"Moderado",IF(OR(AND(M60=2,N60=20),AND(M60=3,N60=10),AND(M60=4,N60=10),AND(M60=5,N60=10)),"Alto",IF(OR(AND(M60=3,N60=20),AND(M60=4,N60=20),AND(M60=5,N60=20)),"Extremo","")))))</f>
        <v>Bajo</v>
      </c>
      <c r="P60" s="96" t="s">
        <v>279</v>
      </c>
      <c r="Q60" s="97" t="s">
        <v>280</v>
      </c>
      <c r="R60" s="98">
        <v>44197</v>
      </c>
      <c r="S60" s="98">
        <v>44553</v>
      </c>
      <c r="T60" s="99">
        <v>1</v>
      </c>
      <c r="U60" s="100">
        <f>Y60</f>
        <v>0.4</v>
      </c>
      <c r="V60" s="112">
        <v>0.5</v>
      </c>
      <c r="W60" s="112">
        <v>0.7</v>
      </c>
      <c r="X60" s="113" t="s">
        <v>340</v>
      </c>
      <c r="Y60" s="46">
        <v>0.4</v>
      </c>
    </row>
    <row r="61" spans="2:25" ht="81" customHeight="1" x14ac:dyDescent="0.25">
      <c r="B61" s="200"/>
      <c r="C61" s="190"/>
      <c r="D61" s="201"/>
      <c r="E61" s="197"/>
      <c r="F61" s="197"/>
      <c r="G61" s="197"/>
      <c r="H61" s="207"/>
      <c r="I61" s="187"/>
      <c r="J61" s="187"/>
      <c r="K61" s="181"/>
      <c r="L61" s="188"/>
      <c r="M61" s="187"/>
      <c r="N61" s="187"/>
      <c r="O61" s="186"/>
      <c r="P61" s="96" t="s">
        <v>281</v>
      </c>
      <c r="Q61" s="97" t="s">
        <v>187</v>
      </c>
      <c r="R61" s="98">
        <v>44228</v>
      </c>
      <c r="S61" s="98">
        <v>44561</v>
      </c>
      <c r="T61" s="99">
        <v>3</v>
      </c>
      <c r="U61" s="100">
        <f>Y61</f>
        <v>0.33</v>
      </c>
      <c r="V61" s="112">
        <v>0.66600000000000004</v>
      </c>
      <c r="W61" s="112">
        <v>1</v>
      </c>
      <c r="X61" s="102" t="s">
        <v>338</v>
      </c>
      <c r="Y61" s="47">
        <v>0.33</v>
      </c>
    </row>
    <row r="62" spans="2:25" ht="157.5" x14ac:dyDescent="0.25">
      <c r="B62" s="200"/>
      <c r="C62" s="190"/>
      <c r="D62" s="201"/>
      <c r="E62" s="11" t="s">
        <v>52</v>
      </c>
      <c r="F62" s="28" t="s">
        <v>53</v>
      </c>
      <c r="G62" s="2" t="s">
        <v>24</v>
      </c>
      <c r="H62" s="207"/>
      <c r="I62" s="187"/>
      <c r="J62" s="187"/>
      <c r="K62" s="181" t="str">
        <f>IF(I62*J62=0," ",IF(OR(AND(I62=1,J62=5),AND(I62=1,J62=10),AND(I62=2,J62=10)),"Bajo",IF(OR(AND(I62=1,J62=20),AND(I62=2,J62=10),AND(I62=3,J62=5),AND(I62=4,J62=5),AND(I62=5,J62=5)),"Moderado",IF(OR(AND(I62=2,J62=20),AND(I62=3,J62=10),AND(I62=4,J62=10),AND(I62=5,J62=10)),"Alto",IF(OR(AND(I62=3,J62=20),AND(I62=4,J62=20),AND(I62=5,J62=20)),"Extremo","")))))</f>
        <v xml:space="preserve"> </v>
      </c>
      <c r="L62" s="28" t="s">
        <v>260</v>
      </c>
      <c r="M62" s="187"/>
      <c r="N62" s="187"/>
      <c r="O62" s="186" t="str">
        <f>IF(M62*N62=0," ",IF(OR(AND(M62=1,N62=5),AND(M62=1,N62=10),AND(M62=2,N62=10)),"Bajo",IF(OR(AND(M62=1,N62=20),AND(M62=2,N62=10),AND(M62=3,N62=5),AND(M62=4,N62=5),AND(M62=5,N62=5)),"Moderado",IF(OR(AND(M62=2,N62=20),AND(M62=3,N62=10),AND(M62=4,N62=10),AND(M62=5,N62=10)),"Alto",IF(OR(AND(M62=3,N62=20),AND(M62=4,N62=20),AND(M62=5,N62=20)),"Extremo","")))))</f>
        <v xml:space="preserve"> </v>
      </c>
      <c r="P62" s="104"/>
      <c r="Q62" s="105"/>
      <c r="R62" s="106"/>
      <c r="S62" s="107"/>
      <c r="T62" s="107"/>
      <c r="U62" s="100"/>
      <c r="V62" s="112"/>
      <c r="W62" s="112"/>
      <c r="X62" s="99"/>
      <c r="Y62" s="43"/>
    </row>
    <row r="63" spans="2:25" ht="94.5" x14ac:dyDescent="0.25">
      <c r="B63" s="200"/>
      <c r="C63" s="190"/>
      <c r="D63" s="201"/>
      <c r="E63" s="11" t="s">
        <v>177</v>
      </c>
      <c r="F63" s="28" t="s">
        <v>261</v>
      </c>
      <c r="G63" s="2" t="s">
        <v>262</v>
      </c>
      <c r="H63" s="208"/>
      <c r="I63" s="187"/>
      <c r="J63" s="187"/>
      <c r="K63" s="181"/>
      <c r="L63" s="28" t="s">
        <v>232</v>
      </c>
      <c r="M63" s="187"/>
      <c r="N63" s="187"/>
      <c r="O63" s="186"/>
      <c r="P63" s="96" t="s">
        <v>276</v>
      </c>
      <c r="Q63" s="97" t="s">
        <v>318</v>
      </c>
      <c r="R63" s="98">
        <v>43844</v>
      </c>
      <c r="S63" s="98">
        <v>44558</v>
      </c>
      <c r="T63" s="99">
        <v>1</v>
      </c>
      <c r="U63" s="114">
        <f>Y63</f>
        <v>0.8</v>
      </c>
      <c r="V63" s="109">
        <v>0.9</v>
      </c>
      <c r="W63" s="132">
        <v>1</v>
      </c>
      <c r="X63" s="139" t="s">
        <v>330</v>
      </c>
      <c r="Y63" s="60">
        <v>0.8</v>
      </c>
    </row>
    <row r="64" spans="2:25" ht="393.75" customHeight="1" x14ac:dyDescent="0.25">
      <c r="B64" s="200">
        <v>7</v>
      </c>
      <c r="C64" s="190" t="s">
        <v>32</v>
      </c>
      <c r="D64" s="201" t="s">
        <v>34</v>
      </c>
      <c r="E64" s="188" t="s">
        <v>163</v>
      </c>
      <c r="F64" s="188"/>
      <c r="G64" s="188"/>
      <c r="H64" s="198" t="s">
        <v>267</v>
      </c>
      <c r="I64" s="187">
        <v>3</v>
      </c>
      <c r="J64" s="187">
        <v>10</v>
      </c>
      <c r="K64" s="181" t="str">
        <f>IF(I64*J64=0," ",IF(OR(AND(I64=1,J64=5),AND(I64=1,J64=10),AND(I64=2,J64=10)),"Bajo",IF(OR(AND(I64=1,J64=20),AND(I64=2,J64=10),AND(I64=3,J64=5),AND(I64=4,J64=5),AND(I64=5,J64=5)),"Moderado",IF(OR(AND(I64=2,J64=20),AND(I64=3,J64=10),AND(I64=4,J64=10),AND(I64=5,J64=10)),"Alto",IF(OR(AND(I64=3,J64=20),AND(I64=4,J64=20),AND(I64=5,J64=20)),"Extremo","")))))</f>
        <v>Alto</v>
      </c>
      <c r="L64" s="188" t="s">
        <v>203</v>
      </c>
      <c r="M64" s="187">
        <v>1</v>
      </c>
      <c r="N64" s="187">
        <v>10</v>
      </c>
      <c r="O64" s="186" t="str">
        <f>IF(M64*N64=0," ",IF(OR(AND(M64=1,N64=5),AND(M64=1,N64=10),AND(M64=2,N64=10)),"Bajo",IF(OR(AND(M64=1,N64=20),AND(M64=2,N64=10),AND(M64=3,N64=5),AND(M64=4,N64=5),AND(M64=5,N64=5)),"Moderado",IF(OR(AND(M64=2,N64=20),AND(M64=3,N64=10),AND(M64=4,N64=10),AND(M64=5,N64=10)),"Alto",IF(OR(AND(M64=3,N64=20),AND(M64=4,N64=20),AND(M64=5,N64=20)),"Extremo","")))))</f>
        <v>Bajo</v>
      </c>
      <c r="P64" s="96" t="s">
        <v>314</v>
      </c>
      <c r="Q64" s="97" t="s">
        <v>280</v>
      </c>
      <c r="R64" s="98">
        <v>44197</v>
      </c>
      <c r="S64" s="98">
        <v>44553</v>
      </c>
      <c r="T64" s="99">
        <v>1</v>
      </c>
      <c r="U64" s="100">
        <f>Y64</f>
        <v>0.4</v>
      </c>
      <c r="V64" s="112">
        <v>0.5</v>
      </c>
      <c r="W64" s="112">
        <v>0.7</v>
      </c>
      <c r="X64" s="113" t="s">
        <v>340</v>
      </c>
      <c r="Y64" s="46">
        <v>0.4</v>
      </c>
    </row>
    <row r="65" spans="1:25" ht="70.5" customHeight="1" x14ac:dyDescent="0.25">
      <c r="B65" s="200"/>
      <c r="C65" s="190"/>
      <c r="D65" s="201"/>
      <c r="E65" s="197"/>
      <c r="F65" s="197"/>
      <c r="G65" s="197"/>
      <c r="H65" s="198"/>
      <c r="I65" s="187"/>
      <c r="J65" s="187"/>
      <c r="K65" s="181"/>
      <c r="L65" s="188"/>
      <c r="M65" s="187"/>
      <c r="N65" s="187"/>
      <c r="O65" s="186"/>
      <c r="P65" s="96" t="s">
        <v>281</v>
      </c>
      <c r="Q65" s="97" t="s">
        <v>187</v>
      </c>
      <c r="R65" s="98">
        <v>44228</v>
      </c>
      <c r="S65" s="98">
        <v>44561</v>
      </c>
      <c r="T65" s="99">
        <v>3</v>
      </c>
      <c r="U65" s="100">
        <f>Y65</f>
        <v>0.33</v>
      </c>
      <c r="V65" s="112">
        <v>0.66600000000000004</v>
      </c>
      <c r="W65" s="112">
        <v>1</v>
      </c>
      <c r="X65" s="102" t="s">
        <v>320</v>
      </c>
      <c r="Y65" s="47">
        <v>0.33</v>
      </c>
    </row>
    <row r="66" spans="1:25" ht="33.75" customHeight="1" x14ac:dyDescent="0.25">
      <c r="B66" s="200"/>
      <c r="C66" s="190"/>
      <c r="D66" s="201"/>
      <c r="E66" s="196" t="s">
        <v>41</v>
      </c>
      <c r="F66" s="189" t="s">
        <v>265</v>
      </c>
      <c r="G66" s="193"/>
      <c r="H66" s="198"/>
      <c r="I66" s="187"/>
      <c r="J66" s="187"/>
      <c r="K66" s="181" t="str">
        <f>IF(I66*J66=0," ",IF(OR(AND(I66=1,J66=5),AND(I66=1,J66=10),AND(I66=2,J66=10)),"Bajo",IF(OR(AND(I66=1,J66=20),AND(I66=2,J66=10),AND(I66=3,J66=5),AND(I66=4,J66=5),AND(I66=5,J66=5)),"Moderado",IF(OR(AND(I66=2,J66=20),AND(I66=3,J66=10),AND(I66=4,J66=10),AND(I66=5,J66=10)),"Alto",IF(OR(AND(I66=3,J66=20),AND(I66=4,J66=20),AND(I66=5,J66=20)),"Extremo","")))))</f>
        <v xml:space="preserve"> </v>
      </c>
      <c r="L66" s="188" t="s">
        <v>263</v>
      </c>
      <c r="M66" s="187"/>
      <c r="N66" s="187"/>
      <c r="O66" s="186" t="str">
        <f>IF(M66*N66=0," ",IF(OR(AND(M66=1,N66=5),AND(M66=1,N66=10),AND(M66=2,N66=10)),"Bajo",IF(OR(AND(M66=1,N66=20),AND(M66=2,N66=10),AND(M66=3,N66=5),AND(M66=4,N66=5),AND(M66=5,N66=5)),"Moderado",IF(OR(AND(M66=2,N66=20),AND(M66=3,N66=10),AND(M66=4,N66=10),AND(M66=5,N66=10)),"Alto",IF(OR(AND(M66=3,N66=20),AND(M66=4,N66=20),AND(M66=5,N66=20)),"Extremo","")))))</f>
        <v xml:space="preserve"> </v>
      </c>
      <c r="P66" s="183" t="s">
        <v>200</v>
      </c>
      <c r="Q66" s="183" t="s">
        <v>201</v>
      </c>
      <c r="R66" s="174">
        <v>44013</v>
      </c>
      <c r="S66" s="174">
        <v>44531</v>
      </c>
      <c r="T66" s="170">
        <v>1</v>
      </c>
      <c r="U66" s="153">
        <f>Y66</f>
        <v>0.8</v>
      </c>
      <c r="V66" s="153">
        <v>1</v>
      </c>
      <c r="W66" s="153">
        <v>1</v>
      </c>
      <c r="X66" s="168" t="s">
        <v>308</v>
      </c>
      <c r="Y66" s="219">
        <v>0.8</v>
      </c>
    </row>
    <row r="67" spans="1:25" ht="38.25" customHeight="1" x14ac:dyDescent="0.25">
      <c r="B67" s="200"/>
      <c r="C67" s="190"/>
      <c r="D67" s="201"/>
      <c r="E67" s="196"/>
      <c r="F67" s="189"/>
      <c r="G67" s="193"/>
      <c r="H67" s="198"/>
      <c r="I67" s="187"/>
      <c r="J67" s="187"/>
      <c r="K67" s="181"/>
      <c r="L67" s="188"/>
      <c r="M67" s="187"/>
      <c r="N67" s="187"/>
      <c r="O67" s="186"/>
      <c r="P67" s="184"/>
      <c r="Q67" s="184"/>
      <c r="R67" s="175"/>
      <c r="S67" s="175"/>
      <c r="T67" s="180"/>
      <c r="U67" s="154"/>
      <c r="V67" s="154"/>
      <c r="W67" s="154"/>
      <c r="X67" s="169"/>
      <c r="Y67" s="220"/>
    </row>
    <row r="68" spans="1:25" ht="94.5" x14ac:dyDescent="0.25">
      <c r="B68" s="200"/>
      <c r="C68" s="190"/>
      <c r="D68" s="201"/>
      <c r="E68" s="3" t="s">
        <v>249</v>
      </c>
      <c r="F68" s="24" t="s">
        <v>204</v>
      </c>
      <c r="G68" s="3" t="s">
        <v>182</v>
      </c>
      <c r="H68" s="198"/>
      <c r="I68" s="187"/>
      <c r="J68" s="187"/>
      <c r="K68" s="181"/>
      <c r="L68" s="28" t="s">
        <v>246</v>
      </c>
      <c r="M68" s="187"/>
      <c r="N68" s="187"/>
      <c r="O68" s="186"/>
      <c r="P68" s="96" t="s">
        <v>277</v>
      </c>
      <c r="Q68" s="97" t="s">
        <v>201</v>
      </c>
      <c r="R68" s="98">
        <v>43844</v>
      </c>
      <c r="S68" s="98">
        <v>44558</v>
      </c>
      <c r="T68" s="99">
        <v>1</v>
      </c>
      <c r="U68" s="114">
        <f>Y68</f>
        <v>0.8</v>
      </c>
      <c r="V68" s="109">
        <f>Y68</f>
        <v>0.8</v>
      </c>
      <c r="W68" s="109">
        <v>0.9</v>
      </c>
      <c r="X68" s="139" t="s">
        <v>331</v>
      </c>
      <c r="Y68" s="61">
        <v>0.8</v>
      </c>
    </row>
    <row r="69" spans="1:25" ht="47.25" x14ac:dyDescent="0.25">
      <c r="B69" s="200"/>
      <c r="C69" s="190"/>
      <c r="D69" s="201"/>
      <c r="E69" s="3" t="s">
        <v>178</v>
      </c>
      <c r="F69" s="28" t="s">
        <v>183</v>
      </c>
      <c r="G69" s="3"/>
      <c r="H69" s="198"/>
      <c r="I69" s="187"/>
      <c r="J69" s="187"/>
      <c r="K69" s="181"/>
      <c r="L69" s="28" t="s">
        <v>264</v>
      </c>
      <c r="M69" s="187"/>
      <c r="N69" s="187"/>
      <c r="O69" s="186"/>
      <c r="P69" s="104"/>
      <c r="Q69" s="105"/>
      <c r="R69" s="106"/>
      <c r="S69" s="106"/>
      <c r="T69" s="107"/>
      <c r="U69" s="100"/>
      <c r="V69" s="112"/>
      <c r="W69" s="112"/>
      <c r="X69" s="113"/>
      <c r="Y69" s="43"/>
    </row>
    <row r="70" spans="1:25" ht="189.75" customHeight="1" x14ac:dyDescent="0.25">
      <c r="B70" s="200"/>
      <c r="C70" s="190"/>
      <c r="D70" s="201"/>
      <c r="E70" s="4" t="s">
        <v>51</v>
      </c>
      <c r="F70" s="28" t="s">
        <v>235</v>
      </c>
      <c r="G70" s="11"/>
      <c r="H70" s="198"/>
      <c r="I70" s="187"/>
      <c r="J70" s="187"/>
      <c r="K70" s="181"/>
      <c r="L70" s="28" t="s">
        <v>236</v>
      </c>
      <c r="M70" s="187"/>
      <c r="N70" s="187"/>
      <c r="O70" s="186"/>
      <c r="P70" s="96" t="s">
        <v>286</v>
      </c>
      <c r="Q70" s="97" t="s">
        <v>223</v>
      </c>
      <c r="R70" s="98">
        <v>44228</v>
      </c>
      <c r="S70" s="98">
        <v>44561</v>
      </c>
      <c r="T70" s="99">
        <v>1</v>
      </c>
      <c r="U70" s="118">
        <f>Y70</f>
        <v>0.35</v>
      </c>
      <c r="V70" s="119">
        <v>0.7</v>
      </c>
      <c r="W70" s="118">
        <v>0.98</v>
      </c>
      <c r="X70" s="113" t="s">
        <v>342</v>
      </c>
      <c r="Y70" s="54">
        <v>0.35</v>
      </c>
    </row>
    <row r="71" spans="1:25" x14ac:dyDescent="0.25">
      <c r="F71" s="36"/>
    </row>
    <row r="73" spans="1:25" x14ac:dyDescent="0.25">
      <c r="C73" s="40"/>
      <c r="D73" s="41"/>
    </row>
    <row r="74" spans="1:25" s="94" customFormat="1" ht="42.75" customHeight="1" x14ac:dyDescent="0.25">
      <c r="A74" s="140"/>
      <c r="B74" s="141"/>
      <c r="C74" s="142" t="s">
        <v>291</v>
      </c>
      <c r="D74" s="143">
        <f>COUNTIF(D8:D70,"*")</f>
        <v>7</v>
      </c>
      <c r="E74" s="144"/>
      <c r="F74" s="145"/>
      <c r="G74" s="144"/>
      <c r="H74" s="144"/>
      <c r="I74" s="141"/>
      <c r="J74" s="141"/>
      <c r="K74" s="146"/>
      <c r="L74" s="145"/>
      <c r="M74" s="210" t="s">
        <v>292</v>
      </c>
      <c r="N74" s="210"/>
      <c r="O74" s="210"/>
      <c r="P74" s="147">
        <v>20</v>
      </c>
      <c r="Q74" s="211" t="s">
        <v>290</v>
      </c>
      <c r="R74" s="211"/>
      <c r="S74" s="211"/>
      <c r="T74" s="211"/>
      <c r="U74" s="148">
        <f xml:space="preserve"> AVERAGE(U8,U9,U11,U13,U15,U17,U19,U22,U23,U25,U37,U39,U43,U44,U45,U55,U59,U63,U66,U68)</f>
        <v>0.50000000000000011</v>
      </c>
      <c r="V74" s="149">
        <f xml:space="preserve"> AVERAGE(V8,V9,V11,V13,V15:V16,V17,V19,V22,V23,V25,V37,V39,V43,V44,V45,V55,V59,V63,V66,V68)</f>
        <v>0.76380000000000003</v>
      </c>
      <c r="W74" s="149">
        <f xml:space="preserve"> AVERAGE(W8,X9,X11,W13,X15,W17,X19,W22,W23,W25,X37,W39,X43,X44,X45,X55,X59,X63,W66,W68)</f>
        <v>0.95333333333333337</v>
      </c>
      <c r="X74" s="93"/>
    </row>
    <row r="75" spans="1:25" x14ac:dyDescent="0.25">
      <c r="P75" s="33" t="s">
        <v>301</v>
      </c>
    </row>
    <row r="78" spans="1:25" x14ac:dyDescent="0.25">
      <c r="P78" s="159"/>
      <c r="Q78" s="159"/>
      <c r="R78" s="159"/>
      <c r="S78" s="159"/>
      <c r="T78" s="159"/>
      <c r="U78" s="159"/>
      <c r="V78" s="159"/>
    </row>
    <row r="79" spans="1:25" x14ac:dyDescent="0.25">
      <c r="P79" s="159"/>
      <c r="Q79" s="159"/>
      <c r="R79" s="159"/>
      <c r="S79" s="159"/>
      <c r="T79" s="159"/>
      <c r="U79" s="159"/>
      <c r="V79" s="159"/>
    </row>
    <row r="80" spans="1:25" x14ac:dyDescent="0.25">
      <c r="P80" s="159"/>
      <c r="Q80" s="159"/>
      <c r="R80" s="159"/>
      <c r="S80" s="159"/>
      <c r="T80" s="159"/>
      <c r="U80" s="159"/>
      <c r="V80" s="159"/>
    </row>
    <row r="81" spans="16:22" x14ac:dyDescent="0.25">
      <c r="P81" s="159"/>
      <c r="Q81" s="159"/>
      <c r="R81" s="159"/>
      <c r="S81" s="159"/>
      <c r="T81" s="159"/>
      <c r="U81" s="159"/>
      <c r="V81" s="159"/>
    </row>
    <row r="82" spans="16:22" x14ac:dyDescent="0.25">
      <c r="P82" s="159"/>
      <c r="Q82" s="159"/>
      <c r="R82" s="159"/>
      <c r="S82" s="159"/>
      <c r="T82" s="159"/>
      <c r="U82" s="159"/>
      <c r="V82" s="159"/>
    </row>
    <row r="83" spans="16:22" x14ac:dyDescent="0.25">
      <c r="P83" s="159"/>
      <c r="Q83" s="159"/>
      <c r="R83" s="159"/>
      <c r="S83" s="159"/>
      <c r="T83" s="159"/>
      <c r="U83" s="159"/>
      <c r="V83" s="159"/>
    </row>
    <row r="84" spans="16:22" x14ac:dyDescent="0.25">
      <c r="P84" s="159"/>
      <c r="Q84" s="159"/>
      <c r="R84" s="159"/>
      <c r="S84" s="159"/>
      <c r="T84" s="159"/>
      <c r="U84" s="159"/>
      <c r="V84" s="159"/>
    </row>
    <row r="85" spans="16:22" x14ac:dyDescent="0.25">
      <c r="P85" s="159"/>
      <c r="Q85" s="159"/>
      <c r="R85" s="159"/>
      <c r="S85" s="159"/>
      <c r="T85" s="159"/>
      <c r="U85" s="159"/>
      <c r="V85" s="159"/>
    </row>
    <row r="86" spans="16:22" x14ac:dyDescent="0.25">
      <c r="P86" s="159"/>
      <c r="Q86" s="159"/>
      <c r="R86" s="159"/>
      <c r="S86" s="159"/>
      <c r="T86" s="159"/>
      <c r="U86" s="159"/>
      <c r="V86" s="159"/>
    </row>
  </sheetData>
  <autoFilter ref="A7:X70">
    <filterColumn colId="4" showButton="0"/>
    <filterColumn colId="5" showButton="0"/>
  </autoFilter>
  <mergeCells count="203">
    <mergeCell ref="M74:O74"/>
    <mergeCell ref="U15:U16"/>
    <mergeCell ref="Q74:T74"/>
    <mergeCell ref="Y13:Y14"/>
    <mergeCell ref="Y15:Y16"/>
    <mergeCell ref="Y37:Y38"/>
    <mergeCell ref="Y49:Y50"/>
    <mergeCell ref="Y56:Y57"/>
    <mergeCell ref="Y66:Y67"/>
    <mergeCell ref="O52:O59"/>
    <mergeCell ref="P56:P57"/>
    <mergeCell ref="Q56:Q57"/>
    <mergeCell ref="R56:R57"/>
    <mergeCell ref="S56:S57"/>
    <mergeCell ref="T56:T57"/>
    <mergeCell ref="P37:P38"/>
    <mergeCell ref="Q37:Q38"/>
    <mergeCell ref="R37:R38"/>
    <mergeCell ref="S37:S38"/>
    <mergeCell ref="T37:T38"/>
    <mergeCell ref="Q49:Q50"/>
    <mergeCell ref="R49:R50"/>
    <mergeCell ref="N8:N19"/>
    <mergeCell ref="N20:N26"/>
    <mergeCell ref="B20:B26"/>
    <mergeCell ref="D20:D26"/>
    <mergeCell ref="D27:D34"/>
    <mergeCell ref="C27:C34"/>
    <mergeCell ref="B27:B34"/>
    <mergeCell ref="I52:I59"/>
    <mergeCell ref="G60:G61"/>
    <mergeCell ref="I20:I26"/>
    <mergeCell ref="I27:I34"/>
    <mergeCell ref="I60:I63"/>
    <mergeCell ref="G30:G31"/>
    <mergeCell ref="B52:B59"/>
    <mergeCell ref="B35:B51"/>
    <mergeCell ref="C35:C51"/>
    <mergeCell ref="D35:D51"/>
    <mergeCell ref="D52:D59"/>
    <mergeCell ref="B60:B63"/>
    <mergeCell ref="D60:D63"/>
    <mergeCell ref="C52:C59"/>
    <mergeCell ref="C20:C26"/>
    <mergeCell ref="C64:C70"/>
    <mergeCell ref="J27:J34"/>
    <mergeCell ref="J35:J51"/>
    <mergeCell ref="J52:J59"/>
    <mergeCell ref="J60:J63"/>
    <mergeCell ref="E52:E53"/>
    <mergeCell ref="F60:F61"/>
    <mergeCell ref="E60:E61"/>
    <mergeCell ref="G66:G67"/>
    <mergeCell ref="E64:E65"/>
    <mergeCell ref="H64:H70"/>
    <mergeCell ref="G64:G65"/>
    <mergeCell ref="F64:F65"/>
    <mergeCell ref="G27:G28"/>
    <mergeCell ref="F27:F28"/>
    <mergeCell ref="H27:H34"/>
    <mergeCell ref="H60:H63"/>
    <mergeCell ref="I64:I70"/>
    <mergeCell ref="G52:G53"/>
    <mergeCell ref="F52:F53"/>
    <mergeCell ref="H52:H59"/>
    <mergeCell ref="E35:E36"/>
    <mergeCell ref="E30:E31"/>
    <mergeCell ref="F43:F46"/>
    <mergeCell ref="B64:B70"/>
    <mergeCell ref="D64:D70"/>
    <mergeCell ref="B2:X2"/>
    <mergeCell ref="B3:X3"/>
    <mergeCell ref="I5:K5"/>
    <mergeCell ref="B5:B7"/>
    <mergeCell ref="C5:C7"/>
    <mergeCell ref="D5:D7"/>
    <mergeCell ref="E5:G7"/>
    <mergeCell ref="T5:T7"/>
    <mergeCell ref="H5:H7"/>
    <mergeCell ref="L5:O5"/>
    <mergeCell ref="M6:O6"/>
    <mergeCell ref="B4:G4"/>
    <mergeCell ref="H4:O4"/>
    <mergeCell ref="P4:U4"/>
    <mergeCell ref="P5:P7"/>
    <mergeCell ref="Q5:Q7"/>
    <mergeCell ref="R5:R7"/>
    <mergeCell ref="S5:S7"/>
    <mergeCell ref="L6:L7"/>
    <mergeCell ref="U5:U7"/>
    <mergeCell ref="I6:K6"/>
    <mergeCell ref="B8:B19"/>
    <mergeCell ref="N27:N34"/>
    <mergeCell ref="N35:N51"/>
    <mergeCell ref="N52:N59"/>
    <mergeCell ref="N60:N63"/>
    <mergeCell ref="M52:M59"/>
    <mergeCell ref="M60:M63"/>
    <mergeCell ref="E43:E46"/>
    <mergeCell ref="D8:D19"/>
    <mergeCell ref="C8:C19"/>
    <mergeCell ref="E15:E16"/>
    <mergeCell ref="H8:H19"/>
    <mergeCell ref="I8:I19"/>
    <mergeCell ref="F8:F9"/>
    <mergeCell ref="G8:G9"/>
    <mergeCell ref="L13:L14"/>
    <mergeCell ref="E8:E9"/>
    <mergeCell ref="E13:E14"/>
    <mergeCell ref="C60:C63"/>
    <mergeCell ref="M35:M51"/>
    <mergeCell ref="J8:J19"/>
    <mergeCell ref="L27:L28"/>
    <mergeCell ref="M20:M26"/>
    <mergeCell ref="M27:M34"/>
    <mergeCell ref="E66:E67"/>
    <mergeCell ref="F66:F67"/>
    <mergeCell ref="J64:J70"/>
    <mergeCell ref="E20:E21"/>
    <mergeCell ref="L20:L21"/>
    <mergeCell ref="G20:G21"/>
    <mergeCell ref="F20:F21"/>
    <mergeCell ref="L37:L38"/>
    <mergeCell ref="E37:E38"/>
    <mergeCell ref="L43:L46"/>
    <mergeCell ref="E49:E50"/>
    <mergeCell ref="E27:E28"/>
    <mergeCell ref="H20:H26"/>
    <mergeCell ref="L52:L53"/>
    <mergeCell ref="K52:K59"/>
    <mergeCell ref="K60:K63"/>
    <mergeCell ref="L64:L65"/>
    <mergeCell ref="M64:M70"/>
    <mergeCell ref="N64:N70"/>
    <mergeCell ref="L66:L67"/>
    <mergeCell ref="L60:L61"/>
    <mergeCell ref="L55:L58"/>
    <mergeCell ref="G13:G14"/>
    <mergeCell ref="F13:F14"/>
    <mergeCell ref="M8:M19"/>
    <mergeCell ref="F35:F36"/>
    <mergeCell ref="K8:K19"/>
    <mergeCell ref="L8:L9"/>
    <mergeCell ref="G43:G46"/>
    <mergeCell ref="I35:I51"/>
    <mergeCell ref="G49:G50"/>
    <mergeCell ref="F49:F50"/>
    <mergeCell ref="G35:G36"/>
    <mergeCell ref="L35:L36"/>
    <mergeCell ref="H35:H51"/>
    <mergeCell ref="K27:K34"/>
    <mergeCell ref="K35:K51"/>
    <mergeCell ref="L49:L50"/>
    <mergeCell ref="K20:K26"/>
    <mergeCell ref="J20:J26"/>
    <mergeCell ref="K64:K70"/>
    <mergeCell ref="S15:S16"/>
    <mergeCell ref="W13:W14"/>
    <mergeCell ref="W15:W16"/>
    <mergeCell ref="W37:W38"/>
    <mergeCell ref="W66:W67"/>
    <mergeCell ref="O27:O34"/>
    <mergeCell ref="O35:O51"/>
    <mergeCell ref="P66:P67"/>
    <mergeCell ref="Q66:Q67"/>
    <mergeCell ref="R66:R67"/>
    <mergeCell ref="S66:S67"/>
    <mergeCell ref="T66:T67"/>
    <mergeCell ref="P13:P14"/>
    <mergeCell ref="Q13:Q14"/>
    <mergeCell ref="R13:R14"/>
    <mergeCell ref="S13:S14"/>
    <mergeCell ref="O60:O63"/>
    <mergeCell ref="P49:P50"/>
    <mergeCell ref="Q15:Q16"/>
    <mergeCell ref="P15:P16"/>
    <mergeCell ref="O64:O70"/>
    <mergeCell ref="O8:O19"/>
    <mergeCell ref="O20:O26"/>
    <mergeCell ref="X5:X7"/>
    <mergeCell ref="V66:V67"/>
    <mergeCell ref="V37:V38"/>
    <mergeCell ref="X37:X38"/>
    <mergeCell ref="P78:V86"/>
    <mergeCell ref="V5:V7"/>
    <mergeCell ref="W5:W7"/>
    <mergeCell ref="V13:V14"/>
    <mergeCell ref="X15:X16"/>
    <mergeCell ref="V15:V16"/>
    <mergeCell ref="X13:X14"/>
    <mergeCell ref="U66:U67"/>
    <mergeCell ref="X66:X67"/>
    <mergeCell ref="T13:T14"/>
    <mergeCell ref="U13:U14"/>
    <mergeCell ref="U37:U38"/>
    <mergeCell ref="U49:U50"/>
    <mergeCell ref="X49:X50"/>
    <mergeCell ref="R15:R16"/>
    <mergeCell ref="U56:U57"/>
    <mergeCell ref="X56:X57"/>
    <mergeCell ref="T15:T16"/>
    <mergeCell ref="S49:S50"/>
    <mergeCell ref="T49:T50"/>
  </mergeCells>
  <printOptions horizontalCentered="1" verticalCentered="1"/>
  <pageMargins left="0.7" right="0.7" top="0.75" bottom="0.75" header="0.3" footer="0.3"/>
  <pageSetup paperSize="145" scale="43" orientation="portrait" r:id="rId1"/>
  <rowBreaks count="1" manualBreakCount="1">
    <brk id="51"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7"/>
  <sheetViews>
    <sheetView showGridLines="0" tabSelected="1" zoomScale="120" zoomScaleNormal="120" workbookViewId="0">
      <selection activeCell="F14" sqref="F14:L22"/>
    </sheetView>
  </sheetViews>
  <sheetFormatPr baseColWidth="10" defaultRowHeight="15" x14ac:dyDescent="0.25"/>
  <cols>
    <col min="4" max="4" width="12.5703125" customWidth="1"/>
    <col min="5" max="5" width="2.5703125" customWidth="1"/>
    <col min="6" max="6" width="11.28515625" customWidth="1"/>
    <col min="10" max="12" width="19.28515625" customWidth="1"/>
  </cols>
  <sheetData>
    <row r="1" spans="1:12" s="38" customFormat="1" ht="21.75" customHeight="1" x14ac:dyDescent="0.25">
      <c r="A1" s="221" t="s">
        <v>302</v>
      </c>
      <c r="B1" s="221"/>
      <c r="C1" s="221"/>
      <c r="D1" s="221"/>
      <c r="E1" s="221"/>
      <c r="F1" s="221"/>
      <c r="G1" s="221"/>
      <c r="H1" s="221"/>
      <c r="I1" s="221"/>
      <c r="J1" s="221"/>
      <c r="K1" s="221"/>
      <c r="L1" s="221"/>
    </row>
    <row r="2" spans="1:12" ht="5.25" customHeight="1" x14ac:dyDescent="0.25"/>
    <row r="3" spans="1:12" ht="30" customHeight="1" x14ac:dyDescent="0.25">
      <c r="A3" s="230" t="s">
        <v>304</v>
      </c>
      <c r="B3" s="231"/>
      <c r="C3" s="231"/>
      <c r="D3" s="231"/>
      <c r="E3" s="231"/>
      <c r="F3" s="231"/>
      <c r="G3" s="231"/>
      <c r="H3" s="231"/>
      <c r="I3" s="231"/>
      <c r="J3" s="231"/>
      <c r="K3" s="231"/>
      <c r="L3" s="231"/>
    </row>
    <row r="4" spans="1:12" ht="15" customHeight="1" x14ac:dyDescent="0.25">
      <c r="A4" s="64"/>
      <c r="B4" s="65"/>
      <c r="C4" s="66"/>
      <c r="D4" s="66"/>
      <c r="E4" s="67"/>
      <c r="F4" s="229" t="s">
        <v>341</v>
      </c>
      <c r="G4" s="229"/>
      <c r="H4" s="229"/>
      <c r="I4" s="229"/>
      <c r="J4" s="229"/>
      <c r="K4" s="229"/>
      <c r="L4" s="229"/>
    </row>
    <row r="5" spans="1:12" ht="47.25" customHeight="1" x14ac:dyDescent="0.25">
      <c r="A5" s="224" t="s">
        <v>303</v>
      </c>
      <c r="B5" s="225"/>
      <c r="C5" s="69" t="s">
        <v>293</v>
      </c>
      <c r="D5" s="69" t="s">
        <v>294</v>
      </c>
      <c r="F5" s="229"/>
      <c r="G5" s="229"/>
      <c r="H5" s="229"/>
      <c r="I5" s="229"/>
      <c r="J5" s="229"/>
      <c r="K5" s="229"/>
      <c r="L5" s="229"/>
    </row>
    <row r="6" spans="1:12" ht="27" customHeight="1" x14ac:dyDescent="0.25">
      <c r="A6" s="222">
        <f>'Matriz '!D74</f>
        <v>7</v>
      </c>
      <c r="B6" s="223"/>
      <c r="C6" s="70">
        <f>'Matriz '!P74</f>
        <v>20</v>
      </c>
      <c r="D6" s="82">
        <f>'Matriz '!W74</f>
        <v>0.95333333333333337</v>
      </c>
      <c r="F6" s="229"/>
      <c r="G6" s="229"/>
      <c r="H6" s="229"/>
      <c r="I6" s="229"/>
      <c r="J6" s="229"/>
      <c r="K6" s="229"/>
      <c r="L6" s="229"/>
    </row>
    <row r="7" spans="1:12" x14ac:dyDescent="0.25">
      <c r="A7" s="71"/>
      <c r="B7" s="68"/>
      <c r="C7" s="68"/>
      <c r="D7" s="68"/>
      <c r="E7" s="72"/>
      <c r="F7" s="229"/>
      <c r="G7" s="229"/>
      <c r="H7" s="229"/>
      <c r="I7" s="229"/>
      <c r="J7" s="229"/>
      <c r="K7" s="229"/>
      <c r="L7" s="229"/>
    </row>
    <row r="8" spans="1:12" s="38" customFormat="1" x14ac:dyDescent="0.25">
      <c r="A8" s="71"/>
      <c r="B8" s="68"/>
      <c r="C8" s="68"/>
      <c r="D8" s="68"/>
      <c r="E8" s="72"/>
      <c r="F8" s="229"/>
      <c r="G8" s="229"/>
      <c r="H8" s="229"/>
      <c r="I8" s="229"/>
      <c r="J8" s="229"/>
      <c r="K8" s="229"/>
      <c r="L8" s="229"/>
    </row>
    <row r="9" spans="1:12" s="38" customFormat="1" x14ac:dyDescent="0.25">
      <c r="A9" s="71"/>
      <c r="B9" s="68"/>
      <c r="C9" s="68"/>
      <c r="D9" s="68"/>
      <c r="E9" s="72"/>
      <c r="F9" s="229"/>
      <c r="G9" s="229"/>
      <c r="H9" s="229"/>
      <c r="I9" s="229"/>
      <c r="J9" s="229"/>
      <c r="K9" s="229"/>
      <c r="L9" s="229"/>
    </row>
    <row r="10" spans="1:12" s="38" customFormat="1" x14ac:dyDescent="0.25">
      <c r="A10" s="71"/>
      <c r="B10" s="68"/>
      <c r="C10" s="68"/>
      <c r="D10" s="68"/>
      <c r="E10" s="72"/>
      <c r="F10" s="229"/>
      <c r="G10" s="229"/>
      <c r="H10" s="229"/>
      <c r="I10" s="229"/>
      <c r="J10" s="229"/>
      <c r="K10" s="229"/>
      <c r="L10" s="229"/>
    </row>
    <row r="11" spans="1:12" s="38" customFormat="1" ht="6.75" customHeight="1" x14ac:dyDescent="0.25">
      <c r="A11" s="71"/>
      <c r="B11" s="68"/>
      <c r="C11" s="68"/>
      <c r="D11" s="68"/>
      <c r="E11" s="72"/>
      <c r="F11" s="229"/>
      <c r="G11" s="229"/>
      <c r="H11" s="229"/>
      <c r="I11" s="229"/>
      <c r="J11" s="229"/>
      <c r="K11" s="229"/>
      <c r="L11" s="229"/>
    </row>
    <row r="12" spans="1:12" s="38" customFormat="1" x14ac:dyDescent="0.25">
      <c r="A12" s="71"/>
      <c r="B12" s="68"/>
      <c r="C12" s="68"/>
      <c r="D12" s="68"/>
      <c r="E12" s="72"/>
      <c r="F12" s="229"/>
      <c r="G12" s="229"/>
      <c r="H12" s="229"/>
      <c r="I12" s="229"/>
      <c r="J12" s="229"/>
      <c r="K12" s="229"/>
      <c r="L12" s="229"/>
    </row>
    <row r="13" spans="1:12" ht="26.25" customHeight="1" x14ac:dyDescent="0.25">
      <c r="A13" s="232" t="s">
        <v>295</v>
      </c>
      <c r="B13" s="233"/>
      <c r="C13" s="233"/>
      <c r="D13" s="233"/>
      <c r="E13" s="233"/>
      <c r="F13" s="233"/>
      <c r="G13" s="233"/>
      <c r="H13" s="233"/>
      <c r="I13" s="233"/>
      <c r="J13" s="233"/>
      <c r="K13" s="233"/>
      <c r="L13" s="233"/>
    </row>
    <row r="14" spans="1:12" ht="15" customHeight="1" x14ac:dyDescent="0.25">
      <c r="A14" s="73"/>
      <c r="B14" s="74"/>
      <c r="C14" s="74"/>
      <c r="D14" s="74"/>
      <c r="E14" s="74"/>
      <c r="F14" s="229" t="s">
        <v>332</v>
      </c>
      <c r="G14" s="229"/>
      <c r="H14" s="229"/>
      <c r="I14" s="229"/>
      <c r="J14" s="229"/>
      <c r="K14" s="229"/>
      <c r="L14" s="229"/>
    </row>
    <row r="15" spans="1:12" ht="21.75" customHeight="1" x14ac:dyDescent="0.25">
      <c r="A15" s="228" t="s">
        <v>296</v>
      </c>
      <c r="B15" s="228"/>
      <c r="C15" s="228"/>
      <c r="D15" s="75"/>
      <c r="E15" s="75"/>
      <c r="F15" s="229"/>
      <c r="G15" s="229"/>
      <c r="H15" s="229"/>
      <c r="I15" s="229"/>
      <c r="J15" s="229"/>
      <c r="K15" s="229"/>
      <c r="L15" s="229"/>
    </row>
    <row r="16" spans="1:12" ht="21" customHeight="1" x14ac:dyDescent="0.25">
      <c r="A16" s="234" t="s">
        <v>297</v>
      </c>
      <c r="B16" s="234"/>
      <c r="C16" s="76" t="s">
        <v>298</v>
      </c>
      <c r="D16" s="75"/>
      <c r="E16" s="75"/>
      <c r="F16" s="229"/>
      <c r="G16" s="229"/>
      <c r="H16" s="229"/>
      <c r="I16" s="229"/>
      <c r="J16" s="229"/>
      <c r="K16" s="229"/>
      <c r="L16" s="229"/>
    </row>
    <row r="17" spans="1:12" ht="18.75" customHeight="1" x14ac:dyDescent="0.25">
      <c r="A17" s="235" t="s">
        <v>156</v>
      </c>
      <c r="B17" s="235"/>
      <c r="C17" s="39"/>
      <c r="D17" s="75"/>
      <c r="E17" s="75"/>
      <c r="F17" s="229"/>
      <c r="G17" s="229"/>
      <c r="H17" s="229"/>
      <c r="I17" s="229"/>
      <c r="J17" s="229"/>
      <c r="K17" s="229"/>
      <c r="L17" s="229"/>
    </row>
    <row r="18" spans="1:12" ht="8.25" customHeight="1" x14ac:dyDescent="0.25">
      <c r="A18" s="226"/>
      <c r="B18" s="227"/>
      <c r="C18" s="227"/>
      <c r="D18" s="75"/>
      <c r="E18" s="75"/>
      <c r="F18" s="229"/>
      <c r="G18" s="229"/>
      <c r="H18" s="229"/>
      <c r="I18" s="229"/>
      <c r="J18" s="229"/>
      <c r="K18" s="229"/>
      <c r="L18" s="229"/>
    </row>
    <row r="19" spans="1:12" ht="19.5" customHeight="1" x14ac:dyDescent="0.25">
      <c r="A19" s="228" t="s">
        <v>299</v>
      </c>
      <c r="B19" s="228"/>
      <c r="C19" s="228"/>
      <c r="D19" s="75"/>
      <c r="E19" s="75"/>
      <c r="F19" s="229"/>
      <c r="G19" s="229"/>
      <c r="H19" s="229"/>
      <c r="I19" s="229"/>
      <c r="J19" s="229"/>
      <c r="K19" s="229"/>
      <c r="L19" s="229"/>
    </row>
    <row r="20" spans="1:12" ht="19.5" customHeight="1" x14ac:dyDescent="0.25">
      <c r="A20" s="234" t="s">
        <v>297</v>
      </c>
      <c r="B20" s="234"/>
      <c r="C20" s="76" t="s">
        <v>298</v>
      </c>
      <c r="D20" s="75"/>
      <c r="E20" s="75"/>
      <c r="F20" s="229"/>
      <c r="G20" s="229"/>
      <c r="H20" s="229"/>
      <c r="I20" s="229"/>
      <c r="J20" s="229"/>
      <c r="K20" s="229"/>
      <c r="L20" s="229"/>
    </row>
    <row r="21" spans="1:12" ht="19.5" customHeight="1" x14ac:dyDescent="0.25">
      <c r="A21" s="235"/>
      <c r="B21" s="235"/>
      <c r="C21" s="39" t="s">
        <v>156</v>
      </c>
      <c r="D21" s="77"/>
      <c r="E21" s="77"/>
      <c r="F21" s="229"/>
      <c r="G21" s="229"/>
      <c r="H21" s="229"/>
      <c r="I21" s="229"/>
      <c r="J21" s="229"/>
      <c r="K21" s="229"/>
      <c r="L21" s="229"/>
    </row>
    <row r="22" spans="1:12" ht="6.75" customHeight="1" x14ac:dyDescent="0.25">
      <c r="A22" s="78"/>
      <c r="B22" s="79"/>
      <c r="C22" s="77"/>
      <c r="D22" s="77"/>
      <c r="E22" s="77"/>
      <c r="F22" s="229"/>
      <c r="G22" s="229"/>
      <c r="H22" s="229"/>
      <c r="I22" s="229"/>
      <c r="J22" s="229"/>
      <c r="K22" s="229"/>
      <c r="L22" s="229"/>
    </row>
    <row r="23" spans="1:12" ht="6.75" customHeight="1" x14ac:dyDescent="0.25"/>
    <row r="24" spans="1:12" s="38" customFormat="1" ht="23.25" customHeight="1" x14ac:dyDescent="0.25">
      <c r="A24" s="240" t="s">
        <v>300</v>
      </c>
      <c r="B24" s="240"/>
      <c r="C24" s="240"/>
      <c r="D24" s="241" t="s">
        <v>333</v>
      </c>
      <c r="E24" s="241"/>
      <c r="F24" s="241"/>
      <c r="G24" s="241"/>
      <c r="H24" s="241"/>
      <c r="I24" s="241"/>
      <c r="J24" s="241"/>
      <c r="K24" s="241"/>
      <c r="L24" s="241"/>
    </row>
    <row r="25" spans="1:12" s="38" customFormat="1" ht="8.25" customHeight="1" x14ac:dyDescent="0.25">
      <c r="A25" s="63"/>
      <c r="B25" s="63"/>
      <c r="C25" s="80"/>
      <c r="D25" s="63"/>
      <c r="E25" s="63"/>
      <c r="F25" s="63"/>
      <c r="G25" s="63"/>
      <c r="H25" s="63"/>
      <c r="I25" s="63"/>
      <c r="J25" s="63"/>
      <c r="K25" s="63"/>
      <c r="L25" s="63"/>
    </row>
    <row r="26" spans="1:12" s="38" customFormat="1" ht="34.5" customHeight="1" x14ac:dyDescent="0.25">
      <c r="A26" s="236" t="s">
        <v>305</v>
      </c>
      <c r="B26" s="237"/>
      <c r="C26" s="238"/>
      <c r="D26" s="239" t="s">
        <v>223</v>
      </c>
      <c r="E26" s="239"/>
      <c r="F26" s="239"/>
      <c r="G26" s="239"/>
      <c r="H26" s="239"/>
      <c r="I26" s="239"/>
      <c r="J26" s="239"/>
      <c r="K26" s="239"/>
      <c r="L26" s="239"/>
    </row>
    <row r="27" spans="1:12" s="38" customFormat="1" ht="21.75" customHeight="1" x14ac:dyDescent="0.25">
      <c r="A27" s="81"/>
      <c r="B27" s="63"/>
      <c r="D27" s="63"/>
      <c r="E27" s="63"/>
      <c r="F27" s="63"/>
      <c r="G27" s="63"/>
      <c r="H27" s="63"/>
      <c r="I27" s="63"/>
      <c r="J27" s="63"/>
      <c r="K27" s="63"/>
      <c r="L27" s="63"/>
    </row>
  </sheetData>
  <mergeCells count="18">
    <mergeCell ref="A26:C26"/>
    <mergeCell ref="D26:L26"/>
    <mergeCell ref="A20:B20"/>
    <mergeCell ref="A21:B21"/>
    <mergeCell ref="A24:C24"/>
    <mergeCell ref="D24:L24"/>
    <mergeCell ref="A1:L1"/>
    <mergeCell ref="A6:B6"/>
    <mergeCell ref="A5:B5"/>
    <mergeCell ref="A18:C18"/>
    <mergeCell ref="A19:C19"/>
    <mergeCell ref="F14:L22"/>
    <mergeCell ref="A3:L3"/>
    <mergeCell ref="A13:L13"/>
    <mergeCell ref="A15:C15"/>
    <mergeCell ref="A16:B16"/>
    <mergeCell ref="A17:B17"/>
    <mergeCell ref="F4:L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1:D11"/>
  <sheetViews>
    <sheetView zoomScale="120" zoomScaleNormal="120" workbookViewId="0">
      <selection activeCell="C11" sqref="C4:C11"/>
    </sheetView>
  </sheetViews>
  <sheetFormatPr baseColWidth="10" defaultRowHeight="15.75" x14ac:dyDescent="0.25"/>
  <cols>
    <col min="1" max="1" width="1.42578125" style="7" customWidth="1"/>
    <col min="2" max="2" width="5.5703125" style="7" customWidth="1"/>
    <col min="3" max="3" width="87.42578125" style="7" bestFit="1" customWidth="1"/>
    <col min="4" max="4" width="18.140625" style="6" bestFit="1" customWidth="1"/>
    <col min="5" max="16384" width="11.42578125" style="7"/>
  </cols>
  <sheetData>
    <row r="1" spans="2:4" ht="7.5" customHeight="1" x14ac:dyDescent="0.25"/>
    <row r="2" spans="2:4" x14ac:dyDescent="0.25">
      <c r="B2" s="242" t="s">
        <v>112</v>
      </c>
      <c r="C2" s="242"/>
      <c r="D2" s="242"/>
    </row>
    <row r="3" spans="2:4" x14ac:dyDescent="0.25">
      <c r="B3" s="12" t="s">
        <v>119</v>
      </c>
      <c r="C3" s="12" t="s">
        <v>120</v>
      </c>
      <c r="D3" s="12" t="s">
        <v>121</v>
      </c>
    </row>
    <row r="4" spans="2:4" x14ac:dyDescent="0.25">
      <c r="B4" s="8">
        <v>1</v>
      </c>
      <c r="C4" s="13" t="s">
        <v>124</v>
      </c>
      <c r="D4" s="8" t="s">
        <v>116</v>
      </c>
    </row>
    <row r="5" spans="2:4" x14ac:dyDescent="0.25">
      <c r="B5" s="8">
        <v>2</v>
      </c>
      <c r="C5" s="9" t="s">
        <v>117</v>
      </c>
      <c r="D5" s="8" t="s">
        <v>116</v>
      </c>
    </row>
    <row r="6" spans="2:4" x14ac:dyDescent="0.25">
      <c r="B6" s="8">
        <v>3</v>
      </c>
      <c r="C6" s="9" t="s">
        <v>113</v>
      </c>
      <c r="D6" s="8" t="s">
        <v>122</v>
      </c>
    </row>
    <row r="7" spans="2:4" x14ac:dyDescent="0.25">
      <c r="B7" s="8">
        <v>4</v>
      </c>
      <c r="C7" s="9" t="s">
        <v>114</v>
      </c>
      <c r="D7" s="8" t="s">
        <v>116</v>
      </c>
    </row>
    <row r="8" spans="2:4" x14ac:dyDescent="0.25">
      <c r="B8" s="8">
        <v>5</v>
      </c>
      <c r="C8" s="9" t="s">
        <v>115</v>
      </c>
      <c r="D8" s="8" t="s">
        <v>116</v>
      </c>
    </row>
    <row r="9" spans="2:4" x14ac:dyDescent="0.25">
      <c r="B9" s="8">
        <v>6</v>
      </c>
      <c r="C9" s="9" t="s">
        <v>123</v>
      </c>
      <c r="D9" s="8" t="s">
        <v>116</v>
      </c>
    </row>
    <row r="10" spans="2:4" x14ac:dyDescent="0.25">
      <c r="B10" s="8">
        <v>7</v>
      </c>
      <c r="C10" s="9" t="s">
        <v>118</v>
      </c>
      <c r="D10" s="8" t="s">
        <v>116</v>
      </c>
    </row>
    <row r="11" spans="2:4" x14ac:dyDescent="0.25">
      <c r="B11" s="8">
        <v>8</v>
      </c>
      <c r="C11" s="13" t="s">
        <v>168</v>
      </c>
      <c r="D11" s="8" t="s">
        <v>116</v>
      </c>
    </row>
  </sheetData>
  <mergeCells count="1">
    <mergeCell ref="B2:D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67"/>
  <sheetViews>
    <sheetView topLeftCell="A59" zoomScale="120" zoomScaleNormal="120" workbookViewId="0">
      <selection activeCell="C71" sqref="C71"/>
    </sheetView>
  </sheetViews>
  <sheetFormatPr baseColWidth="10" defaultRowHeight="15.75" x14ac:dyDescent="0.25"/>
  <cols>
    <col min="1" max="1" width="1.42578125" style="7" customWidth="1"/>
    <col min="2" max="2" width="28.42578125" style="10" customWidth="1"/>
    <col min="3" max="3" width="123.7109375" style="7" bestFit="1" customWidth="1"/>
    <col min="4" max="16384" width="11.42578125" style="7"/>
  </cols>
  <sheetData>
    <row r="1" spans="1:3" x14ac:dyDescent="0.25">
      <c r="A1" s="5"/>
      <c r="B1" s="6"/>
    </row>
    <row r="2" spans="1:3" x14ac:dyDescent="0.25">
      <c r="A2" s="5"/>
      <c r="B2" s="243" t="s">
        <v>54</v>
      </c>
      <c r="C2" s="243"/>
    </row>
    <row r="3" spans="1:3" x14ac:dyDescent="0.25">
      <c r="A3" s="5"/>
      <c r="B3" s="8">
        <v>1</v>
      </c>
      <c r="C3" s="9" t="s">
        <v>55</v>
      </c>
    </row>
    <row r="4" spans="1:3" x14ac:dyDescent="0.25">
      <c r="A4" s="5"/>
      <c r="B4" s="8">
        <v>2</v>
      </c>
      <c r="C4" s="9" t="s">
        <v>56</v>
      </c>
    </row>
    <row r="5" spans="1:3" x14ac:dyDescent="0.25">
      <c r="A5" s="5"/>
      <c r="B5" s="8">
        <v>3</v>
      </c>
      <c r="C5" s="9" t="s">
        <v>57</v>
      </c>
    </row>
    <row r="6" spans="1:3" x14ac:dyDescent="0.25">
      <c r="A6" s="5"/>
      <c r="B6" s="8">
        <v>4</v>
      </c>
      <c r="C6" s="9" t="s">
        <v>58</v>
      </c>
    </row>
    <row r="7" spans="1:3" x14ac:dyDescent="0.25">
      <c r="A7" s="5"/>
      <c r="B7" s="8">
        <v>5</v>
      </c>
      <c r="C7" s="9" t="s">
        <v>59</v>
      </c>
    </row>
    <row r="8" spans="1:3" x14ac:dyDescent="0.25">
      <c r="A8" s="5"/>
      <c r="B8" s="8">
        <v>6</v>
      </c>
      <c r="C8" s="9" t="s">
        <v>60</v>
      </c>
    </row>
    <row r="9" spans="1:3" x14ac:dyDescent="0.25">
      <c r="A9" s="5"/>
      <c r="B9" s="8">
        <v>7</v>
      </c>
      <c r="C9" s="9" t="s">
        <v>61</v>
      </c>
    </row>
    <row r="10" spans="1:3" x14ac:dyDescent="0.25">
      <c r="A10" s="5"/>
      <c r="B10" s="8">
        <v>8</v>
      </c>
      <c r="C10" s="9" t="s">
        <v>62</v>
      </c>
    </row>
    <row r="11" spans="1:3" x14ac:dyDescent="0.25">
      <c r="A11" s="5"/>
      <c r="B11" s="8">
        <v>9</v>
      </c>
      <c r="C11" s="9" t="s">
        <v>63</v>
      </c>
    </row>
    <row r="12" spans="1:3" x14ac:dyDescent="0.25">
      <c r="A12" s="5"/>
      <c r="B12" s="8">
        <v>10</v>
      </c>
      <c r="C12" s="9" t="s">
        <v>64</v>
      </c>
    </row>
    <row r="13" spans="1:3" x14ac:dyDescent="0.25">
      <c r="A13" s="5"/>
      <c r="B13" s="8">
        <v>11</v>
      </c>
      <c r="C13" s="9" t="s">
        <v>65</v>
      </c>
    </row>
    <row r="14" spans="1:3" x14ac:dyDescent="0.25">
      <c r="A14" s="5"/>
      <c r="B14" s="8">
        <v>12</v>
      </c>
      <c r="C14" s="9" t="s">
        <v>66</v>
      </c>
    </row>
    <row r="15" spans="1:3" x14ac:dyDescent="0.25">
      <c r="A15" s="5"/>
      <c r="B15" s="8">
        <v>13</v>
      </c>
      <c r="C15" s="9" t="s">
        <v>67</v>
      </c>
    </row>
    <row r="16" spans="1:3" x14ac:dyDescent="0.25">
      <c r="A16" s="5"/>
      <c r="B16" s="8">
        <v>14</v>
      </c>
      <c r="C16" s="9" t="s">
        <v>68</v>
      </c>
    </row>
    <row r="17" spans="1:3" x14ac:dyDescent="0.25">
      <c r="A17" s="5"/>
      <c r="B17" s="8">
        <v>15</v>
      </c>
      <c r="C17" s="9" t="s">
        <v>69</v>
      </c>
    </row>
    <row r="18" spans="1:3" x14ac:dyDescent="0.25">
      <c r="A18" s="5"/>
      <c r="B18" s="8">
        <v>16</v>
      </c>
      <c r="C18" s="9" t="s">
        <v>70</v>
      </c>
    </row>
    <row r="19" spans="1:3" x14ac:dyDescent="0.25">
      <c r="A19" s="5"/>
      <c r="B19" s="8">
        <v>17</v>
      </c>
      <c r="C19" s="9" t="s">
        <v>71</v>
      </c>
    </row>
    <row r="20" spans="1:3" x14ac:dyDescent="0.25">
      <c r="A20" s="5"/>
      <c r="B20" s="8">
        <v>18</v>
      </c>
      <c r="C20" s="9" t="s">
        <v>72</v>
      </c>
    </row>
    <row r="21" spans="1:3" x14ac:dyDescent="0.25">
      <c r="A21" s="5"/>
      <c r="B21" s="8">
        <v>19</v>
      </c>
      <c r="C21" s="9" t="s">
        <v>73</v>
      </c>
    </row>
    <row r="22" spans="1:3" x14ac:dyDescent="0.25">
      <c r="A22" s="5"/>
      <c r="B22" s="8">
        <v>20</v>
      </c>
      <c r="C22" s="9" t="s">
        <v>74</v>
      </c>
    </row>
    <row r="23" spans="1:3" x14ac:dyDescent="0.25">
      <c r="A23" s="5"/>
      <c r="B23" s="8">
        <v>21</v>
      </c>
      <c r="C23" s="9" t="s">
        <v>75</v>
      </c>
    </row>
    <row r="24" spans="1:3" x14ac:dyDescent="0.25">
      <c r="A24" s="5"/>
      <c r="B24" s="8">
        <v>22</v>
      </c>
      <c r="C24" s="9" t="s">
        <v>76</v>
      </c>
    </row>
    <row r="25" spans="1:3" x14ac:dyDescent="0.25">
      <c r="A25" s="5"/>
      <c r="B25" s="8">
        <v>23</v>
      </c>
      <c r="C25" s="9" t="s">
        <v>77</v>
      </c>
    </row>
    <row r="26" spans="1:3" x14ac:dyDescent="0.25">
      <c r="B26" s="8">
        <v>24</v>
      </c>
      <c r="C26" s="9" t="s">
        <v>78</v>
      </c>
    </row>
    <row r="27" spans="1:3" x14ac:dyDescent="0.25">
      <c r="B27" s="8">
        <v>25</v>
      </c>
      <c r="C27" s="9" t="s">
        <v>79</v>
      </c>
    </row>
    <row r="28" spans="1:3" x14ac:dyDescent="0.25">
      <c r="B28" s="8">
        <v>26</v>
      </c>
      <c r="C28" s="9" t="s">
        <v>80</v>
      </c>
    </row>
    <row r="29" spans="1:3" x14ac:dyDescent="0.25">
      <c r="B29" s="8">
        <v>27</v>
      </c>
      <c r="C29" s="9" t="s">
        <v>81</v>
      </c>
    </row>
    <row r="30" spans="1:3" x14ac:dyDescent="0.25">
      <c r="B30" s="8">
        <v>28</v>
      </c>
      <c r="C30" s="9" t="s">
        <v>82</v>
      </c>
    </row>
    <row r="31" spans="1:3" x14ac:dyDescent="0.25">
      <c r="B31" s="8">
        <v>29</v>
      </c>
      <c r="C31" s="9" t="s">
        <v>83</v>
      </c>
    </row>
    <row r="32" spans="1:3" x14ac:dyDescent="0.25">
      <c r="B32" s="8">
        <v>30</v>
      </c>
      <c r="C32" s="9" t="s">
        <v>84</v>
      </c>
    </row>
    <row r="33" spans="2:3" x14ac:dyDescent="0.25">
      <c r="B33" s="8">
        <v>31</v>
      </c>
      <c r="C33" s="9" t="s">
        <v>85</v>
      </c>
    </row>
    <row r="34" spans="2:3" x14ac:dyDescent="0.25">
      <c r="B34" s="8">
        <v>32</v>
      </c>
      <c r="C34" s="9" t="s">
        <v>86</v>
      </c>
    </row>
    <row r="35" spans="2:3" x14ac:dyDescent="0.25">
      <c r="B35" s="8">
        <v>33</v>
      </c>
      <c r="C35" s="9" t="s">
        <v>87</v>
      </c>
    </row>
    <row r="36" spans="2:3" x14ac:dyDescent="0.25">
      <c r="B36" s="8">
        <v>34</v>
      </c>
      <c r="C36" s="9" t="s">
        <v>88</v>
      </c>
    </row>
    <row r="37" spans="2:3" x14ac:dyDescent="0.25">
      <c r="B37" s="8">
        <v>35</v>
      </c>
      <c r="C37" s="9" t="s">
        <v>89</v>
      </c>
    </row>
    <row r="38" spans="2:3" x14ac:dyDescent="0.25">
      <c r="B38" s="8">
        <v>36</v>
      </c>
      <c r="C38" s="9" t="s">
        <v>90</v>
      </c>
    </row>
    <row r="39" spans="2:3" x14ac:dyDescent="0.25">
      <c r="B39" s="8">
        <v>37</v>
      </c>
      <c r="C39" s="9" t="s">
        <v>91</v>
      </c>
    </row>
    <row r="40" spans="2:3" x14ac:dyDescent="0.25">
      <c r="B40" s="8">
        <v>38</v>
      </c>
      <c r="C40" s="9" t="s">
        <v>92</v>
      </c>
    </row>
    <row r="41" spans="2:3" x14ac:dyDescent="0.25">
      <c r="B41" s="8">
        <v>39</v>
      </c>
      <c r="C41" s="9" t="s">
        <v>93</v>
      </c>
    </row>
    <row r="42" spans="2:3" x14ac:dyDescent="0.25">
      <c r="B42" s="8">
        <v>40</v>
      </c>
      <c r="C42" s="9" t="s">
        <v>94</v>
      </c>
    </row>
    <row r="43" spans="2:3" x14ac:dyDescent="0.25">
      <c r="B43" s="8">
        <v>41</v>
      </c>
      <c r="C43" s="9" t="s">
        <v>95</v>
      </c>
    </row>
    <row r="44" spans="2:3" x14ac:dyDescent="0.25">
      <c r="B44" s="8">
        <v>42</v>
      </c>
      <c r="C44" s="9" t="s">
        <v>96</v>
      </c>
    </row>
    <row r="45" spans="2:3" x14ac:dyDescent="0.25">
      <c r="B45" s="8">
        <v>43</v>
      </c>
      <c r="C45" s="9" t="s">
        <v>97</v>
      </c>
    </row>
    <row r="46" spans="2:3" x14ac:dyDescent="0.25">
      <c r="B46" s="8">
        <v>44</v>
      </c>
      <c r="C46" s="9" t="s">
        <v>98</v>
      </c>
    </row>
    <row r="47" spans="2:3" x14ac:dyDescent="0.25">
      <c r="B47" s="8">
        <v>45</v>
      </c>
      <c r="C47" s="9" t="s">
        <v>99</v>
      </c>
    </row>
    <row r="48" spans="2:3" x14ac:dyDescent="0.25">
      <c r="B48" s="8">
        <v>46</v>
      </c>
      <c r="C48" s="9" t="s">
        <v>100</v>
      </c>
    </row>
    <row r="49" spans="2:3" x14ac:dyDescent="0.25">
      <c r="B49" s="8">
        <v>47</v>
      </c>
      <c r="C49" s="9" t="s">
        <v>101</v>
      </c>
    </row>
    <row r="50" spans="2:3" x14ac:dyDescent="0.25">
      <c r="B50" s="8">
        <v>48</v>
      </c>
      <c r="C50" s="9" t="s">
        <v>102</v>
      </c>
    </row>
    <row r="51" spans="2:3" x14ac:dyDescent="0.25">
      <c r="B51" s="8">
        <v>49</v>
      </c>
      <c r="C51" s="9" t="s">
        <v>103</v>
      </c>
    </row>
    <row r="52" spans="2:3" x14ac:dyDescent="0.25">
      <c r="B52" s="8">
        <v>50</v>
      </c>
      <c r="C52" s="9" t="s">
        <v>104</v>
      </c>
    </row>
    <row r="53" spans="2:3" x14ac:dyDescent="0.25">
      <c r="B53" s="8">
        <v>51</v>
      </c>
      <c r="C53" s="9" t="s">
        <v>105</v>
      </c>
    </row>
    <row r="54" spans="2:3" x14ac:dyDescent="0.25">
      <c r="B54" s="8">
        <v>52</v>
      </c>
      <c r="C54" s="9" t="s">
        <v>106</v>
      </c>
    </row>
    <row r="55" spans="2:3" x14ac:dyDescent="0.25">
      <c r="B55" s="8">
        <v>53</v>
      </c>
      <c r="C55" s="9" t="s">
        <v>107</v>
      </c>
    </row>
    <row r="56" spans="2:3" x14ac:dyDescent="0.25">
      <c r="B56" s="8">
        <v>54</v>
      </c>
      <c r="C56" s="9" t="s">
        <v>108</v>
      </c>
    </row>
    <row r="57" spans="2:3" x14ac:dyDescent="0.25">
      <c r="B57" s="8">
        <v>55</v>
      </c>
      <c r="C57" s="9" t="s">
        <v>109</v>
      </c>
    </row>
    <row r="58" spans="2:3" x14ac:dyDescent="0.25">
      <c r="B58" s="8">
        <v>56</v>
      </c>
      <c r="C58" s="9" t="s">
        <v>110</v>
      </c>
    </row>
    <row r="59" spans="2:3" x14ac:dyDescent="0.25">
      <c r="B59" s="8">
        <v>57</v>
      </c>
      <c r="C59" s="9" t="s">
        <v>111</v>
      </c>
    </row>
    <row r="60" spans="2:3" x14ac:dyDescent="0.25">
      <c r="C60" s="14" t="s">
        <v>134</v>
      </c>
    </row>
    <row r="61" spans="2:3" x14ac:dyDescent="0.25">
      <c r="C61" s="14" t="s">
        <v>135</v>
      </c>
    </row>
    <row r="62" spans="2:3" x14ac:dyDescent="0.25">
      <c r="C62" s="14" t="s">
        <v>136</v>
      </c>
    </row>
    <row r="63" spans="2:3" x14ac:dyDescent="0.25">
      <c r="C63" s="14" t="s">
        <v>137</v>
      </c>
    </row>
    <row r="64" spans="2:3" x14ac:dyDescent="0.25">
      <c r="C64" s="14" t="s">
        <v>138</v>
      </c>
    </row>
    <row r="65" spans="3:3" x14ac:dyDescent="0.25">
      <c r="C65" s="14" t="s">
        <v>139</v>
      </c>
    </row>
    <row r="66" spans="3:3" x14ac:dyDescent="0.25">
      <c r="C66" s="14" t="s">
        <v>140</v>
      </c>
    </row>
    <row r="67" spans="3:3" x14ac:dyDescent="0.25">
      <c r="C67" s="26" t="s">
        <v>197</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Agenda</vt:lpstr>
      <vt:lpstr>Matriz </vt:lpstr>
      <vt:lpstr>Informe </vt:lpstr>
      <vt:lpstr>Posibles_Consecuencias</vt:lpstr>
      <vt:lpstr>Posibles_Controles</vt:lpstr>
      <vt:lpstr>'Matriz '!Área_de_impresión</vt:lpstr>
      <vt:lpstr>'Matriz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uis24</dc:creator>
  <cp:lastModifiedBy>Usuario de Windows</cp:lastModifiedBy>
  <cp:lastPrinted>2020-01-24T21:35:04Z</cp:lastPrinted>
  <dcterms:created xsi:type="dcterms:W3CDTF">2016-10-31T15:36:11Z</dcterms:created>
  <dcterms:modified xsi:type="dcterms:W3CDTF">2022-01-17T21:28:44Z</dcterms:modified>
</cp:coreProperties>
</file>