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tor DIRECGE\2022\Adriana\PAAC y Mapas Riesgos Corrrupc\III Segumiento sept-dic 2021\"/>
    </mc:Choice>
  </mc:AlternateContent>
  <bookViews>
    <workbookView xWindow="0" yWindow="0" windowWidth="28800" windowHeight="12330" firstSheet="1" activeTab="2"/>
  </bookViews>
  <sheets>
    <sheet name="Agenda" sheetId="5" state="hidden" r:id="rId1"/>
    <sheet name="Matriz " sheetId="1" r:id="rId2"/>
    <sheet name="Informe " sheetId="6" r:id="rId3"/>
    <sheet name="Posibles_Consecuencias" sheetId="3" state="hidden" r:id="rId4"/>
    <sheet name="Posibles_Controles" sheetId="2" state="hidden" r:id="rId5"/>
  </sheets>
  <definedNames>
    <definedName name="_xlnm._FilterDatabase" localSheetId="1" hidden="1">'Matriz '!$A$7:$X$70</definedName>
    <definedName name="_xlnm.Print_Area" localSheetId="1">'Matriz '!$A$1:$X$71</definedName>
    <definedName name="_xlnm.Print_Titles" localSheetId="1">'Matriz '!$5:$7</definedName>
  </definedNames>
  <calcPr calcId="162913"/>
</workbook>
</file>

<file path=xl/calcChain.xml><?xml version="1.0" encoding="utf-8"?>
<calcChain xmlns="http://schemas.openxmlformats.org/spreadsheetml/2006/main">
  <c r="V74" i="1" l="1"/>
  <c r="V68" i="1" l="1"/>
  <c r="U17" i="1" l="1"/>
  <c r="U21" i="1" l="1"/>
  <c r="U20" i="1"/>
  <c r="W74" i="1"/>
  <c r="D6" i="6" s="1"/>
  <c r="C6" i="6" l="1"/>
  <c r="A6" i="6"/>
  <c r="D74" i="1"/>
  <c r="U8" i="1"/>
  <c r="U9" i="1"/>
  <c r="U11" i="1"/>
  <c r="U13" i="1"/>
  <c r="U15" i="1"/>
  <c r="U19" i="1"/>
  <c r="U22" i="1"/>
  <c r="U23" i="1"/>
  <c r="U25" i="1"/>
  <c r="U27" i="1"/>
  <c r="U28" i="1"/>
  <c r="U31" i="1"/>
  <c r="U35" i="1"/>
  <c r="U36" i="1"/>
  <c r="U37" i="1"/>
  <c r="U74" i="1" s="1"/>
  <c r="U39" i="1"/>
  <c r="U43" i="1"/>
  <c r="U44" i="1"/>
  <c r="U45" i="1"/>
  <c r="U52" i="1"/>
  <c r="U53" i="1"/>
  <c r="U55" i="1"/>
  <c r="U59" i="1"/>
  <c r="U60" i="1"/>
  <c r="U61" i="1"/>
  <c r="U63" i="1"/>
  <c r="U64" i="1"/>
  <c r="U65" i="1"/>
  <c r="U66" i="1"/>
  <c r="U68" i="1"/>
  <c r="U70" i="1"/>
  <c r="O64" i="1" l="1"/>
  <c r="K64" i="1"/>
  <c r="O60" i="1"/>
  <c r="K60" i="1"/>
  <c r="O52" i="1"/>
  <c r="K52" i="1"/>
  <c r="O35" i="1"/>
  <c r="K35" i="1"/>
  <c r="O27" i="1"/>
  <c r="K27" i="1"/>
  <c r="O20" i="1"/>
  <c r="K20" i="1"/>
  <c r="O66" i="1"/>
  <c r="K66" i="1"/>
  <c r="O62" i="1"/>
  <c r="K62" i="1"/>
  <c r="O54" i="1"/>
  <c r="K54" i="1"/>
  <c r="O29" i="1"/>
  <c r="K29" i="1"/>
  <c r="O22" i="1"/>
  <c r="K22" i="1"/>
  <c r="O8" i="1"/>
  <c r="K8" i="1"/>
</calcChain>
</file>

<file path=xl/comments1.xml><?xml version="1.0" encoding="utf-8"?>
<comments xmlns="http://schemas.openxmlformats.org/spreadsheetml/2006/main">
  <authors>
    <author>Vic Administrativa</author>
  </authors>
  <commentList>
    <comment ref="C6" authorId="0" shapeId="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<sst xmlns="http://schemas.openxmlformats.org/spreadsheetml/2006/main" count="446" uniqueCount="344">
  <si>
    <t>Mapa de Riesgos de Corrupción</t>
  </si>
  <si>
    <t>Identificación del riesgo</t>
  </si>
  <si>
    <t>Valoración del Riesgos de Corrupción</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</si>
  <si>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</si>
  <si>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</si>
  <si>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</si>
  <si>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</si>
  <si>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</si>
  <si>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</si>
  <si>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</si>
  <si>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</si>
  <si>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</si>
  <si>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</si>
  <si>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</si>
  <si>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</si>
  <si>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</si>
  <si>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</si>
  <si>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</si>
  <si>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</si>
  <si>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</si>
  <si>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</si>
  <si>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</si>
  <si>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Improvisación, presiones de tiempo.</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</si>
  <si>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</si>
  <si>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</si>
  <si>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</si>
  <si>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</si>
  <si>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N°</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</si>
  <si>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</si>
  <si>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</si>
  <si>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</si>
  <si>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</si>
  <si>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</si>
  <si>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</si>
  <si>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</si>
  <si>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</si>
  <si>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</si>
  <si>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</si>
  <si>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</si>
  <si>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</si>
  <si>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</si>
  <si>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</si>
  <si>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</si>
  <si>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</si>
  <si>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</si>
  <si>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Falta de herramientas para hacer un seguimiento oportuno.</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</si>
  <si>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</si>
  <si>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</si>
  <si>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</si>
  <si>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</si>
  <si>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</si>
  <si>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</si>
  <si>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Procesos pocos rigurosos que dependen de una sola persona.</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</si>
  <si>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</si>
  <si>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</si>
  <si>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</si>
  <si>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</si>
  <si>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</si>
  <si>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</si>
  <si>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</si>
  <si>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</si>
  <si>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</si>
  <si>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</si>
  <si>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</si>
  <si>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</si>
  <si>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</si>
  <si>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</si>
  <si>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</si>
  <si>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</si>
  <si>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</si>
  <si>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</si>
  <si>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</si>
  <si>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</si>
  <si>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</si>
  <si>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</si>
  <si>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</si>
  <si>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</si>
  <si>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</si>
  <si>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</si>
  <si>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</si>
  <si>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</si>
  <si>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</si>
  <si>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</si>
  <si>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</si>
  <si>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</si>
  <si>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</si>
  <si>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</si>
  <si>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</si>
  <si>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</si>
  <si>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</si>
  <si>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</si>
  <si>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</si>
  <si>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</si>
  <si>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</si>
  <si>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</si>
  <si>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</si>
  <si>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</si>
  <si>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</si>
  <si>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</si>
  <si>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</si>
  <si>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</si>
  <si>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</si>
  <si>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</si>
  <si>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</si>
  <si>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</si>
  <si>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</si>
  <si>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</si>
  <si>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</si>
  <si>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</si>
  <si>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</si>
  <si>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</si>
  <si>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</si>
  <si>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</si>
  <si>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</si>
  <si>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</si>
  <si>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</si>
  <si>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</si>
  <si>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</si>
  <si>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</si>
  <si>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</si>
  <si>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</si>
  <si>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</si>
  <si>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</si>
  <si>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</si>
  <si>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</si>
  <si>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</si>
  <si>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</si>
  <si>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</si>
  <si>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</si>
  <si>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</si>
  <si>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</si>
  <si>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</si>
  <si>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</si>
  <si>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</si>
  <si>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</si>
  <si>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</si>
  <si>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</si>
  <si>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</si>
  <si>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</si>
  <si>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</si>
  <si>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</si>
  <si>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</si>
  <si>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</si>
  <si>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</si>
  <si>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</si>
  <si>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</si>
  <si>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</si>
  <si>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</si>
  <si>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</si>
  <si>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</si>
  <si>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</si>
  <si>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</si>
  <si>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</si>
  <si>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</si>
  <si>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</si>
  <si>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</si>
  <si>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</si>
  <si>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</si>
  <si>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</si>
  <si>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</si>
  <si>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</si>
  <si>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organización de los archivos de gestión.</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</si>
  <si>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</si>
  <si>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</si>
  <si>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</si>
  <si>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</si>
  <si>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</si>
  <si>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</si>
  <si>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</si>
  <si>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</si>
  <si>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</si>
  <si>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Que el ordenador de gasto tenga intereses particulares en el contrato.</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</si>
  <si>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</si>
  <si>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</si>
  <si>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</si>
  <si>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</si>
  <si>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</si>
  <si>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</si>
  <si>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</si>
  <si>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</si>
  <si>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</si>
  <si>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División de Planta Física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</si>
  <si>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</si>
  <si>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</si>
  <si>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</si>
  <si>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</si>
  <si>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</si>
  <si>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División de Contratación.</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</si>
  <si>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</si>
  <si>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</si>
  <si>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</si>
  <si>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</si>
  <si>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</si>
  <si>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</si>
  <si>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</si>
  <si>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</si>
  <si>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120 UAA</t>
  </si>
  <si>
    <t>Expedientes de uso reservado bajo llave en la sección de inventarios</t>
  </si>
  <si>
    <t>No se registran los ingresos diarios reales en la caja principal y de salud.</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</si>
  <si>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</si>
  <si>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Actualizar el documento de preguntas frecuentes de la División Financiera.</t>
  </si>
  <si>
    <t>División Financiera</t>
  </si>
  <si>
    <t xml:space="preserve">* Página web institucional - Normativa Contractual.
* Estatuto de contratación.
* Reglamento de Contratación.
* Delegación vía general para asuntos contractuales y de ordenación del gasto. </t>
  </si>
  <si>
    <t>* Inducción y reinducción de personal.
* Selección de personal.
* Plan de Formación
* Proyecto Institucional</t>
  </si>
  <si>
    <t>No se implementan estrategias para mitigar riesgos financieros.</t>
  </si>
  <si>
    <t>Falta de responsabilidad y control por parte de los funcionarios</t>
  </si>
  <si>
    <t>Inadecuado procedimiento de traslado de recursos financieros y de bienes de la Universidad dentro y fuera del campus.</t>
  </si>
  <si>
    <t>División de Planta Física.</t>
  </si>
  <si>
    <t>División Financiera.</t>
  </si>
  <si>
    <t>Sección de Inventarios.</t>
  </si>
  <si>
    <t>* Realizar sesiones informativas sobre el manejo y control de los bienes muebles de la Universidad.</t>
  </si>
  <si>
    <t>El personal de seguridad no cumple los protocolos establecidos</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</si>
  <si>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</si>
  <si>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Falta de responsabilidad y control por parte de los funcionarios </t>
  </si>
  <si>
    <t>* Acompañamiento y asesoría en las etapas precontractual, contractual y pos contractual.</t>
  </si>
  <si>
    <t>* Estatuto y reglamento de Contratación.
* Realización de informes de supervisión e interventoría</t>
  </si>
  <si>
    <t>.</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</si>
  <si>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</si>
  <si>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</si>
  <si>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</si>
  <si>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</si>
  <si>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</si>
  <si>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</si>
  <si>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Dirección de Control Interno y Evaluación de Gestión</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</si>
  <si>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</si>
  <si>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</si>
  <si>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</si>
  <si>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</si>
  <si>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Personal no autorizado haga uso de los equipos y herramientas de trabajo asignados a la dependencia  sin supervisión.</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</si>
  <si>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</si>
  <si>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</si>
  <si>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</si>
  <si>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</si>
  <si>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Realizar llamadas telefónicas no autorizadas o de uso personal</t>
  </si>
  <si>
    <t>No hay lineamientos para el uso adecuado de las líneas telefónicas.</t>
  </si>
  <si>
    <t>Falta de lineamientos que definan los casos de conflicto de intereses</t>
  </si>
  <si>
    <t xml:space="preserve">* Lineamientos Estatuto de Auditoría interna 
* Lineamientos Código de Ética del Auditor
* Estatuto y Reglamento de Contratación </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</si>
  <si>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</si>
  <si>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</si>
  <si>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</si>
  <si>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 Sensibilizar sobre organización de los archivos de gestión.</t>
  </si>
  <si>
    <t>* Instructivo para la organización de archivos de gestión y diligenciamiento de formatos asociados a gestión documental.
* Inventarios documentales de archivos de gestión
*Tablas de Retención Documental TRD</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</si>
  <si>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</si>
  <si>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</si>
  <si>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Tablas de retención documental.
* Cuadro de clasificación documental.
* Formato testigo de referencia cruzada.
* Instructivo para la organización de archivos de gestión.
* Programa de gestión documental.
* Docuware.</t>
  </si>
  <si>
    <t>*Elaborar y enviar circulares informativas respecto a la planeación de la etapa precontractual.</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</si>
  <si>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</si>
  <si>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Índice de información clasificada y reservada
* Tablas de control de acceso TCA
* Instructivo para la consulta y préstamo de documentos en archivos de gestión, central e histórico</t>
  </si>
  <si>
    <t xml:space="preserve">* Proyecto Institucional
* Selección de personal.
* Inducción y reinducción de personal.
* Plan de Formación
</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</si>
  <si>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</si>
  <si>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</si>
  <si>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</si>
  <si>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</si>
  <si>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</si>
  <si>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</si>
  <si>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</si>
  <si>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</si>
  <si>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Comité interno de archivo.
* Actas del Comité Interno de Archivo
* Plan de Gestión Documental
* PINAR</t>
  </si>
  <si>
    <t>* Auditorias y logs de seguimiento en las tablas críticas
* Los sistemas de información solo permiten realizar acciones según un flujo establecido.</t>
  </si>
  <si>
    <t>* Asignación de roles solamente a los funcionarios pertinentes
* Firma de actas de confidencialidad.</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</si>
  <si>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</si>
  <si>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xml:space="preserve">* Incumplimiento de la normativa.
* Selección de rubros inadecuados.
* Falencias en la ejecución de las funciones. </t>
  </si>
  <si>
    <t>Falta de controles y herramientas para el correcto manejo de los rubros.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</si>
  <si>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</si>
  <si>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*Roles de los sistemas asignados según cargo.</t>
  </si>
  <si>
    <t>Falta de cultura y responsabilidad por parte de los funcionarios</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</si>
  <si>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</si>
  <si>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</si>
  <si>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Todos los procesos.
(Excepto: Seguimiento institucional y Jurídica)
(Ordenadores de gasto)</t>
  </si>
  <si>
    <t>Aplica para todos los procesos.
(Excepto: Seguimiento institucional y Jurídica)
(Ordenadores de gastos)</t>
  </si>
  <si>
    <t>* Docuware.
*TRD</t>
  </si>
  <si>
    <t>Elaboración de un documento que contenga los lineamientos para el control de acceso a los sistemas de información.</t>
  </si>
  <si>
    <t>División de Servicios de Información</t>
  </si>
  <si>
    <t>* Implementación del programa de documentos especiales.</t>
  </si>
  <si>
    <t>* Implementación del programa de reprografía.</t>
  </si>
  <si>
    <t>* Elaborar y enviar comunicación para el uso adecuado de las líneas telefónicas.</t>
  </si>
  <si>
    <t xml:space="preserve">*Socialización a los Ordenadores de gasto para el óptimo manejo del presupuesto y explicación de los principales rubros presupuestales para la programación adecuada del presupuesto. </t>
  </si>
  <si>
    <t>* Actualizar y socializar el manual para la colocación de los excedentes de liquidez.</t>
  </si>
  <si>
    <t>* Realizar socialización de circular de aspectos a tener en cuenta para el manejo seguro del sistema de información financiero</t>
  </si>
  <si>
    <t>Elaboración, divulgación y apropiación por parte de los funcionarios del código de integridad UIS, etapa 2.</t>
  </si>
  <si>
    <t>División de Gestión de Talento Humano
Jurídica
Planeación
Dirección de Control Interno y Evaluación de Gestión
División de Contratación</t>
  </si>
  <si>
    <t>* Sensibilizar por parte de la División de Contratación sobre el alcance de los principios de la función pública.</t>
  </si>
  <si>
    <t>*Gestionar la publicación y socialización del documento de Mantenimiento físico de bienes muebles e inmuebles y fabricación de bienes muebles</t>
  </si>
  <si>
    <t>*Gestionar la publicación y socialización del manual de seguridad y vigilancia</t>
  </si>
  <si>
    <t xml:space="preserve">Actualizar y socializar el documento de preguntas frecuentes. </t>
  </si>
  <si>
    <t xml:space="preserve">* Actualizar y socializar el documento de preguntas frecuentes. </t>
  </si>
  <si>
    <t>Ejecutar auditorías internas según el Programa Anual de Auditorías, con el fin de verificar el cumplimiento de la normativa interna y el desarrollo de las actividades propias de cada UAA.</t>
  </si>
  <si>
    <t xml:space="preserve">Se realizó socialización a toda la comunidad universitaria a través de correo electrónico la cartilla para el manejo de los bienes muebles de la UIS. </t>
  </si>
  <si>
    <t>Dirección de Certificación y Gestión Documental</t>
  </si>
  <si>
    <t>* Sensibilización y socialización de la Ley de Transparencia y Acceso a la Información Pública y el Índice de Información Clasificada y Reservada en cuanto a los Documentos de Archivos de la Universidad.</t>
  </si>
  <si>
    <t xml:space="preserve">%Promedio de Avance </t>
  </si>
  <si>
    <t xml:space="preserve">N°de Riesgos </t>
  </si>
  <si>
    <t xml:space="preserve">N° Acciones </t>
  </si>
  <si>
    <t xml:space="preserve">n° de Acciones  </t>
  </si>
  <si>
    <t>% Prom. cumplimiento de  acciones</t>
  </si>
  <si>
    <t>CUMPLIMIENTO DE CONTROLES Y MATERIALIZACIÓN DE LOS RIESGOS</t>
  </si>
  <si>
    <t xml:space="preserve">¿Hay cumplimiento de los controles? </t>
  </si>
  <si>
    <t>SI</t>
  </si>
  <si>
    <t xml:space="preserve">NO </t>
  </si>
  <si>
    <t>¿Hubo Riesgos materializados?</t>
  </si>
  <si>
    <t xml:space="preserve">Fecha corte del Seguimiento </t>
  </si>
  <si>
    <t xml:space="preserve">* No se cuentan las acciones repetidas </t>
  </si>
  <si>
    <t xml:space="preserve">SEGUIMIENTO MAPA DE RIESGOS DE CORRUPCIÓN </t>
  </si>
  <si>
    <t xml:space="preserve">n° de Riesgos de Corrupción </t>
  </si>
  <si>
    <t xml:space="preserve">RESULTADOS DEL SEGUIMIENTO </t>
  </si>
  <si>
    <t xml:space="preserve">Unidad responsable del seguimiento </t>
  </si>
  <si>
    <t xml:space="preserve">*Documento código PRF.01 Mantenimiento físico de bienes muebles e inmuebles y fabricación de bienes muebles, publicado en la Intranet el 18 de mayo de 2021.
*Socialización actualización documentos proceso Recursos Físicos, remitido por correo electrónico el 21 de mayo de 2021. </t>
  </si>
  <si>
    <t>*Documento código MRF.09 Manual de Seguridad y Vigilancia, publicado en la Intranet el 18 de mayo de 2021.
*Socialización actualización documentos proceso Recursos Físicos, remitidos por correo electrónico el 21 de mayo de 2021.</t>
  </si>
  <si>
    <t>Se realizó la solicitud de actualización en la página web institucional, en particular en el vínculo de la División Financiera, en el enlace:
https://www.uis.edu.co/webUIS/es/administracion/financiera/documentos/preguntasFrecuentesDivFinan.pdf</t>
  </si>
  <si>
    <t xml:space="preserve">Se realizó la socialización de la circular lineamientos para el uso y protección de claves del Sistema de Información Financiero el día 7 de septiembre a través del correo electrónico institucional. </t>
  </si>
  <si>
    <t>Entidad: Universidad Industrial de Santander</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</si>
  <si>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</si>
  <si>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*Elaboración, divulgación y apropiación por parte de los funcionarios del Código de Integridad UIS, etapa 2.</t>
  </si>
  <si>
    <t xml:space="preserve">* Socializar a los funcionarios responsables del manejo de Cajas Menores y Fondos Fijos sobre el funcionamiento del Sistema de Información Financiero respecto al ingreso de facturas y legalizaciones. </t>
  </si>
  <si>
    <t>Elaboración, divulgación y apropiación por parte de los funcionarios del Código de Integridad UIS, etapa 2.</t>
  </si>
  <si>
    <t>Dirección de Certificación y Gestión Documental y División de Servicios de Información</t>
  </si>
  <si>
    <t>* Actualización del Programa de Gestión Documental.</t>
  </si>
  <si>
    <t xml:space="preserve">Se realizó socialización a través de correo electrónico acerca de los fondos fijos y cajas menores a ordenadores de gasto y secretarias. </t>
  </si>
  <si>
    <t>Sección de Presupuesto</t>
  </si>
  <si>
    <t>Para el tercer cuatrimestre se hace realiza la sensibilización de los principios de la función publica en el Curso de Habilidades para la Gestión de la Administración Pública, dirigido para funcionarios de la Universidad Industrial de Santander. Anexo 1 presentacion de la capacitación realizada el 20 de noviembre 2021</t>
  </si>
  <si>
    <t xml:space="preserve">En el tercer cuatrimestre se realizó sensibilización de los principios de la función publica en el Curso de Habilidades para la Gestión de la Administración Pública, dirigido para funcionarios de la Universidad Industrial de Santander, gestionada por la División de Gestión de Talento Humano. </t>
  </si>
  <si>
    <t xml:space="preserve">Circular enviada a la comunidad Universitaria el día 16 de noviembre . </t>
  </si>
  <si>
    <t xml:space="preserve">Documento actualizado y enviado para publicación en la pagina web. </t>
  </si>
  <si>
    <t>Se elaboró y envió comunicación para el uso adecuado de las líneas telefónicas.</t>
  </si>
  <si>
    <t xml:space="preserve">Se realizaron capacitaciones a los funcionarios de las diferentes UAA sobre la Organización de Archivos de Gestión, teniendo en cuenta las Tablas de Retención Documental. </t>
  </si>
  <si>
    <t>Presentación del Programa de Documentos Especiales ante el Comité de Gestión y Desempeño con sus avances Fase I</t>
  </si>
  <si>
    <t>Se reealizó la presentación ante el Comité de Gestión y Desempeño el Instructivo de Digitalización</t>
  </si>
  <si>
    <t>Se ajustó el Programa de Gestión Documental, incorporando la nueva documentación del Proceso. El documento se encuentra publicado en la página web y se visualiza en el link https://bit.ly/3zeToT0</t>
  </si>
  <si>
    <t>Capacitación a las diferentes UAA sobre los Instrumentos de Acceso a la Información el día 2 de noviembre de 2021.</t>
  </si>
  <si>
    <t>El documento denominado POLÍTICAS DE CONTROL DE ACCESO en el marco del Modelo de Seguridad y Privacidad de la Información ya fue revisado por la Mesa Técnica del Comité Institucional de Gestión y Desempeño, está pendiente aprobación. Adicionalmente ya se elaboró el MANUAL DE IMPLEMENTACIÓN DE LAS POLÍTICAS DE SEGURIDAD Y PRIVACIDAD DE LA INFORMACIÓN, que a su vez fue revisado por la Mesa Técnica. Este documento contiene los lineamientos o aspectos específicos para implementación de las políticas, incluyendo la GESTIÓN DE ACCESO A LOS SISTEMAS DE INFORMACIÓN. Se planea en una siguiente etapa incluir estos lineamientos en un procedimiento del proceso Servicios Informáticos y de Telecomunicaciones, del Sistema de Gestión de Calidad. La Mesa Técnica, que se reune una vez por semana para la revisión de la documentación correspondiente al MSPI, está conformada por representantes de Planeación, Control Interno y Evaluación de Gestión, Oficina Jurídica, Dirección de Certificación y Gestión Documental, Vicerrectoría Administrativa, Dirección de Admisiones y Registro Académico y División de Servicios de Información.</t>
  </si>
  <si>
    <t xml:space="preserve">Se realizó socialización dirigida por la División de Gestión de Talento Humano el día 20 de octubre del año en curso. De igual manera se ha realizado el envío de circulares informativas relacionadas con el proceso de cierre financiero para minimizar errores y procesos que generen demoras en el cierre. </t>
  </si>
  <si>
    <t xml:space="preserve">Se realizó la remisión del Manual actualizado a la oficina jurídica para visto bueno. El documento se encuentra en proceso de envío a Secretaria General para ser actualizado mediante resolución de rectoría. </t>
  </si>
  <si>
    <t>Para el periodo de seguimiento (septiembre - diciembre 2021), se pudo evidenciar que los controles siguen siendo implementados y ejecutados por las Unidades, cumpliendo con los lineamientos establecidos que apoyan la no materialización de los riesgos identificados.</t>
  </si>
  <si>
    <t>31 de diciembre de 2021</t>
  </si>
  <si>
    <t>% Avance I 
2021</t>
  </si>
  <si>
    <t>% Avance II
2021</t>
  </si>
  <si>
    <t>% Avance III
2021</t>
  </si>
  <si>
    <t>Observaciones 
vigencia 2021</t>
  </si>
  <si>
    <t xml:space="preserve">En el tercer cuatrimestre se realizó sensibilización de los principios de la función publica en el Curso de Habilidades para la Gestión de la Administración Pública, dirigido para funcionarios de la Universidad Industrial de Santander, liderada por la División de Gestión de Talento Humano. </t>
  </si>
  <si>
    <t xml:space="preserve">La División de Gestión de Talento Humano durante el periodo septiembre a noviembre de 2021 adelantó las siguientes actividades frente a la elaboración del Código de Integridad UIS:
- Aprobación del documento final del Código de Integridad por parte del Comité Institucional de Gestión y Desempeño (sesión de noviembre).
- Presentar el documento final del código para aprobación de la Rectoría por parte del Asesor Jurídico y la Secretaria General. Así mismo, se definió que el acto administativo que aplica para la aprobación de esre código es una Resolución de Rectoría. </t>
  </si>
  <si>
    <t xml:space="preserve">La División de Gestión de Talento Humano durante el periodo septiembre a noviembre de 2021 adelantó las siguientes actividades frente a la elaboración del Código de Integridad UIS:
- Aprobación del documento final del Código de Integridad por parte del Comité Institucional de Gestión y Desempeño. (sesión de noviembre)
- Presentar el documento final del código para aprobación de la Rectoría por parte del Asesor Jurídico y la Secretaria General. Así mismo, se definió que el acto administativo que aplica para la aprobación de esre código es una Resolución de Rectoría. </t>
  </si>
  <si>
    <t xml:space="preserve">En el periodo comprendido entre septiembre - diciembre 2021, se evidencia que no hubo materialización de los riesgos identificados, ni se han reportado en el seguimiento casos de corrupción que afecten los bienes públicos, los intereses económicos o reputacionales de la institución. 
Adicionalmente se observa que las acciones establecidas para contribuir en la prevención de la materialización de los riesgos se están ejecutando; se destacan las acciones enmarcadas en el plan de capacitación institucional, lideradas por la División de Gestión de Talento Humano, las cuales han tenido una participación masiva a través de la plataforma virtual ZOOM. </t>
  </si>
  <si>
    <t>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se ejecutan conforme a lo establecido por la normativa interna y externa. 
A corte 30 de diciembre según el seguimiento se tienen los siguientes datos: Auditorías programadas 74, auditorías ejecutadas 72 (20 de calidad).</t>
  </si>
  <si>
    <t>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se ejecutan conforme a lo establecido por las normativas interna y externa. 
A corte 30 de diciembre según el seguimiento se tienen los siguientes datos: Auditorías programadas 74, auditorías ejecutadas 72 (20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</si>
</sst>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2"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sz val="11"/>
      <color theme="1"/>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1"/>
      <name val="Humanst521 BT"/>
      <family val="2"/>
    </font>
    <font>
      <sz val="10"/>
      <color theme="1"/>
      <name val="Humanst521 BT"/>
      <family val="2"/>
    </font>
    <font>
      <b/>
      <sz val="11"/>
      <color theme="0"/>
      <name val="Humanst521 BT"/>
      <family val="2"/>
    </font>
    <font>
      <b/>
      <sz val="10"/>
      <color theme="1"/>
      <name val="Humanst521 BT"/>
      <family val="2"/>
    </font>
    <font>
      <b/>
      <sz val="14"/>
      <color theme="0"/>
      <name val="Humanst521 BT"/>
      <family val="2"/>
    </font>
    <font>
      <b/>
      <sz val="11"/>
      <color theme="1"/>
      <name val="Calibri"/>
      <family val="2"/>
      <scheme val="minor"/>
    </font>
    <font>
      <sz val="14"/>
      <color rgb="FF222222"/>
      <name val="Humanst521 BT"/>
      <family val="2"/>
    </font>
    <font>
      <sz val="14"/>
      <color theme="1"/>
      <name val="Humanst521 BT"/>
      <family val="2"/>
    </font>
    <font>
      <sz val="14"/>
      <name val="Humanst521 BT"/>
      <family val="2"/>
    </font>
    <font>
      <b/>
      <sz val="12"/>
      <color theme="0"/>
      <name val="Humanst521 BT"/>
      <family val="2"/>
    </font>
    <font>
      <sz val="11"/>
      <color rgb="FFFF0000"/>
      <name val="Humanst521 BT"/>
      <family val="2"/>
    </font>
  </fonts>
  <fills count="3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7" tint="-0.499984740745262"/>
        <bgColor indexed="64"/>
      </patternFill>
    </fill>
    <fill>
      <patternFill patternType="solid">
        <fgColor rgb="FFCCCCFF"/>
        <bgColor indexed="64"/>
      </patternFill>
    </fill>
    <fill>
      <patternFill patternType="solid">
        <fgColor rgb="FF00FFFF"/>
        <bgColor indexed="64"/>
      </patternFill>
    </fill>
    <fill>
      <patternFill patternType="solid">
        <fgColor rgb="FFFF3399"/>
        <bgColor indexed="64"/>
      </patternFill>
    </fill>
    <fill>
      <patternFill patternType="solid">
        <fgColor rgb="FFFF9966"/>
        <bgColor indexed="64"/>
      </patternFill>
    </fill>
    <fill>
      <patternFill patternType="solid">
        <fgColor rgb="FFCCCC00"/>
        <bgColor indexed="64"/>
      </patternFill>
    </fill>
    <fill>
      <patternFill patternType="solid">
        <fgColor rgb="FFCCFF66"/>
        <bgColor indexed="64"/>
      </patternFill>
    </fill>
    <fill>
      <patternFill patternType="solid">
        <fgColor rgb="FF66CCFF"/>
        <bgColor indexed="64"/>
      </patternFill>
    </fill>
    <fill>
      <patternFill patternType="solid">
        <fgColor theme="0" tint="-0.14999847407452621"/>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44">
    <xf numFmtId="0" fontId="0" fillId="0" borderId="0" xfId="0"/>
    <xf numFmtId="0" fontId="1" fillId="0" borderId="0" xfId="0" applyFont="1" applyAlignment="1">
      <alignment horizontal="center" vertical="center"/>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xf>
    <xf numFmtId="0" fontId="1" fillId="2"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6" fillId="0" borderId="1" xfId="0" applyFont="1" applyBorder="1"/>
    <xf numFmtId="0" fontId="8" fillId="0" borderId="0" xfId="0" applyFont="1"/>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9" fillId="0" borderId="0" xfId="0" applyFont="1"/>
    <xf numFmtId="0" fontId="10" fillId="0" borderId="0" xfId="0" applyFont="1" applyAlignment="1">
      <alignment vertical="center" wrapText="1"/>
    </xf>
    <xf numFmtId="0" fontId="9" fillId="0" borderId="0" xfId="0" applyFont="1" applyAlignment="1">
      <alignment horizontal="right"/>
    </xf>
    <xf numFmtId="0" fontId="9" fillId="0" borderId="0" xfId="0" applyFont="1" applyAlignment="1">
      <alignment vertical="center" wrapText="1"/>
    </xf>
    <xf numFmtId="0" fontId="9" fillId="0" borderId="0" xfId="0" applyFont="1" applyAlignment="1">
      <alignment vertical="center"/>
    </xf>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6"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textRotation="90"/>
    </xf>
    <xf numFmtId="0" fontId="1" fillId="0" borderId="0" xfId="0" applyFont="1" applyFill="1" applyAlignment="1">
      <alignment vertical="center"/>
    </xf>
    <xf numFmtId="0" fontId="1" fillId="0" borderId="3" xfId="0" applyFont="1" applyBorder="1" applyAlignment="1">
      <alignment horizontal="left" vertical="center"/>
    </xf>
    <xf numFmtId="0" fontId="6" fillId="0" borderId="0" xfId="0" applyFont="1" applyAlignment="1">
      <alignment vertical="center" textRotation="90"/>
    </xf>
    <xf numFmtId="0" fontId="0" fillId="0" borderId="0" xfId="0"/>
    <xf numFmtId="0" fontId="9"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9" fontId="1" fillId="2" borderId="1" xfId="2" applyFont="1" applyFill="1" applyBorder="1" applyAlignment="1">
      <alignment horizontal="center" vertical="center" wrapText="1"/>
    </xf>
    <xf numFmtId="9" fontId="8" fillId="2" borderId="1" xfId="2"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9" fontId="8" fillId="2" borderId="1" xfId="1" applyNumberFormat="1" applyFont="1" applyFill="1" applyBorder="1" applyAlignment="1">
      <alignment horizontal="center" vertical="center" wrapText="1"/>
    </xf>
    <xf numFmtId="9" fontId="1" fillId="13" borderId="1" xfId="2" applyFont="1" applyFill="1" applyBorder="1" applyAlignment="1">
      <alignment horizontal="center" vertical="center" wrapText="1"/>
    </xf>
    <xf numFmtId="9" fontId="6" fillId="12" borderId="1" xfId="2" applyFont="1" applyFill="1" applyBorder="1" applyAlignment="1">
      <alignment horizontal="center" vertical="center" wrapText="1"/>
    </xf>
    <xf numFmtId="9" fontId="6" fillId="14" borderId="1" xfId="2"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9" fontId="1" fillId="19" borderId="1" xfId="0" applyNumberFormat="1" applyFont="1" applyFill="1" applyBorder="1" applyAlignment="1">
      <alignment horizontal="center" vertical="center" wrapText="1"/>
    </xf>
    <xf numFmtId="9" fontId="6" fillId="21" borderId="1" xfId="2" applyFont="1" applyFill="1" applyBorder="1" applyAlignment="1">
      <alignment horizontal="center" vertical="center" wrapText="1"/>
    </xf>
    <xf numFmtId="9" fontId="6" fillId="22" borderId="1" xfId="2" applyFont="1" applyFill="1" applyBorder="1" applyAlignment="1">
      <alignment horizontal="center" vertical="center" wrapText="1"/>
    </xf>
    <xf numFmtId="9" fontId="6" fillId="23" borderId="1" xfId="2" applyFont="1" applyFill="1" applyBorder="1" applyAlignment="1">
      <alignment horizontal="center" vertical="center" wrapText="1"/>
    </xf>
    <xf numFmtId="9" fontId="12" fillId="20" borderId="1" xfId="2" applyFont="1" applyFill="1" applyBorder="1" applyAlignment="1">
      <alignment horizontal="center" vertical="center"/>
    </xf>
    <xf numFmtId="9" fontId="1" fillId="24" borderId="1" xfId="2" applyFont="1" applyFill="1" applyBorder="1" applyAlignment="1">
      <alignment horizontal="center" vertical="center" wrapText="1"/>
    </xf>
    <xf numFmtId="9" fontId="1" fillId="25" borderId="1" xfId="0" applyNumberFormat="1" applyFont="1" applyFill="1" applyBorder="1" applyAlignment="1">
      <alignment horizontal="center" vertical="center" wrapText="1"/>
    </xf>
    <xf numFmtId="9" fontId="1" fillId="26" borderId="1" xfId="2" applyFont="1" applyFill="1" applyBorder="1" applyAlignment="1">
      <alignment horizontal="center" vertical="center" wrapText="1"/>
    </xf>
    <xf numFmtId="9" fontId="1" fillId="27" borderId="1" xfId="2" applyFont="1" applyFill="1" applyBorder="1" applyAlignment="1">
      <alignment horizontal="center" vertical="center" wrapText="1"/>
    </xf>
    <xf numFmtId="9" fontId="1" fillId="15" borderId="1" xfId="2" applyFont="1" applyFill="1" applyBorder="1" applyAlignment="1">
      <alignment horizontal="center" vertical="center" wrapText="1"/>
    </xf>
    <xf numFmtId="9" fontId="1" fillId="28" borderId="1" xfId="0" applyNumberFormat="1" applyFont="1" applyFill="1" applyBorder="1" applyAlignment="1">
      <alignment horizontal="center" vertical="center" wrapText="1"/>
    </xf>
    <xf numFmtId="9" fontId="1" fillId="30" borderId="1" xfId="0" applyNumberFormat="1" applyFont="1" applyFill="1" applyBorder="1" applyAlignment="1">
      <alignment horizontal="center" vertical="center" wrapText="1"/>
    </xf>
    <xf numFmtId="9" fontId="6" fillId="2" borderId="0" xfId="2" applyFont="1" applyFill="1" applyAlignment="1">
      <alignment horizontal="center" vertical="center"/>
    </xf>
    <xf numFmtId="0" fontId="9" fillId="0" borderId="0" xfId="0" applyFont="1" applyBorder="1"/>
    <xf numFmtId="0" fontId="0" fillId="0" borderId="7"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vertical="center"/>
    </xf>
    <xf numFmtId="0" fontId="9" fillId="0" borderId="0" xfId="0" applyFont="1" applyBorder="1" applyAlignment="1">
      <alignment horizontal="center" vertical="center"/>
    </xf>
    <xf numFmtId="0" fontId="14"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0" xfId="0" applyFont="1" applyBorder="1" applyAlignment="1">
      <alignment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0" xfId="0" applyFont="1" applyBorder="1" applyAlignment="1">
      <alignment vertical="center" wrapText="1"/>
    </xf>
    <xf numFmtId="0" fontId="10" fillId="31" borderId="1" xfId="0" applyFont="1" applyFill="1" applyBorder="1" applyAlignment="1">
      <alignment horizontal="center" vertical="center"/>
    </xf>
    <xf numFmtId="0" fontId="0" fillId="0" borderId="0" xfId="0" applyFill="1" applyBorder="1"/>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9" fillId="0" borderId="0" xfId="0" applyFont="1" applyBorder="1" applyAlignment="1">
      <alignment horizontal="left"/>
    </xf>
    <xf numFmtId="0" fontId="9" fillId="0" borderId="6" xfId="0" applyFont="1" applyBorder="1"/>
    <xf numFmtId="9" fontId="10" fillId="7" borderId="1" xfId="2" applyFont="1" applyFill="1" applyBorder="1" applyAlignment="1">
      <alignment horizontal="center" vertical="center"/>
    </xf>
    <xf numFmtId="9" fontId="1" fillId="2" borderId="0" xfId="2" applyFont="1" applyFill="1" applyAlignment="1">
      <alignment horizontal="center" vertical="center"/>
    </xf>
    <xf numFmtId="0" fontId="1" fillId="2" borderId="0" xfId="0" applyFont="1" applyFill="1" applyAlignment="1">
      <alignment horizontal="justify" vertical="center"/>
    </xf>
    <xf numFmtId="0" fontId="2" fillId="32" borderId="1" xfId="0" applyFont="1" applyFill="1" applyBorder="1" applyAlignment="1">
      <alignment horizontal="center" vertical="center"/>
    </xf>
    <xf numFmtId="0" fontId="1" fillId="32" borderId="1" xfId="0" applyFont="1" applyFill="1" applyBorder="1" applyAlignment="1">
      <alignment horizontal="justify" vertical="center"/>
    </xf>
    <xf numFmtId="0" fontId="10" fillId="0" borderId="0" xfId="0" applyFont="1" applyAlignment="1">
      <alignment vertical="center"/>
    </xf>
    <xf numFmtId="0" fontId="2" fillId="0" borderId="0" xfId="0" applyFont="1" applyFill="1" applyAlignment="1">
      <alignment vertical="center"/>
    </xf>
    <xf numFmtId="0" fontId="16" fillId="0" borderId="0" xfId="0" applyFont="1"/>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xf>
    <xf numFmtId="0" fontId="7" fillId="4" borderId="1" xfId="0" applyFont="1" applyFill="1" applyBorder="1" applyAlignment="1">
      <alignment horizontal="center" vertical="center" textRotation="90" wrapText="1"/>
    </xf>
    <xf numFmtId="0" fontId="1" fillId="2" borderId="0" xfId="0" applyFont="1" applyFill="1" applyAlignment="1">
      <alignment horizontal="justify" vertical="center"/>
    </xf>
    <xf numFmtId="0" fontId="2" fillId="0" borderId="0" xfId="0" applyFont="1" applyFill="1" applyAlignment="1">
      <alignment vertical="center"/>
    </xf>
    <xf numFmtId="0" fontId="9" fillId="0" borderId="1" xfId="0" applyFont="1" applyBorder="1" applyAlignment="1">
      <alignment horizontal="justify"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1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9" fontId="9" fillId="2" borderId="1" xfId="2" applyFont="1" applyFill="1" applyBorder="1" applyAlignment="1">
      <alignment horizontal="center" vertical="center" wrapText="1"/>
    </xf>
    <xf numFmtId="9" fontId="11" fillId="2" borderId="1" xfId="2" applyFont="1" applyFill="1" applyBorder="1" applyAlignment="1">
      <alignment horizontal="center" vertical="center" wrapText="1"/>
    </xf>
    <xf numFmtId="0" fontId="11" fillId="2" borderId="1" xfId="0" applyFont="1" applyFill="1" applyBorder="1" applyAlignment="1">
      <alignment horizontal="justify" vertical="center" wrapText="1"/>
    </xf>
    <xf numFmtId="9" fontId="11" fillId="2" borderId="0" xfId="2" applyFont="1" applyFill="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17"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9" fillId="0" borderId="10" xfId="0" applyNumberFormat="1" applyFont="1" applyFill="1" applyBorder="1" applyAlignment="1">
      <alignment vertical="center" wrapText="1"/>
    </xf>
    <xf numFmtId="9" fontId="11" fillId="0" borderId="1" xfId="2" applyFont="1" applyFill="1" applyBorder="1" applyAlignment="1">
      <alignment horizontal="center" vertical="center" wrapText="1"/>
    </xf>
    <xf numFmtId="0" fontId="11" fillId="0" borderId="1" xfId="0" applyFont="1" applyFill="1" applyBorder="1" applyAlignment="1">
      <alignment horizontal="justify" vertical="center" wrapText="1"/>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center" vertical="center"/>
    </xf>
    <xf numFmtId="9" fontId="9" fillId="2" borderId="1" xfId="2" applyFont="1" applyFill="1" applyBorder="1" applyAlignment="1">
      <alignment horizontal="center" vertical="center"/>
    </xf>
    <xf numFmtId="9" fontId="11" fillId="0" borderId="1" xfId="2" applyFont="1" applyFill="1" applyBorder="1" applyAlignment="1">
      <alignment horizontal="center" vertical="center"/>
    </xf>
    <xf numFmtId="9" fontId="11" fillId="0" borderId="1" xfId="0" applyNumberFormat="1"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9" fontId="11" fillId="0" borderId="1" xfId="1"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0" fontId="9"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vertical="center" wrapText="1"/>
    </xf>
    <xf numFmtId="17"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9" fontId="11" fillId="0" borderId="8" xfId="2" applyFont="1" applyFill="1" applyBorder="1" applyAlignment="1">
      <alignment horizontal="center" vertical="center" wrapText="1"/>
    </xf>
    <xf numFmtId="9" fontId="11" fillId="0" borderId="10" xfId="2" applyFont="1" applyFill="1" applyBorder="1" applyAlignment="1">
      <alignment horizontal="center" vertical="center" wrapText="1"/>
    </xf>
    <xf numFmtId="17" fontId="21" fillId="0" borderId="1" xfId="0" applyNumberFormat="1" applyFont="1" applyFill="1" applyBorder="1" applyAlignment="1">
      <alignment vertical="center" wrapText="1"/>
    </xf>
    <xf numFmtId="9" fontId="11" fillId="0" borderId="0" xfId="2" applyFont="1" applyFill="1" applyAlignment="1">
      <alignment horizontal="center" vertical="center"/>
    </xf>
    <xf numFmtId="9" fontId="11" fillId="0" borderId="8" xfId="1" applyNumberFormat="1" applyFont="1" applyFill="1" applyBorder="1" applyAlignment="1">
      <alignment horizontal="center" vertical="center" wrapText="1"/>
    </xf>
    <xf numFmtId="9" fontId="11" fillId="0" borderId="10" xfId="1"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7"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7" fillId="0" borderId="0" xfId="0" applyFont="1" applyAlignment="1">
      <alignment vertical="center" textRotation="90"/>
    </xf>
    <xf numFmtId="0" fontId="2" fillId="12" borderId="1" xfId="0" applyFont="1" applyFill="1" applyBorder="1" applyAlignment="1">
      <alignment horizontal="center" vertical="center" wrapText="1"/>
    </xf>
    <xf numFmtId="9" fontId="7" fillId="12" borderId="1" xfId="2" applyFont="1" applyFill="1" applyBorder="1" applyAlignment="1">
      <alignment horizontal="center" vertical="center"/>
    </xf>
    <xf numFmtId="9" fontId="2" fillId="12" borderId="1" xfId="2"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9" fontId="9" fillId="2" borderId="8" xfId="0" applyNumberFormat="1"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1" fillId="0" borderId="0" xfId="0" applyFont="1" applyAlignment="1">
      <alignment horizontal="center" vertical="center"/>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xf>
    <xf numFmtId="9" fontId="11" fillId="2" borderId="8" xfId="0" applyNumberFormat="1" applyFont="1" applyFill="1" applyBorder="1" applyAlignment="1">
      <alignment horizontal="center" vertical="center" wrapText="1"/>
    </xf>
    <xf numFmtId="9" fontId="11" fillId="2" borderId="10" xfId="0" applyNumberFormat="1"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10" xfId="0" applyFont="1" applyFill="1" applyBorder="1" applyAlignment="1">
      <alignment horizontal="left" vertical="center" wrapText="1"/>
    </xf>
    <xf numFmtId="9" fontId="11" fillId="2" borderId="8" xfId="2" applyFont="1" applyFill="1" applyBorder="1" applyAlignment="1">
      <alignment horizontal="center" vertical="center" wrapText="1"/>
    </xf>
    <xf numFmtId="9" fontId="11" fillId="2" borderId="10" xfId="2"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9" fontId="9" fillId="2" borderId="8" xfId="2" applyFont="1" applyFill="1" applyBorder="1" applyAlignment="1">
      <alignment horizontal="center" vertical="center" wrapText="1"/>
    </xf>
    <xf numFmtId="9" fontId="9" fillId="2" borderId="10" xfId="2"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17" fontId="21" fillId="0" borderId="1" xfId="0" applyNumberFormat="1" applyFont="1" applyFill="1" applyBorder="1" applyAlignment="1">
      <alignment horizontal="center" vertical="center" wrapText="1"/>
    </xf>
    <xf numFmtId="9" fontId="9" fillId="2" borderId="8" xfId="1" applyNumberFormat="1" applyFont="1" applyFill="1" applyBorder="1" applyAlignment="1">
      <alignment horizontal="center" vertical="center" wrapText="1"/>
    </xf>
    <xf numFmtId="9" fontId="9" fillId="2" borderId="10" xfId="1"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6"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2" fillId="32" borderId="1" xfId="0" applyFont="1" applyFill="1" applyBorder="1" applyAlignment="1">
      <alignment horizontal="center" vertical="center"/>
    </xf>
    <xf numFmtId="0" fontId="2" fillId="32" borderId="1" xfId="0" applyFont="1" applyFill="1" applyBorder="1" applyAlignment="1">
      <alignment horizontal="left" vertical="center"/>
    </xf>
    <xf numFmtId="0" fontId="2"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9"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9" fontId="1" fillId="4" borderId="8" xfId="0" applyNumberFormat="1" applyFont="1" applyFill="1" applyBorder="1" applyAlignment="1">
      <alignment horizontal="center" vertical="center" wrapText="1"/>
    </xf>
    <xf numFmtId="9" fontId="1" fillId="4" borderId="10" xfId="0" applyNumberFormat="1" applyFont="1" applyFill="1" applyBorder="1" applyAlignment="1">
      <alignment horizontal="center" vertical="center" wrapText="1"/>
    </xf>
    <xf numFmtId="9" fontId="6" fillId="5" borderId="1" xfId="2" applyFont="1" applyFill="1" applyBorder="1" applyAlignment="1">
      <alignment horizontal="center" vertical="center" wrapText="1"/>
    </xf>
    <xf numFmtId="9" fontId="6" fillId="17" borderId="8" xfId="0" applyNumberFormat="1" applyFont="1" applyFill="1" applyBorder="1" applyAlignment="1">
      <alignment horizontal="center" vertical="center" wrapText="1"/>
    </xf>
    <xf numFmtId="9" fontId="6" fillId="17" borderId="10" xfId="0" applyNumberFormat="1" applyFont="1" applyFill="1" applyBorder="1" applyAlignment="1">
      <alignment horizontal="center" vertical="center" wrapText="1"/>
    </xf>
    <xf numFmtId="9" fontId="8" fillId="2" borderId="1" xfId="2" applyFont="1" applyFill="1" applyBorder="1" applyAlignment="1">
      <alignment horizontal="center" vertical="center" wrapText="1"/>
    </xf>
    <xf numFmtId="9" fontId="8" fillId="2" borderId="1" xfId="1" applyNumberFormat="1" applyFont="1" applyFill="1" applyBorder="1" applyAlignment="1">
      <alignment horizontal="center" vertical="center" wrapText="1"/>
    </xf>
    <xf numFmtId="9" fontId="1" fillId="29" borderId="8" xfId="0" applyNumberFormat="1" applyFont="1" applyFill="1" applyBorder="1" applyAlignment="1">
      <alignment horizontal="center" vertical="center" wrapText="1"/>
    </xf>
    <xf numFmtId="9" fontId="1" fillId="29" borderId="10"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14" fillId="31"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20" fillId="16" borderId="7"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4" xfId="0" applyFont="1" applyFill="1" applyBorder="1" applyAlignment="1">
      <alignment horizontal="center" vertical="center"/>
    </xf>
    <xf numFmtId="0" fontId="20" fillId="16" borderId="11" xfId="0" applyFont="1" applyFill="1" applyBorder="1" applyAlignment="1">
      <alignment horizontal="center" vertical="center"/>
    </xf>
    <xf numFmtId="0" fontId="10" fillId="31" borderId="1" xfId="0" applyFont="1" applyFill="1" applyBorder="1" applyAlignment="1">
      <alignment horizontal="center" vertical="center"/>
    </xf>
    <xf numFmtId="0" fontId="9" fillId="0" borderId="1" xfId="0" applyFont="1" applyBorder="1" applyAlignment="1">
      <alignment horizontal="center" vertical="center"/>
    </xf>
    <xf numFmtId="0" fontId="10" fillId="31" borderId="4" xfId="0" applyFont="1" applyFill="1" applyBorder="1" applyAlignment="1">
      <alignment horizontal="left" vertical="center" wrapText="1"/>
    </xf>
    <xf numFmtId="0" fontId="10" fillId="31" borderId="11" xfId="0" applyFont="1" applyFill="1" applyBorder="1" applyAlignment="1">
      <alignment horizontal="left" vertical="center" wrapText="1"/>
    </xf>
    <xf numFmtId="0" fontId="10" fillId="31" borderId="5" xfId="0" applyFont="1" applyFill="1" applyBorder="1" applyAlignment="1">
      <alignment horizontal="left" vertical="center" wrapText="1"/>
    </xf>
    <xf numFmtId="0" fontId="9" fillId="0" borderId="1" xfId="0" applyFont="1" applyBorder="1" applyAlignment="1">
      <alignment horizontal="left" vertical="center"/>
    </xf>
    <xf numFmtId="0" fontId="10" fillId="31" borderId="1" xfId="0" applyFont="1" applyFill="1" applyBorder="1" applyAlignment="1">
      <alignment horizontal="left" vertical="center" wrapText="1"/>
    </xf>
    <xf numFmtId="0" fontId="11" fillId="0" borderId="1" xfId="0" applyFont="1" applyBorder="1" applyAlignment="1">
      <alignment horizontal="left"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66CCFF"/>
      <color rgb="FFCCFF66"/>
      <color rgb="FFCCCC00"/>
      <color rgb="FFFF9966"/>
      <color rgb="FFFFFFFF"/>
      <color rgb="FFFF3399"/>
      <color rgb="FF00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3" sqref="F23"/>
    </sheetView>
  </sheetViews>
  <sheetFormatPr baseColWidth="10" defaultRowHeight="15" x14ac:dyDescent="0.25"/>
  <cols>
    <col min="1" max="1" width="2.42578125" style="17" customWidth="1"/>
    <col min="2" max="2" width="5.5703125" style="17" customWidth="1"/>
    <col min="3" max="3" width="54" style="21" customWidth="1"/>
    <col min="4" max="4" width="14.28515625" style="17" customWidth="1"/>
    <col min="5" max="5" width="11.42578125" style="17"/>
    <col min="6" max="6" width="15.7109375" style="17" customWidth="1"/>
    <col min="7" max="7" width="12.42578125" style="17" customWidth="1"/>
    <col min="8" max="16384" width="11.42578125" style="17"/>
  </cols>
  <sheetData>
    <row r="2" spans="2:7" x14ac:dyDescent="0.25">
      <c r="C2" s="18" t="s">
        <v>143</v>
      </c>
    </row>
    <row r="3" spans="2:7" x14ac:dyDescent="0.25">
      <c r="B3" s="19" t="s">
        <v>144</v>
      </c>
      <c r="C3" s="20" t="s">
        <v>145</v>
      </c>
    </row>
    <row r="4" spans="2:7" x14ac:dyDescent="0.25">
      <c r="B4" s="19" t="s">
        <v>146</v>
      </c>
      <c r="C4" s="20" t="s">
        <v>147</v>
      </c>
    </row>
    <row r="5" spans="2:7" x14ac:dyDescent="0.25">
      <c r="B5" s="19" t="s">
        <v>148</v>
      </c>
      <c r="C5" s="20" t="s">
        <v>149</v>
      </c>
    </row>
    <row r="6" spans="2:7" x14ac:dyDescent="0.25">
      <c r="B6" s="19" t="s">
        <v>150</v>
      </c>
      <c r="C6" s="20" t="s">
        <v>151</v>
      </c>
    </row>
    <row r="8" spans="2:7" ht="21" customHeight="1" x14ac:dyDescent="0.25">
      <c r="B8" s="150" t="s">
        <v>6</v>
      </c>
      <c r="C8" s="151"/>
      <c r="D8" s="22" t="s">
        <v>152</v>
      </c>
      <c r="E8" s="22" t="s">
        <v>153</v>
      </c>
      <c r="F8" s="22" t="s">
        <v>154</v>
      </c>
      <c r="G8" s="22" t="s">
        <v>155</v>
      </c>
    </row>
    <row r="9" spans="2:7" ht="36.75" customHeight="1" x14ac:dyDescent="0.25">
      <c r="B9" s="23">
        <v>1</v>
      </c>
      <c r="C9" s="16" t="s">
        <v>38</v>
      </c>
      <c r="D9" s="23" t="s">
        <v>156</v>
      </c>
      <c r="E9" s="23" t="s">
        <v>156</v>
      </c>
      <c r="F9" s="23" t="s">
        <v>156</v>
      </c>
      <c r="G9" s="23"/>
    </row>
    <row r="10" spans="2:7" ht="36.75" customHeight="1" x14ac:dyDescent="0.25">
      <c r="B10" s="23">
        <v>2</v>
      </c>
      <c r="C10" s="16" t="s">
        <v>29</v>
      </c>
      <c r="D10" s="23" t="s">
        <v>156</v>
      </c>
      <c r="E10" s="23"/>
      <c r="F10" s="23" t="s">
        <v>156</v>
      </c>
      <c r="G10" s="23"/>
    </row>
    <row r="11" spans="2:7" ht="36.75" customHeight="1" x14ac:dyDescent="0.25">
      <c r="B11" s="23">
        <v>3</v>
      </c>
      <c r="C11" s="16" t="s">
        <v>30</v>
      </c>
      <c r="D11" s="23"/>
      <c r="E11" s="23"/>
      <c r="F11" s="23" t="s">
        <v>156</v>
      </c>
      <c r="G11" s="23"/>
    </row>
    <row r="12" spans="2:7" ht="36.75" customHeight="1" x14ac:dyDescent="0.25">
      <c r="B12" s="23">
        <v>4</v>
      </c>
      <c r="C12" s="16" t="s">
        <v>157</v>
      </c>
      <c r="D12" s="23" t="s">
        <v>156</v>
      </c>
      <c r="E12" s="23" t="s">
        <v>156</v>
      </c>
      <c r="F12" s="23" t="s">
        <v>156</v>
      </c>
      <c r="G12" s="23" t="s">
        <v>156</v>
      </c>
    </row>
    <row r="13" spans="2:7" ht="36.75" customHeight="1" x14ac:dyDescent="0.25">
      <c r="B13" s="23">
        <v>5</v>
      </c>
      <c r="C13" s="16" t="s">
        <v>40</v>
      </c>
      <c r="D13" s="23"/>
      <c r="E13" s="23" t="s">
        <v>156</v>
      </c>
      <c r="F13" s="23"/>
      <c r="G13" s="23" t="s">
        <v>156</v>
      </c>
    </row>
    <row r="14" spans="2:7" ht="36.75" customHeight="1" x14ac:dyDescent="0.25">
      <c r="B14" s="23">
        <v>6</v>
      </c>
      <c r="C14" s="16" t="s">
        <v>33</v>
      </c>
      <c r="D14" s="23" t="s">
        <v>156</v>
      </c>
      <c r="E14" s="23" t="s">
        <v>156</v>
      </c>
      <c r="F14" s="23" t="s">
        <v>156</v>
      </c>
      <c r="G14" s="23"/>
    </row>
    <row r="15" spans="2:7" ht="36.75" customHeight="1" x14ac:dyDescent="0.25">
      <c r="B15" s="23">
        <v>7</v>
      </c>
      <c r="C15" s="16" t="s">
        <v>34</v>
      </c>
      <c r="D15" s="23" t="s">
        <v>156</v>
      </c>
      <c r="E15" s="23" t="s">
        <v>156</v>
      </c>
      <c r="F15" s="23" t="s">
        <v>156</v>
      </c>
      <c r="G15" s="23"/>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AA86"/>
  <sheetViews>
    <sheetView showGridLines="0" topLeftCell="Q1" zoomScale="110" zoomScaleNormal="110" workbookViewId="0">
      <selection activeCell="Z39" sqref="Z39"/>
    </sheetView>
  </sheetViews>
  <sheetFormatPr baseColWidth="10" defaultRowHeight="15.75" x14ac:dyDescent="0.25"/>
  <cols>
    <col min="1" max="1" width="4" style="21" customWidth="1"/>
    <col min="2" max="2" width="4" style="1" bestFit="1" customWidth="1"/>
    <col min="3" max="3" width="22.140625" style="30" customWidth="1"/>
    <col min="4" max="4" width="26.7109375" style="31" customWidth="1"/>
    <col min="5" max="5" width="42.28515625" style="32" customWidth="1"/>
    <col min="6" max="6" width="44" style="33" customWidth="1"/>
    <col min="7" max="7" width="40.42578125" style="32" customWidth="1"/>
    <col min="8" max="8" width="42.28515625" style="32" customWidth="1"/>
    <col min="9" max="9" width="8.5703125" style="1" customWidth="1"/>
    <col min="10" max="10" width="10.28515625" style="1" customWidth="1"/>
    <col min="11" max="11" width="10.85546875" style="37" customWidth="1"/>
    <col min="12" max="12" width="71.28515625" style="33" customWidth="1"/>
    <col min="13" max="13" width="5.7109375" style="1" customWidth="1"/>
    <col min="14" max="14" width="5.42578125" style="1" customWidth="1"/>
    <col min="15" max="15" width="12" style="34" customWidth="1"/>
    <col min="16" max="16" width="54.140625" style="33" customWidth="1"/>
    <col min="17" max="17" width="29.7109375" style="32" customWidth="1"/>
    <col min="18" max="18" width="9.7109375" style="1" customWidth="1"/>
    <col min="19" max="19" width="10.5703125" style="30" customWidth="1"/>
    <col min="20" max="20" width="9.5703125" style="1" customWidth="1"/>
    <col min="21" max="21" width="10.140625" style="62" bestFit="1" customWidth="1"/>
    <col min="22" max="22" width="14.85546875" style="83" customWidth="1"/>
    <col min="23" max="23" width="18.140625" style="83" bestFit="1" customWidth="1"/>
    <col min="24" max="24" width="101.5703125" style="84" customWidth="1"/>
    <col min="25" max="25" width="0" style="35" hidden="1" customWidth="1"/>
    <col min="26" max="26" width="11.42578125" style="35"/>
    <col min="28" max="16384" width="11.42578125" style="35"/>
  </cols>
  <sheetData>
    <row r="2" spans="1:27" ht="24" customHeight="1" x14ac:dyDescent="0.25">
      <c r="B2" s="202" t="s">
        <v>0</v>
      </c>
      <c r="C2" s="202"/>
      <c r="D2" s="202"/>
      <c r="E2" s="202"/>
      <c r="F2" s="202"/>
      <c r="G2" s="202"/>
      <c r="H2" s="202"/>
      <c r="I2" s="202"/>
      <c r="J2" s="202"/>
      <c r="K2" s="202"/>
      <c r="L2" s="202"/>
      <c r="M2" s="202"/>
      <c r="N2" s="202"/>
      <c r="O2" s="202"/>
      <c r="P2" s="202"/>
      <c r="Q2" s="202"/>
      <c r="R2" s="202"/>
      <c r="S2" s="202"/>
      <c r="T2" s="202"/>
      <c r="U2" s="202"/>
      <c r="V2" s="202"/>
      <c r="W2" s="202"/>
      <c r="X2" s="202"/>
    </row>
    <row r="3" spans="1:27" s="88" customFormat="1" ht="24.75" customHeight="1" x14ac:dyDescent="0.25">
      <c r="A3" s="87"/>
      <c r="B3" s="203" t="s">
        <v>310</v>
      </c>
      <c r="C3" s="203"/>
      <c r="D3" s="203"/>
      <c r="E3" s="203"/>
      <c r="F3" s="203"/>
      <c r="G3" s="203"/>
      <c r="H3" s="203"/>
      <c r="I3" s="203"/>
      <c r="J3" s="203"/>
      <c r="K3" s="203"/>
      <c r="L3" s="203"/>
      <c r="M3" s="203"/>
      <c r="N3" s="203"/>
      <c r="O3" s="203"/>
      <c r="P3" s="203"/>
      <c r="Q3" s="203"/>
      <c r="R3" s="203"/>
      <c r="S3" s="203"/>
      <c r="T3" s="203"/>
      <c r="U3" s="203"/>
      <c r="V3" s="203"/>
      <c r="W3" s="203"/>
      <c r="X3" s="203"/>
      <c r="AA3" s="89"/>
    </row>
    <row r="4" spans="1:27" ht="21.75" customHeight="1" x14ac:dyDescent="0.25">
      <c r="B4" s="202" t="s">
        <v>1</v>
      </c>
      <c r="C4" s="202"/>
      <c r="D4" s="202"/>
      <c r="E4" s="202"/>
      <c r="F4" s="202"/>
      <c r="G4" s="202"/>
      <c r="H4" s="202" t="s">
        <v>2</v>
      </c>
      <c r="I4" s="202"/>
      <c r="J4" s="202"/>
      <c r="K4" s="202"/>
      <c r="L4" s="202"/>
      <c r="M4" s="202"/>
      <c r="N4" s="202"/>
      <c r="O4" s="202"/>
      <c r="P4" s="202" t="s">
        <v>3</v>
      </c>
      <c r="Q4" s="202"/>
      <c r="R4" s="202"/>
      <c r="S4" s="202"/>
      <c r="T4" s="202"/>
      <c r="U4" s="202"/>
      <c r="V4" s="85"/>
      <c r="W4" s="85"/>
      <c r="X4" s="86"/>
    </row>
    <row r="5" spans="1:27" ht="15.75" customHeight="1" x14ac:dyDescent="0.25">
      <c r="B5" s="152" t="s">
        <v>27</v>
      </c>
      <c r="C5" s="152" t="s">
        <v>4</v>
      </c>
      <c r="D5" s="152" t="s">
        <v>6</v>
      </c>
      <c r="E5" s="152" t="s">
        <v>5</v>
      </c>
      <c r="F5" s="152"/>
      <c r="G5" s="152"/>
      <c r="H5" s="152" t="s">
        <v>7</v>
      </c>
      <c r="I5" s="152" t="s">
        <v>8</v>
      </c>
      <c r="J5" s="152"/>
      <c r="K5" s="152"/>
      <c r="L5" s="204" t="s">
        <v>9</v>
      </c>
      <c r="M5" s="204"/>
      <c r="N5" s="204"/>
      <c r="O5" s="204"/>
      <c r="P5" s="152" t="s">
        <v>10</v>
      </c>
      <c r="Q5" s="152" t="s">
        <v>11</v>
      </c>
      <c r="R5" s="160" t="s">
        <v>12</v>
      </c>
      <c r="S5" s="160" t="s">
        <v>13</v>
      </c>
      <c r="T5" s="161" t="s">
        <v>14</v>
      </c>
      <c r="U5" s="160" t="s">
        <v>334</v>
      </c>
      <c r="V5" s="160" t="s">
        <v>335</v>
      </c>
      <c r="W5" s="160" t="s">
        <v>336</v>
      </c>
      <c r="X5" s="152" t="s">
        <v>337</v>
      </c>
    </row>
    <row r="6" spans="1:27" x14ac:dyDescent="0.25">
      <c r="B6" s="152"/>
      <c r="C6" s="152"/>
      <c r="D6" s="152"/>
      <c r="E6" s="152"/>
      <c r="F6" s="152"/>
      <c r="G6" s="152"/>
      <c r="H6" s="152"/>
      <c r="I6" s="152" t="s">
        <v>15</v>
      </c>
      <c r="J6" s="152"/>
      <c r="K6" s="152"/>
      <c r="L6" s="152" t="s">
        <v>16</v>
      </c>
      <c r="M6" s="152" t="s">
        <v>17</v>
      </c>
      <c r="N6" s="152"/>
      <c r="O6" s="152"/>
      <c r="P6" s="152"/>
      <c r="Q6" s="152"/>
      <c r="R6" s="160"/>
      <c r="S6" s="160"/>
      <c r="T6" s="161"/>
      <c r="U6" s="161"/>
      <c r="V6" s="161"/>
      <c r="W6" s="161"/>
      <c r="X6" s="152"/>
    </row>
    <row r="7" spans="1:27" ht="90" customHeight="1" x14ac:dyDescent="0.25">
      <c r="B7" s="152"/>
      <c r="C7" s="152"/>
      <c r="D7" s="152"/>
      <c r="E7" s="152"/>
      <c r="F7" s="152"/>
      <c r="G7" s="152"/>
      <c r="H7" s="152"/>
      <c r="I7" s="90" t="s">
        <v>18</v>
      </c>
      <c r="J7" s="91" t="s">
        <v>19</v>
      </c>
      <c r="K7" s="92" t="s">
        <v>20</v>
      </c>
      <c r="L7" s="152"/>
      <c r="M7" s="91" t="s">
        <v>18</v>
      </c>
      <c r="N7" s="91" t="s">
        <v>19</v>
      </c>
      <c r="O7" s="90" t="s">
        <v>21</v>
      </c>
      <c r="P7" s="152"/>
      <c r="Q7" s="152"/>
      <c r="R7" s="160"/>
      <c r="S7" s="160"/>
      <c r="T7" s="161"/>
      <c r="U7" s="161"/>
      <c r="V7" s="161"/>
      <c r="W7" s="161"/>
      <c r="X7" s="152"/>
    </row>
    <row r="8" spans="1:27" ht="215.25" customHeight="1" x14ac:dyDescent="0.25">
      <c r="B8" s="205">
        <v>1</v>
      </c>
      <c r="C8" s="190" t="s">
        <v>28</v>
      </c>
      <c r="D8" s="199" t="s">
        <v>170</v>
      </c>
      <c r="E8" s="188" t="s">
        <v>163</v>
      </c>
      <c r="F8" s="188"/>
      <c r="G8" s="188"/>
      <c r="H8" s="196" t="s">
        <v>250</v>
      </c>
      <c r="I8" s="190">
        <v>2</v>
      </c>
      <c r="J8" s="190">
        <v>20</v>
      </c>
      <c r="K8" s="191" t="str">
        <f>IF(I8*J8=0," ",IF(OR(AND(I8=1,J8=5),AND(I8=1,J8=10),AND(I8=2,J8=10)),"Bajo",IF(OR(AND(I8=1,J8=20),AND(I8=2,J8=10),AND(I8=3,J8=5),AND(I8=4,J8=5),AND(I8=5,J8=5)),"Moderado",IF(OR(AND(I8=2,J8=20),AND(I8=3,J8=10),AND(I8=4,J8=10),AND(I8=5,J8=10)),"Alto",IF(OR(AND(I8=3,J8=20),AND(I8=4,J8=20),AND(I8=5,J8=20)),"Extremo","")))))</f>
        <v>Alto</v>
      </c>
      <c r="L8" s="188" t="s">
        <v>248</v>
      </c>
      <c r="M8" s="190">
        <v>1</v>
      </c>
      <c r="N8" s="190">
        <v>20</v>
      </c>
      <c r="O8" s="182" t="str">
        <f>IF(M8*N8=0," ",IF(OR(AND(M8=1,N8=5),AND(M8=1,N8=10),AND(M8=2,N8=10)),"Bajo",IF(OR(AND(M8=1,N8=20),AND(M8=2,N8=10),AND(M8=3,N8=5),AND(M8=4,N8=5),AND(M8=5,N8=5)),"Moderado",IF(OR(AND(M8=2,N8=20),AND(M8=3,N8=10),AND(M8=4,N8=10),AND(M8=5,N8=10)),"Alto",IF(OR(AND(M8=3,N8=20),AND(M8=4,N8=20),AND(M8=5,N8=20)),"Extremo","")))))</f>
        <v>Moderado</v>
      </c>
      <c r="P8" s="96" t="s">
        <v>312</v>
      </c>
      <c r="Q8" s="97" t="s">
        <v>280</v>
      </c>
      <c r="R8" s="98">
        <v>44197</v>
      </c>
      <c r="S8" s="98">
        <v>44553</v>
      </c>
      <c r="T8" s="99">
        <v>1</v>
      </c>
      <c r="U8" s="100">
        <f>Y8</f>
        <v>0.4</v>
      </c>
      <c r="V8" s="101">
        <v>0.5</v>
      </c>
      <c r="W8" s="101">
        <v>0.7</v>
      </c>
      <c r="X8" s="102" t="s">
        <v>339</v>
      </c>
      <c r="Y8" s="46">
        <v>0.4</v>
      </c>
    </row>
    <row r="9" spans="1:27" ht="74.25" customHeight="1" x14ac:dyDescent="0.25">
      <c r="B9" s="205"/>
      <c r="C9" s="190"/>
      <c r="D9" s="199"/>
      <c r="E9" s="188"/>
      <c r="F9" s="188"/>
      <c r="G9" s="188"/>
      <c r="H9" s="196"/>
      <c r="I9" s="190"/>
      <c r="J9" s="190"/>
      <c r="K9" s="191"/>
      <c r="L9" s="188"/>
      <c r="M9" s="190"/>
      <c r="N9" s="190"/>
      <c r="O9" s="182"/>
      <c r="P9" s="96" t="s">
        <v>281</v>
      </c>
      <c r="Q9" s="97" t="s">
        <v>187</v>
      </c>
      <c r="R9" s="98">
        <v>44228</v>
      </c>
      <c r="S9" s="98">
        <v>44561</v>
      </c>
      <c r="T9" s="99">
        <v>3</v>
      </c>
      <c r="U9" s="100">
        <f>Y9</f>
        <v>0.33</v>
      </c>
      <c r="V9" s="101">
        <v>0.66600000000000004</v>
      </c>
      <c r="W9" s="103">
        <v>1</v>
      </c>
      <c r="X9" s="102" t="s">
        <v>338</v>
      </c>
      <c r="Y9" s="47">
        <v>0.33</v>
      </c>
    </row>
    <row r="10" spans="1:27" ht="78.75" x14ac:dyDescent="0.25">
      <c r="B10" s="205"/>
      <c r="C10" s="190"/>
      <c r="D10" s="199"/>
      <c r="E10" s="3" t="s">
        <v>198</v>
      </c>
      <c r="F10" s="28" t="s">
        <v>205</v>
      </c>
      <c r="G10" s="3"/>
      <c r="H10" s="196"/>
      <c r="I10" s="190"/>
      <c r="J10" s="190"/>
      <c r="K10" s="191"/>
      <c r="L10" s="28" t="s">
        <v>311</v>
      </c>
      <c r="M10" s="190"/>
      <c r="N10" s="190"/>
      <c r="O10" s="182"/>
      <c r="P10" s="104"/>
      <c r="Q10" s="105"/>
      <c r="R10" s="106"/>
      <c r="S10" s="106"/>
      <c r="T10" s="107"/>
      <c r="U10" s="100"/>
      <c r="V10" s="101"/>
      <c r="W10" s="101"/>
      <c r="X10" s="108"/>
      <c r="Y10" s="43"/>
    </row>
    <row r="11" spans="1:27" ht="72.75" customHeight="1" x14ac:dyDescent="0.25">
      <c r="B11" s="205"/>
      <c r="C11" s="190"/>
      <c r="D11" s="199"/>
      <c r="E11" s="24" t="s">
        <v>206</v>
      </c>
      <c r="F11" s="24" t="s">
        <v>39</v>
      </c>
      <c r="G11" s="29"/>
      <c r="H11" s="196"/>
      <c r="I11" s="190"/>
      <c r="J11" s="190"/>
      <c r="K11" s="191"/>
      <c r="L11" s="24" t="s">
        <v>238</v>
      </c>
      <c r="M11" s="190"/>
      <c r="N11" s="190"/>
      <c r="O11" s="182"/>
      <c r="P11" s="96" t="s">
        <v>282</v>
      </c>
      <c r="Q11" s="97" t="s">
        <v>207</v>
      </c>
      <c r="R11" s="98">
        <v>44197</v>
      </c>
      <c r="S11" s="98">
        <v>44561</v>
      </c>
      <c r="T11" s="99">
        <v>1</v>
      </c>
      <c r="U11" s="100">
        <f>Y11</f>
        <v>0.33</v>
      </c>
      <c r="V11" s="101">
        <v>1</v>
      </c>
      <c r="W11" s="101">
        <v>1</v>
      </c>
      <c r="X11" s="102" t="s">
        <v>306</v>
      </c>
      <c r="Y11" s="48">
        <v>0.33</v>
      </c>
    </row>
    <row r="12" spans="1:27" ht="47.25" x14ac:dyDescent="0.25">
      <c r="B12" s="205"/>
      <c r="C12" s="190"/>
      <c r="D12" s="199"/>
      <c r="E12" s="3" t="s">
        <v>178</v>
      </c>
      <c r="F12" s="28" t="s">
        <v>183</v>
      </c>
      <c r="G12" s="3"/>
      <c r="H12" s="196"/>
      <c r="I12" s="190"/>
      <c r="J12" s="190"/>
      <c r="K12" s="191"/>
      <c r="L12" s="28" t="s">
        <v>190</v>
      </c>
      <c r="M12" s="190"/>
      <c r="N12" s="190"/>
      <c r="O12" s="182"/>
      <c r="P12" s="104"/>
      <c r="Q12" s="105"/>
      <c r="R12" s="106"/>
      <c r="S12" s="106"/>
      <c r="T12" s="107"/>
      <c r="U12" s="100"/>
      <c r="V12" s="101"/>
      <c r="W12" s="101"/>
      <c r="X12" s="102"/>
      <c r="Y12" s="43"/>
    </row>
    <row r="13" spans="1:27" ht="30" customHeight="1" x14ac:dyDescent="0.25">
      <c r="B13" s="205"/>
      <c r="C13" s="190"/>
      <c r="D13" s="199"/>
      <c r="E13" s="188" t="s">
        <v>184</v>
      </c>
      <c r="F13" s="189" t="s">
        <v>185</v>
      </c>
      <c r="G13" s="189"/>
      <c r="H13" s="196"/>
      <c r="I13" s="190"/>
      <c r="J13" s="190"/>
      <c r="K13" s="191"/>
      <c r="L13" s="188" t="s">
        <v>195</v>
      </c>
      <c r="M13" s="190"/>
      <c r="N13" s="190"/>
      <c r="O13" s="182"/>
      <c r="P13" s="183" t="s">
        <v>210</v>
      </c>
      <c r="Q13" s="183" t="s">
        <v>209</v>
      </c>
      <c r="R13" s="174">
        <v>44210</v>
      </c>
      <c r="S13" s="174">
        <v>44558</v>
      </c>
      <c r="T13" s="170" t="s">
        <v>196</v>
      </c>
      <c r="U13" s="155">
        <f>Y13</f>
        <v>1</v>
      </c>
      <c r="V13" s="162">
        <v>1</v>
      </c>
      <c r="W13" s="162">
        <v>1</v>
      </c>
      <c r="X13" s="164" t="s">
        <v>287</v>
      </c>
      <c r="Y13" s="212">
        <v>1</v>
      </c>
    </row>
    <row r="14" spans="1:27" x14ac:dyDescent="0.25">
      <c r="B14" s="205"/>
      <c r="C14" s="190"/>
      <c r="D14" s="199"/>
      <c r="E14" s="188"/>
      <c r="F14" s="189"/>
      <c r="G14" s="189"/>
      <c r="H14" s="196"/>
      <c r="I14" s="190"/>
      <c r="J14" s="190"/>
      <c r="K14" s="191"/>
      <c r="L14" s="188"/>
      <c r="M14" s="190"/>
      <c r="N14" s="190"/>
      <c r="O14" s="182"/>
      <c r="P14" s="184"/>
      <c r="Q14" s="185"/>
      <c r="R14" s="171"/>
      <c r="S14" s="171"/>
      <c r="T14" s="171"/>
      <c r="U14" s="156"/>
      <c r="V14" s="163"/>
      <c r="W14" s="163"/>
      <c r="X14" s="165"/>
      <c r="Y14" s="213"/>
    </row>
    <row r="15" spans="1:27" ht="95.25" customHeight="1" x14ac:dyDescent="0.25">
      <c r="B15" s="205"/>
      <c r="C15" s="190"/>
      <c r="D15" s="199"/>
      <c r="E15" s="188" t="s">
        <v>179</v>
      </c>
      <c r="F15" s="24" t="s">
        <v>211</v>
      </c>
      <c r="G15" s="27"/>
      <c r="H15" s="196"/>
      <c r="I15" s="190"/>
      <c r="J15" s="190"/>
      <c r="K15" s="191"/>
      <c r="L15" s="28" t="s">
        <v>191</v>
      </c>
      <c r="M15" s="190"/>
      <c r="N15" s="190"/>
      <c r="O15" s="182"/>
      <c r="P15" s="183" t="s">
        <v>283</v>
      </c>
      <c r="Q15" s="183" t="s">
        <v>207</v>
      </c>
      <c r="R15" s="174">
        <v>44197</v>
      </c>
      <c r="S15" s="174">
        <v>44561</v>
      </c>
      <c r="T15" s="178">
        <v>1</v>
      </c>
      <c r="U15" s="172">
        <f>Y15</f>
        <v>0.33</v>
      </c>
      <c r="V15" s="166">
        <v>1</v>
      </c>
      <c r="W15" s="166">
        <v>1</v>
      </c>
      <c r="X15" s="164" t="s">
        <v>307</v>
      </c>
      <c r="Y15" s="214">
        <v>0.33</v>
      </c>
    </row>
    <row r="16" spans="1:27" ht="48" customHeight="1" x14ac:dyDescent="0.25">
      <c r="B16" s="205"/>
      <c r="C16" s="190"/>
      <c r="D16" s="199"/>
      <c r="E16" s="188"/>
      <c r="F16" s="24" t="s">
        <v>180</v>
      </c>
      <c r="G16" s="3"/>
      <c r="H16" s="196"/>
      <c r="I16" s="190"/>
      <c r="J16" s="190"/>
      <c r="K16" s="191"/>
      <c r="L16" s="28" t="s">
        <v>251</v>
      </c>
      <c r="M16" s="190"/>
      <c r="N16" s="190"/>
      <c r="O16" s="182"/>
      <c r="P16" s="184"/>
      <c r="Q16" s="184"/>
      <c r="R16" s="175"/>
      <c r="S16" s="175"/>
      <c r="T16" s="179"/>
      <c r="U16" s="173"/>
      <c r="V16" s="167"/>
      <c r="W16" s="167"/>
      <c r="X16" s="165"/>
      <c r="Y16" s="214"/>
    </row>
    <row r="17" spans="2:25" ht="126" x14ac:dyDescent="0.25">
      <c r="B17" s="205"/>
      <c r="C17" s="190"/>
      <c r="D17" s="199"/>
      <c r="E17" s="11" t="s">
        <v>186</v>
      </c>
      <c r="F17" s="28" t="s">
        <v>205</v>
      </c>
      <c r="G17" s="3"/>
      <c r="H17" s="196"/>
      <c r="I17" s="190"/>
      <c r="J17" s="190"/>
      <c r="K17" s="191"/>
      <c r="L17" s="28" t="s">
        <v>252</v>
      </c>
      <c r="M17" s="190"/>
      <c r="N17" s="190"/>
      <c r="O17" s="182"/>
      <c r="P17" s="96" t="s">
        <v>313</v>
      </c>
      <c r="Q17" s="97" t="s">
        <v>201</v>
      </c>
      <c r="R17" s="98">
        <v>44210</v>
      </c>
      <c r="S17" s="98">
        <v>44558</v>
      </c>
      <c r="T17" s="99">
        <v>1</v>
      </c>
      <c r="U17" s="109">
        <f>Y17</f>
        <v>1</v>
      </c>
      <c r="V17" s="110">
        <v>1</v>
      </c>
      <c r="W17" s="110">
        <v>1</v>
      </c>
      <c r="X17" s="102" t="s">
        <v>317</v>
      </c>
      <c r="Y17" s="50">
        <v>1</v>
      </c>
    </row>
    <row r="18" spans="2:25" ht="94.5" x14ac:dyDescent="0.25">
      <c r="B18" s="205"/>
      <c r="C18" s="190"/>
      <c r="D18" s="199"/>
      <c r="E18" s="11" t="s">
        <v>169</v>
      </c>
      <c r="F18" s="24" t="s">
        <v>45</v>
      </c>
      <c r="G18" s="3"/>
      <c r="H18" s="196"/>
      <c r="I18" s="190"/>
      <c r="J18" s="190"/>
      <c r="K18" s="191"/>
      <c r="L18" s="28" t="s">
        <v>253</v>
      </c>
      <c r="M18" s="190"/>
      <c r="N18" s="190"/>
      <c r="O18" s="182"/>
      <c r="P18" s="104"/>
      <c r="Q18" s="105"/>
      <c r="R18" s="106"/>
      <c r="S18" s="106"/>
      <c r="T18" s="107"/>
      <c r="U18" s="111"/>
      <c r="V18" s="112"/>
      <c r="W18" s="112"/>
      <c r="X18" s="113"/>
      <c r="Y18" s="43"/>
    </row>
    <row r="19" spans="2:25" ht="78.75" x14ac:dyDescent="0.25">
      <c r="B19" s="205"/>
      <c r="C19" s="190"/>
      <c r="D19" s="199"/>
      <c r="E19" s="15" t="s">
        <v>233</v>
      </c>
      <c r="F19" s="28" t="s">
        <v>234</v>
      </c>
      <c r="G19" s="2"/>
      <c r="H19" s="196"/>
      <c r="I19" s="190"/>
      <c r="J19" s="190"/>
      <c r="K19" s="191"/>
      <c r="L19" s="28" t="s">
        <v>239</v>
      </c>
      <c r="M19" s="190"/>
      <c r="N19" s="190"/>
      <c r="O19" s="182"/>
      <c r="P19" s="96" t="s">
        <v>275</v>
      </c>
      <c r="Q19" s="97" t="s">
        <v>181</v>
      </c>
      <c r="R19" s="98">
        <v>44197</v>
      </c>
      <c r="S19" s="98">
        <v>44561</v>
      </c>
      <c r="T19" s="99">
        <v>3</v>
      </c>
      <c r="U19" s="100">
        <f>Y19</f>
        <v>0.33</v>
      </c>
      <c r="V19" s="112">
        <v>0.66</v>
      </c>
      <c r="W19" s="110">
        <v>1</v>
      </c>
      <c r="X19" s="113" t="s">
        <v>323</v>
      </c>
      <c r="Y19" s="51">
        <v>0.33</v>
      </c>
    </row>
    <row r="20" spans="2:25" ht="409.5" customHeight="1" x14ac:dyDescent="0.25">
      <c r="B20" s="187">
        <v>2</v>
      </c>
      <c r="C20" s="190" t="s">
        <v>268</v>
      </c>
      <c r="D20" s="201" t="s">
        <v>29</v>
      </c>
      <c r="E20" s="188" t="s">
        <v>163</v>
      </c>
      <c r="F20" s="188"/>
      <c r="G20" s="188"/>
      <c r="H20" s="198" t="s">
        <v>266</v>
      </c>
      <c r="I20" s="187">
        <v>3</v>
      </c>
      <c r="J20" s="187">
        <v>20</v>
      </c>
      <c r="K20" s="195" t="str">
        <f>IF(I20*J20=0," ",IF(OR(AND(I20=1,J20=5),AND(I20=1,J20=10),AND(I20=2,J20=10)),"Bajo",IF(OR(AND(I20=1,J20=20),AND(I20=2,J20=10),AND(I20=3,J20=5),AND(I20=4,J20=5),AND(I20=5,J20=5)),"Moderado",IF(OR(AND(I20=2,J20=20),AND(I20=3,J20=10),AND(I20=4,J20=10),AND(I20=5,J20=10)),"Alto",IF(OR(AND(I20=3,J20=20),AND(I20=4,J20=20),AND(I20=5,J20=20)),"Extremo","")))))</f>
        <v>Extremo</v>
      </c>
      <c r="L20" s="188" t="s">
        <v>203</v>
      </c>
      <c r="M20" s="187">
        <v>1</v>
      </c>
      <c r="N20" s="187">
        <v>20</v>
      </c>
      <c r="O20" s="181" t="str">
        <f>IF(M20*N20=0," ",IF(OR(AND(M20=1,N20=5),AND(M20=1,N20=10),AND(M20=2,N20=10)),"Bajo",IF(OR(AND(M20=1,N20=20),AND(M20=2,N20=10),AND(M20=3,N20=5),AND(M20=4,N20=5),AND(M20=5,N20=5)),"Moderado",IF(OR(AND(M20=2,N20=20),AND(M20=3,N20=10),AND(M20=4,N20=10),AND(M20=5,N20=10)),"Alto",IF(OR(AND(M20=3,N20=20),AND(M20=4,N20=20),AND(M20=5,N20=20)),"Extremo","")))))</f>
        <v>Moderado</v>
      </c>
      <c r="P20" s="96" t="s">
        <v>314</v>
      </c>
      <c r="Q20" s="97" t="s">
        <v>280</v>
      </c>
      <c r="R20" s="98">
        <v>44197</v>
      </c>
      <c r="S20" s="98">
        <v>44553</v>
      </c>
      <c r="T20" s="99">
        <v>1</v>
      </c>
      <c r="U20" s="100">
        <f>Y20</f>
        <v>0.4</v>
      </c>
      <c r="V20" s="112">
        <v>0.5</v>
      </c>
      <c r="W20" s="112">
        <v>0.7</v>
      </c>
      <c r="X20" s="113" t="s">
        <v>339</v>
      </c>
      <c r="Y20" s="46">
        <v>0.4</v>
      </c>
    </row>
    <row r="21" spans="2:25" ht="84" customHeight="1" x14ac:dyDescent="0.25">
      <c r="B21" s="187"/>
      <c r="C21" s="190"/>
      <c r="D21" s="201"/>
      <c r="E21" s="197"/>
      <c r="F21" s="197"/>
      <c r="G21" s="197"/>
      <c r="H21" s="198"/>
      <c r="I21" s="187"/>
      <c r="J21" s="187"/>
      <c r="K21" s="195"/>
      <c r="L21" s="188"/>
      <c r="M21" s="187"/>
      <c r="N21" s="187"/>
      <c r="O21" s="181"/>
      <c r="P21" s="96" t="s">
        <v>281</v>
      </c>
      <c r="Q21" s="97" t="s">
        <v>187</v>
      </c>
      <c r="R21" s="98">
        <v>44228</v>
      </c>
      <c r="S21" s="98">
        <v>44561</v>
      </c>
      <c r="T21" s="99">
        <v>3</v>
      </c>
      <c r="U21" s="100">
        <f>Y21</f>
        <v>0.33</v>
      </c>
      <c r="V21" s="112">
        <v>0.66600000000000004</v>
      </c>
      <c r="W21" s="103">
        <v>1</v>
      </c>
      <c r="X21" s="102" t="s">
        <v>319</v>
      </c>
      <c r="Y21" s="47">
        <v>0.33</v>
      </c>
    </row>
    <row r="22" spans="2:25" ht="252" x14ac:dyDescent="0.25">
      <c r="B22" s="187"/>
      <c r="C22" s="190"/>
      <c r="D22" s="201"/>
      <c r="E22" s="11" t="s">
        <v>35</v>
      </c>
      <c r="F22" s="25" t="s">
        <v>254</v>
      </c>
      <c r="G22" s="2" t="s">
        <v>22</v>
      </c>
      <c r="H22" s="198"/>
      <c r="I22" s="187"/>
      <c r="J22" s="187"/>
      <c r="K22" s="195" t="str">
        <f>IF(I22*J22=0," ",IF(OR(AND(I22=1,J22=5),AND(I22=1,J22=10),AND(I22=2,J22=10)),"Bajo",IF(OR(AND(I22=1,J22=20),AND(I22=2,J22=10),AND(I22=3,J22=5),AND(I22=4,J22=5),AND(I22=5,J22=5)),"Moderado",IF(OR(AND(I22=2,J22=20),AND(I22=3,J22=10),AND(I22=4,J22=10),AND(I22=5,J22=10)),"Alto",IF(OR(AND(I22=3,J22=20),AND(I22=4,J22=20),AND(I22=5,J22=20)),"Extremo","")))))</f>
        <v xml:space="preserve"> </v>
      </c>
      <c r="L22" s="28" t="s">
        <v>212</v>
      </c>
      <c r="M22" s="187"/>
      <c r="N22" s="187"/>
      <c r="O22" s="181" t="str">
        <f>IF(M22*N22=0," ",IF(OR(AND(M22=1,N22=5),AND(M22=1,N22=10),AND(M22=2,N22=10)),"Bajo",IF(OR(AND(M22=1,N22=20),AND(M22=2,N22=10),AND(M22=3,N22=5),AND(M22=4,N22=5),AND(M22=5,N22=5)),"Moderado",IF(OR(AND(M22=2,N22=20),AND(M22=3,N22=10),AND(M22=4,N22=10),AND(M22=5,N22=10)),"Alto",IF(OR(AND(M22=3,N22=20),AND(M22=4,N22=20),AND(M22=5,N22=20)),"Extremo","")))))</f>
        <v xml:space="preserve"> </v>
      </c>
      <c r="P22" s="96" t="s">
        <v>245</v>
      </c>
      <c r="Q22" s="97" t="s">
        <v>187</v>
      </c>
      <c r="R22" s="98">
        <v>44228</v>
      </c>
      <c r="S22" s="98">
        <v>44561</v>
      </c>
      <c r="T22" s="99">
        <v>1</v>
      </c>
      <c r="U22" s="100">
        <f>Y22</f>
        <v>0.5</v>
      </c>
      <c r="V22" s="112">
        <v>0.55000000000000004</v>
      </c>
      <c r="W22" s="101">
        <v>1</v>
      </c>
      <c r="X22" s="102" t="s">
        <v>321</v>
      </c>
      <c r="Y22" s="52">
        <v>0.5</v>
      </c>
    </row>
    <row r="23" spans="2:25" ht="78.75" x14ac:dyDescent="0.25">
      <c r="B23" s="187"/>
      <c r="C23" s="190"/>
      <c r="D23" s="201"/>
      <c r="E23" s="11" t="s">
        <v>49</v>
      </c>
      <c r="F23" s="28" t="s">
        <v>213</v>
      </c>
      <c r="G23" s="2"/>
      <c r="H23" s="198"/>
      <c r="I23" s="187"/>
      <c r="J23" s="187"/>
      <c r="K23" s="195"/>
      <c r="L23" s="28" t="s">
        <v>202</v>
      </c>
      <c r="M23" s="187"/>
      <c r="N23" s="187"/>
      <c r="O23" s="181"/>
      <c r="P23" s="96" t="s">
        <v>284</v>
      </c>
      <c r="Q23" s="97" t="s">
        <v>187</v>
      </c>
      <c r="R23" s="98">
        <v>44228</v>
      </c>
      <c r="S23" s="98">
        <v>44561</v>
      </c>
      <c r="T23" s="99">
        <v>1</v>
      </c>
      <c r="U23" s="100">
        <f>Y23</f>
        <v>0.1</v>
      </c>
      <c r="V23" s="112">
        <v>0.15</v>
      </c>
      <c r="W23" s="101">
        <v>1</v>
      </c>
      <c r="X23" s="102" t="s">
        <v>322</v>
      </c>
      <c r="Y23" s="53">
        <v>0.1</v>
      </c>
    </row>
    <row r="24" spans="2:25" ht="63" x14ac:dyDescent="0.25">
      <c r="B24" s="187"/>
      <c r="C24" s="190"/>
      <c r="D24" s="201"/>
      <c r="E24" s="11" t="s">
        <v>37</v>
      </c>
      <c r="F24" s="25" t="s">
        <v>188</v>
      </c>
      <c r="G24" s="2" t="s">
        <v>189</v>
      </c>
      <c r="H24" s="198"/>
      <c r="I24" s="187"/>
      <c r="J24" s="187"/>
      <c r="K24" s="195"/>
      <c r="L24" s="28" t="s">
        <v>214</v>
      </c>
      <c r="M24" s="187"/>
      <c r="N24" s="187"/>
      <c r="O24" s="181"/>
      <c r="P24" s="104"/>
      <c r="Q24" s="105"/>
      <c r="R24" s="106"/>
      <c r="S24" s="107"/>
      <c r="T24" s="107"/>
      <c r="U24" s="100"/>
      <c r="V24" s="112"/>
      <c r="W24" s="112"/>
      <c r="X24" s="99"/>
      <c r="Y24" s="43"/>
    </row>
    <row r="25" spans="2:25" ht="47.25" x14ac:dyDescent="0.25">
      <c r="B25" s="187"/>
      <c r="C25" s="190"/>
      <c r="D25" s="201"/>
      <c r="E25" s="3" t="s">
        <v>178</v>
      </c>
      <c r="F25" s="28" t="s">
        <v>183</v>
      </c>
      <c r="G25" s="3"/>
      <c r="H25" s="198"/>
      <c r="I25" s="187"/>
      <c r="J25" s="187"/>
      <c r="K25" s="195"/>
      <c r="L25" s="28" t="s">
        <v>190</v>
      </c>
      <c r="M25" s="187"/>
      <c r="N25" s="187"/>
      <c r="O25" s="181"/>
      <c r="P25" s="96" t="s">
        <v>278</v>
      </c>
      <c r="Q25" s="97" t="s">
        <v>208</v>
      </c>
      <c r="R25" s="98">
        <v>44210</v>
      </c>
      <c r="S25" s="98">
        <v>44558</v>
      </c>
      <c r="T25" s="99">
        <v>1</v>
      </c>
      <c r="U25" s="114">
        <f>Y25</f>
        <v>0.7</v>
      </c>
      <c r="V25" s="114">
        <v>1</v>
      </c>
      <c r="W25" s="114">
        <v>1</v>
      </c>
      <c r="X25" s="115" t="s">
        <v>309</v>
      </c>
      <c r="Y25" s="49">
        <v>0.7</v>
      </c>
    </row>
    <row r="26" spans="2:25" ht="94.5" x14ac:dyDescent="0.25">
      <c r="B26" s="187"/>
      <c r="C26" s="190"/>
      <c r="D26" s="201"/>
      <c r="E26" s="11" t="s">
        <v>43</v>
      </c>
      <c r="F26" s="25" t="s">
        <v>44</v>
      </c>
      <c r="G26" s="2"/>
      <c r="H26" s="198"/>
      <c r="I26" s="187"/>
      <c r="J26" s="187"/>
      <c r="K26" s="195"/>
      <c r="L26" s="28" t="s">
        <v>199</v>
      </c>
      <c r="M26" s="187"/>
      <c r="N26" s="187"/>
      <c r="O26" s="181"/>
      <c r="P26" s="104"/>
      <c r="Q26" s="105"/>
      <c r="R26" s="106"/>
      <c r="S26" s="107"/>
      <c r="T26" s="107"/>
      <c r="U26" s="100"/>
      <c r="V26" s="112"/>
      <c r="W26" s="112"/>
      <c r="X26" s="99"/>
      <c r="Y26" s="43"/>
    </row>
    <row r="27" spans="2:25" ht="409.5" customHeight="1" x14ac:dyDescent="0.25">
      <c r="B27" s="205">
        <v>3</v>
      </c>
      <c r="C27" s="190" t="s">
        <v>269</v>
      </c>
      <c r="D27" s="201" t="s">
        <v>172</v>
      </c>
      <c r="E27" s="188" t="s">
        <v>163</v>
      </c>
      <c r="F27" s="188"/>
      <c r="G27" s="188"/>
      <c r="H27" s="198" t="s">
        <v>266</v>
      </c>
      <c r="I27" s="187">
        <v>3</v>
      </c>
      <c r="J27" s="187">
        <v>20</v>
      </c>
      <c r="K27" s="195" t="str">
        <f>IF(I27*J27=0," ",IF(OR(AND(I27=1,J27=5),AND(I27=1,J27=10),AND(I27=2,J27=10)),"Bajo",IF(OR(AND(I27=1,J27=20),AND(I27=2,J27=10),AND(I27=3,J27=5),AND(I27=4,J27=5),AND(I27=5,J27=5)),"Moderado",IF(OR(AND(I27=2,J27=20),AND(I27=3,J27=10),AND(I27=4,J27=10),AND(I27=5,J27=10)),"Alto",IF(OR(AND(I27=3,J27=20),AND(I27=4,J27=20),AND(I27=5,J27=20)),"Extremo","")))))</f>
        <v>Extremo</v>
      </c>
      <c r="L27" s="188" t="s">
        <v>203</v>
      </c>
      <c r="M27" s="187">
        <v>1</v>
      </c>
      <c r="N27" s="187">
        <v>20</v>
      </c>
      <c r="O27" s="181" t="str">
        <f>IF(M27*N27=0," ",IF(OR(AND(M27=1,N27=5),AND(M27=1,N27=10),AND(M27=2,N27=10)),"Bajo",IF(OR(AND(M27=1,N27=20),AND(M27=2,N27=10),AND(M27=3,N27=5),AND(M27=4,N27=5),AND(M27=5,N27=5)),"Moderado",IF(OR(AND(M27=2,N27=20),AND(M27=3,N27=10),AND(M27=4,N27=10),AND(M27=5,N27=10)),"Alto",IF(OR(AND(M27=3,N27=20),AND(M27=4,N27=20),AND(M27=5,N27=20)),"Extremo","")))))</f>
        <v>Moderado</v>
      </c>
      <c r="P27" s="96" t="s">
        <v>314</v>
      </c>
      <c r="Q27" s="97" t="s">
        <v>280</v>
      </c>
      <c r="R27" s="98">
        <v>44197</v>
      </c>
      <c r="S27" s="98">
        <v>44553</v>
      </c>
      <c r="T27" s="99">
        <v>1</v>
      </c>
      <c r="U27" s="100">
        <f>Y27</f>
        <v>0.4</v>
      </c>
      <c r="V27" s="112">
        <v>0.5</v>
      </c>
      <c r="W27" s="112">
        <v>0.7</v>
      </c>
      <c r="X27" s="113" t="s">
        <v>340</v>
      </c>
      <c r="Y27" s="46">
        <v>0.4</v>
      </c>
    </row>
    <row r="28" spans="2:25" ht="61.5" customHeight="1" x14ac:dyDescent="0.25">
      <c r="B28" s="205"/>
      <c r="C28" s="190"/>
      <c r="D28" s="201"/>
      <c r="E28" s="197"/>
      <c r="F28" s="197"/>
      <c r="G28" s="197"/>
      <c r="H28" s="198"/>
      <c r="I28" s="187"/>
      <c r="J28" s="187"/>
      <c r="K28" s="195"/>
      <c r="L28" s="188"/>
      <c r="M28" s="187"/>
      <c r="N28" s="187"/>
      <c r="O28" s="181"/>
      <c r="P28" s="96" t="s">
        <v>281</v>
      </c>
      <c r="Q28" s="97" t="s">
        <v>187</v>
      </c>
      <c r="R28" s="98">
        <v>44228</v>
      </c>
      <c r="S28" s="98">
        <v>44561</v>
      </c>
      <c r="T28" s="99">
        <v>3</v>
      </c>
      <c r="U28" s="100">
        <f>Y28</f>
        <v>0.33</v>
      </c>
      <c r="V28" s="112">
        <v>0.55000000000000004</v>
      </c>
      <c r="W28" s="112">
        <v>1</v>
      </c>
      <c r="X28" s="102" t="s">
        <v>320</v>
      </c>
      <c r="Y28" s="47">
        <v>0.33</v>
      </c>
    </row>
    <row r="29" spans="2:25" ht="31.5" x14ac:dyDescent="0.25">
      <c r="B29" s="205"/>
      <c r="C29" s="190"/>
      <c r="D29" s="201"/>
      <c r="E29" s="11" t="s">
        <v>171</v>
      </c>
      <c r="F29" s="28" t="s">
        <v>23</v>
      </c>
      <c r="G29" s="11"/>
      <c r="H29" s="198"/>
      <c r="I29" s="187"/>
      <c r="J29" s="187"/>
      <c r="K29" s="195" t="str">
        <f>IF(I29*J29=0," ",IF(OR(AND(I29=1,J29=5),AND(I29=1,J29=10),AND(I29=2,J29=10)),"Bajo",IF(OR(AND(I29=1,J29=20),AND(I29=2,J29=10),AND(I29=3,J29=5),AND(I29=4,J29=5),AND(I29=5,J29=5)),"Moderado",IF(OR(AND(I29=2,J29=20),AND(I29=3,J29=10),AND(I29=4,J29=10),AND(I29=5,J29=10)),"Alto",IF(OR(AND(I29=3,J29=20),AND(I29=4,J29=20),AND(I29=5,J29=20)),"Extremo","")))))</f>
        <v xml:space="preserve"> </v>
      </c>
      <c r="L29" s="28" t="s">
        <v>192</v>
      </c>
      <c r="M29" s="187"/>
      <c r="N29" s="187"/>
      <c r="O29" s="181" t="str">
        <f>IF(M29*N29=0," ",IF(OR(AND(M29=1,N29=5),AND(M29=1,N29=10),AND(M29=2,N29=10)),"Bajo",IF(OR(AND(M29=1,N29=20),AND(M29=2,N29=10),AND(M29=3,N29=5),AND(M29=4,N29=5),AND(M29=5,N29=5)),"Moderado",IF(OR(AND(M29=2,N29=20),AND(M29=3,N29=10),AND(M29=4,N29=10),AND(M29=5,N29=10)),"Alto",IF(OR(AND(M29=3,N29=20),AND(M29=4,N29=20),AND(M29=5,N29=20)),"Extremo","")))))</f>
        <v xml:space="preserve"> </v>
      </c>
      <c r="P29" s="104"/>
      <c r="Q29" s="105"/>
      <c r="R29" s="106"/>
      <c r="S29" s="107"/>
      <c r="T29" s="107"/>
      <c r="U29" s="100"/>
      <c r="V29" s="112"/>
      <c r="W29" s="112"/>
      <c r="X29" s="99"/>
      <c r="Y29" s="43"/>
    </row>
    <row r="30" spans="2:25" ht="31.5" x14ac:dyDescent="0.25">
      <c r="B30" s="205"/>
      <c r="C30" s="190"/>
      <c r="D30" s="201"/>
      <c r="E30" s="188" t="s">
        <v>173</v>
      </c>
      <c r="F30" s="28" t="s">
        <v>174</v>
      </c>
      <c r="G30" s="188" t="s">
        <v>176</v>
      </c>
      <c r="H30" s="198"/>
      <c r="I30" s="187"/>
      <c r="J30" s="187"/>
      <c r="K30" s="195"/>
      <c r="L30" s="28" t="s">
        <v>215</v>
      </c>
      <c r="M30" s="187"/>
      <c r="N30" s="187"/>
      <c r="O30" s="181"/>
      <c r="P30" s="104"/>
      <c r="Q30" s="105"/>
      <c r="R30" s="106"/>
      <c r="S30" s="107"/>
      <c r="T30" s="107"/>
      <c r="U30" s="100"/>
      <c r="V30" s="112"/>
      <c r="W30" s="112"/>
      <c r="X30" s="99"/>
      <c r="Y30" s="43"/>
    </row>
    <row r="31" spans="2:25" ht="47.25" x14ac:dyDescent="0.25">
      <c r="B31" s="205"/>
      <c r="C31" s="190"/>
      <c r="D31" s="201"/>
      <c r="E31" s="188"/>
      <c r="F31" s="28" t="s">
        <v>175</v>
      </c>
      <c r="G31" s="188"/>
      <c r="H31" s="198"/>
      <c r="I31" s="187"/>
      <c r="J31" s="187"/>
      <c r="K31" s="195"/>
      <c r="L31" s="28" t="s">
        <v>193</v>
      </c>
      <c r="M31" s="187"/>
      <c r="N31" s="187"/>
      <c r="O31" s="181"/>
      <c r="P31" s="96" t="s">
        <v>285</v>
      </c>
      <c r="Q31" s="97" t="s">
        <v>187</v>
      </c>
      <c r="R31" s="98">
        <v>44228</v>
      </c>
      <c r="S31" s="98">
        <v>44561</v>
      </c>
      <c r="T31" s="99">
        <v>1</v>
      </c>
      <c r="U31" s="100">
        <f>Y31</f>
        <v>0.1</v>
      </c>
      <c r="V31" s="112">
        <v>0.15</v>
      </c>
      <c r="W31" s="101">
        <v>1</v>
      </c>
      <c r="X31" s="102" t="s">
        <v>322</v>
      </c>
      <c r="Y31" s="53">
        <v>0.1</v>
      </c>
    </row>
    <row r="32" spans="2:25" ht="126" x14ac:dyDescent="0.25">
      <c r="B32" s="205"/>
      <c r="C32" s="190"/>
      <c r="D32" s="201"/>
      <c r="E32" s="11" t="s">
        <v>25</v>
      </c>
      <c r="F32" s="28" t="s">
        <v>26</v>
      </c>
      <c r="G32" s="11" t="s">
        <v>36</v>
      </c>
      <c r="H32" s="198"/>
      <c r="I32" s="187"/>
      <c r="J32" s="187"/>
      <c r="K32" s="195"/>
      <c r="L32" s="25" t="s">
        <v>217</v>
      </c>
      <c r="M32" s="187"/>
      <c r="N32" s="187"/>
      <c r="O32" s="181"/>
      <c r="P32" s="104"/>
      <c r="Q32" s="105"/>
      <c r="R32" s="106"/>
      <c r="S32" s="107"/>
      <c r="T32" s="107" t="s">
        <v>216</v>
      </c>
      <c r="U32" s="100"/>
      <c r="V32" s="112"/>
      <c r="W32" s="112"/>
      <c r="X32" s="99"/>
      <c r="Y32" s="43"/>
    </row>
    <row r="33" spans="2:25" ht="126" x14ac:dyDescent="0.25">
      <c r="B33" s="205"/>
      <c r="C33" s="190"/>
      <c r="D33" s="201"/>
      <c r="E33" s="4" t="s">
        <v>46</v>
      </c>
      <c r="F33" s="28" t="s">
        <v>221</v>
      </c>
      <c r="G33" s="11" t="s">
        <v>50</v>
      </c>
      <c r="H33" s="198"/>
      <c r="I33" s="187"/>
      <c r="J33" s="187"/>
      <c r="K33" s="195"/>
      <c r="L33" s="28" t="s">
        <v>218</v>
      </c>
      <c r="M33" s="187"/>
      <c r="N33" s="187"/>
      <c r="O33" s="181"/>
      <c r="P33" s="116"/>
      <c r="Q33" s="105"/>
      <c r="R33" s="106"/>
      <c r="S33" s="117"/>
      <c r="T33" s="117"/>
      <c r="U33" s="100"/>
      <c r="V33" s="112"/>
      <c r="W33" s="112"/>
      <c r="X33" s="99"/>
      <c r="Y33" s="43"/>
    </row>
    <row r="34" spans="2:25" ht="63" x14ac:dyDescent="0.25">
      <c r="B34" s="205"/>
      <c r="C34" s="190"/>
      <c r="D34" s="201"/>
      <c r="E34" s="4" t="s">
        <v>219</v>
      </c>
      <c r="F34" s="28" t="s">
        <v>220</v>
      </c>
      <c r="G34" s="11"/>
      <c r="H34" s="198"/>
      <c r="I34" s="187"/>
      <c r="J34" s="187"/>
      <c r="K34" s="195"/>
      <c r="L34" s="28" t="s">
        <v>194</v>
      </c>
      <c r="M34" s="187"/>
      <c r="N34" s="187"/>
      <c r="O34" s="181"/>
      <c r="P34" s="104"/>
      <c r="Q34" s="105"/>
      <c r="R34" s="106"/>
      <c r="S34" s="107"/>
      <c r="T34" s="107"/>
      <c r="U34" s="100"/>
      <c r="V34" s="112"/>
      <c r="W34" s="112"/>
      <c r="X34" s="99"/>
      <c r="Y34" s="43"/>
    </row>
    <row r="35" spans="2:25" ht="387" customHeight="1" x14ac:dyDescent="0.25">
      <c r="B35" s="200">
        <v>4</v>
      </c>
      <c r="C35" s="190" t="s">
        <v>126</v>
      </c>
      <c r="D35" s="209" t="s">
        <v>164</v>
      </c>
      <c r="E35" s="192" t="s">
        <v>163</v>
      </c>
      <c r="F35" s="188"/>
      <c r="G35" s="192"/>
      <c r="H35" s="189" t="s">
        <v>267</v>
      </c>
      <c r="I35" s="193">
        <v>2</v>
      </c>
      <c r="J35" s="193">
        <v>20</v>
      </c>
      <c r="K35" s="191" t="str">
        <f>IF(I35*J35=0," ",IF(OR(AND(I35=1,J35=5),AND(I35=1,J35=10),AND(I35=2,J35=10)),"Bajo",IF(OR(AND(I35=1,J35=20),AND(I35=2,J35=10),AND(I35=3,J35=5),AND(I35=4,J35=5),AND(I35=5,J35=5)),"Moderado",IF(OR(AND(I35=2,J35=20),AND(I35=3,J35=10),AND(I35=4,J35=10),AND(I35=5,J35=10)),"Alto",IF(OR(AND(I35=3,J35=20),AND(I35=4,J35=20),AND(I35=5,J35=20)),"Extremo","")))))</f>
        <v>Alto</v>
      </c>
      <c r="L35" s="192" t="s">
        <v>203</v>
      </c>
      <c r="M35" s="193">
        <v>1</v>
      </c>
      <c r="N35" s="193">
        <v>20</v>
      </c>
      <c r="O35" s="182" t="str">
        <f>IF(M35*N35=0," ",IF(OR(AND(M35=1,N35=5),AND(M35=1,N35=10),AND(M35=2,N35=10)),"Bajo",IF(OR(AND(M35=1,N35=20),AND(M35=2,N35=10),AND(M35=3,N35=5),AND(M35=4,N35=5),AND(M35=5,N35=5)),"Moderado",IF(OR(AND(M35=2,N35=20),AND(M35=3,N35=10),AND(M35=4,N35=10),AND(M35=5,N35=10)),"Alto",IF(OR(AND(M35=3,N35=20),AND(M35=4,N35=20),AND(M35=5,N35=20)),"Extremo","")))))</f>
        <v>Moderado</v>
      </c>
      <c r="P35" s="96" t="s">
        <v>314</v>
      </c>
      <c r="Q35" s="97" t="s">
        <v>280</v>
      </c>
      <c r="R35" s="98">
        <v>44197</v>
      </c>
      <c r="S35" s="98">
        <v>44553</v>
      </c>
      <c r="T35" s="99">
        <v>1</v>
      </c>
      <c r="U35" s="100">
        <f>Y35</f>
        <v>0.4</v>
      </c>
      <c r="V35" s="112">
        <v>0.5</v>
      </c>
      <c r="W35" s="112">
        <v>0.7</v>
      </c>
      <c r="X35" s="113" t="s">
        <v>340</v>
      </c>
      <c r="Y35" s="46">
        <v>0.4</v>
      </c>
    </row>
    <row r="36" spans="2:25" ht="66.75" customHeight="1" x14ac:dyDescent="0.25">
      <c r="B36" s="200"/>
      <c r="C36" s="190"/>
      <c r="D36" s="209"/>
      <c r="E36" s="192"/>
      <c r="F36" s="188"/>
      <c r="G36" s="192"/>
      <c r="H36" s="189"/>
      <c r="I36" s="193"/>
      <c r="J36" s="193"/>
      <c r="K36" s="191"/>
      <c r="L36" s="192"/>
      <c r="M36" s="193"/>
      <c r="N36" s="193"/>
      <c r="O36" s="182"/>
      <c r="P36" s="96" t="s">
        <v>281</v>
      </c>
      <c r="Q36" s="97" t="s">
        <v>187</v>
      </c>
      <c r="R36" s="98">
        <v>44228</v>
      </c>
      <c r="S36" s="98">
        <v>44561</v>
      </c>
      <c r="T36" s="99">
        <v>3</v>
      </c>
      <c r="U36" s="100">
        <f>Y36</f>
        <v>0.33</v>
      </c>
      <c r="V36" s="112">
        <v>0.66600000000000004</v>
      </c>
      <c r="W36" s="112">
        <v>1</v>
      </c>
      <c r="X36" s="102" t="s">
        <v>320</v>
      </c>
      <c r="Y36" s="47">
        <v>0.33</v>
      </c>
    </row>
    <row r="37" spans="2:25" ht="47.25" customHeight="1" x14ac:dyDescent="0.25">
      <c r="B37" s="200"/>
      <c r="C37" s="190"/>
      <c r="D37" s="209"/>
      <c r="E37" s="192" t="s">
        <v>161</v>
      </c>
      <c r="F37" s="28" t="s">
        <v>160</v>
      </c>
      <c r="G37" s="11" t="s">
        <v>125</v>
      </c>
      <c r="H37" s="189"/>
      <c r="I37" s="193"/>
      <c r="J37" s="193"/>
      <c r="K37" s="191"/>
      <c r="L37" s="192" t="s">
        <v>241</v>
      </c>
      <c r="M37" s="193"/>
      <c r="N37" s="193"/>
      <c r="O37" s="182"/>
      <c r="P37" s="183" t="s">
        <v>240</v>
      </c>
      <c r="Q37" s="183" t="s">
        <v>288</v>
      </c>
      <c r="R37" s="174">
        <v>44214</v>
      </c>
      <c r="S37" s="174">
        <v>44547</v>
      </c>
      <c r="T37" s="170">
        <v>1</v>
      </c>
      <c r="U37" s="153">
        <f>Y37</f>
        <v>0.33</v>
      </c>
      <c r="V37" s="155">
        <v>0.8</v>
      </c>
      <c r="W37" s="155">
        <v>1</v>
      </c>
      <c r="X37" s="157" t="s">
        <v>324</v>
      </c>
      <c r="Y37" s="215">
        <v>0.33</v>
      </c>
    </row>
    <row r="38" spans="2:25" ht="47.25" x14ac:dyDescent="0.25">
      <c r="B38" s="200"/>
      <c r="C38" s="190"/>
      <c r="D38" s="209"/>
      <c r="E38" s="192"/>
      <c r="F38" s="28" t="s">
        <v>127</v>
      </c>
      <c r="G38" s="11" t="s">
        <v>128</v>
      </c>
      <c r="H38" s="189"/>
      <c r="I38" s="193"/>
      <c r="J38" s="193"/>
      <c r="K38" s="191"/>
      <c r="L38" s="192"/>
      <c r="M38" s="193"/>
      <c r="N38" s="193"/>
      <c r="O38" s="182"/>
      <c r="P38" s="184"/>
      <c r="Q38" s="184"/>
      <c r="R38" s="175"/>
      <c r="S38" s="175"/>
      <c r="T38" s="180"/>
      <c r="U38" s="154"/>
      <c r="V38" s="156"/>
      <c r="W38" s="156"/>
      <c r="X38" s="158"/>
      <c r="Y38" s="216"/>
    </row>
    <row r="39" spans="2:25" ht="180.75" customHeight="1" x14ac:dyDescent="0.25">
      <c r="B39" s="200"/>
      <c r="C39" s="190"/>
      <c r="D39" s="209"/>
      <c r="E39" s="11" t="s">
        <v>255</v>
      </c>
      <c r="F39" s="28" t="s">
        <v>47</v>
      </c>
      <c r="G39" s="11" t="s">
        <v>42</v>
      </c>
      <c r="H39" s="189"/>
      <c r="I39" s="193"/>
      <c r="J39" s="193"/>
      <c r="K39" s="191"/>
      <c r="L39" s="28" t="s">
        <v>222</v>
      </c>
      <c r="M39" s="193"/>
      <c r="N39" s="193"/>
      <c r="O39" s="182"/>
      <c r="P39" s="96" t="s">
        <v>286</v>
      </c>
      <c r="Q39" s="97" t="s">
        <v>223</v>
      </c>
      <c r="R39" s="98">
        <v>44228</v>
      </c>
      <c r="S39" s="98">
        <v>44561</v>
      </c>
      <c r="T39" s="99">
        <v>1</v>
      </c>
      <c r="U39" s="118">
        <f>Y39</f>
        <v>0.35</v>
      </c>
      <c r="V39" s="119">
        <v>0.7</v>
      </c>
      <c r="W39" s="118">
        <v>0.98</v>
      </c>
      <c r="X39" s="115" t="s">
        <v>343</v>
      </c>
      <c r="Y39" s="54">
        <v>0.35</v>
      </c>
    </row>
    <row r="40" spans="2:25" ht="78.75" x14ac:dyDescent="0.25">
      <c r="B40" s="200"/>
      <c r="C40" s="190"/>
      <c r="D40" s="209"/>
      <c r="E40" s="11" t="s">
        <v>129</v>
      </c>
      <c r="F40" s="28" t="s">
        <v>162</v>
      </c>
      <c r="G40" s="11"/>
      <c r="H40" s="189"/>
      <c r="I40" s="193"/>
      <c r="J40" s="193"/>
      <c r="K40" s="191"/>
      <c r="L40" s="28" t="s">
        <v>242</v>
      </c>
      <c r="M40" s="193"/>
      <c r="N40" s="193"/>
      <c r="O40" s="182"/>
      <c r="P40" s="104"/>
      <c r="Q40" s="105"/>
      <c r="R40" s="106"/>
      <c r="S40" s="106"/>
      <c r="T40" s="107"/>
      <c r="U40" s="114"/>
      <c r="V40" s="120"/>
      <c r="W40" s="120"/>
      <c r="X40" s="113"/>
      <c r="Y40" s="44"/>
    </row>
    <row r="41" spans="2:25" ht="78.75" x14ac:dyDescent="0.25">
      <c r="B41" s="200"/>
      <c r="C41" s="190"/>
      <c r="D41" s="209"/>
      <c r="E41" s="11" t="s">
        <v>158</v>
      </c>
      <c r="F41" s="28" t="s">
        <v>256</v>
      </c>
      <c r="G41" s="11"/>
      <c r="H41" s="189"/>
      <c r="I41" s="193"/>
      <c r="J41" s="193"/>
      <c r="K41" s="191"/>
      <c r="L41" s="28" t="s">
        <v>243</v>
      </c>
      <c r="M41" s="193"/>
      <c r="N41" s="193"/>
      <c r="O41" s="182"/>
      <c r="P41" s="104"/>
      <c r="Q41" s="105"/>
      <c r="R41" s="106"/>
      <c r="S41" s="106"/>
      <c r="T41" s="107"/>
      <c r="U41" s="121"/>
      <c r="V41" s="122"/>
      <c r="W41" s="122"/>
      <c r="X41" s="99"/>
      <c r="Y41" s="45"/>
    </row>
    <row r="42" spans="2:25" ht="47.25" x14ac:dyDescent="0.25">
      <c r="B42" s="200"/>
      <c r="C42" s="190"/>
      <c r="D42" s="209"/>
      <c r="E42" s="11" t="s">
        <v>130</v>
      </c>
      <c r="F42" s="28"/>
      <c r="G42" s="11"/>
      <c r="H42" s="189"/>
      <c r="I42" s="193"/>
      <c r="J42" s="193"/>
      <c r="K42" s="191"/>
      <c r="L42" s="28" t="s">
        <v>224</v>
      </c>
      <c r="M42" s="193"/>
      <c r="N42" s="193"/>
      <c r="O42" s="182"/>
      <c r="P42" s="104"/>
      <c r="Q42" s="105"/>
      <c r="R42" s="106"/>
      <c r="S42" s="106"/>
      <c r="T42" s="107"/>
      <c r="U42" s="100"/>
      <c r="V42" s="112"/>
      <c r="W42" s="112"/>
      <c r="X42" s="99"/>
      <c r="Y42" s="43"/>
    </row>
    <row r="43" spans="2:25" ht="77.25" customHeight="1" x14ac:dyDescent="0.25">
      <c r="B43" s="200"/>
      <c r="C43" s="190"/>
      <c r="D43" s="209"/>
      <c r="E43" s="192" t="s">
        <v>165</v>
      </c>
      <c r="F43" s="188" t="s">
        <v>131</v>
      </c>
      <c r="G43" s="192"/>
      <c r="H43" s="189"/>
      <c r="I43" s="193"/>
      <c r="J43" s="193"/>
      <c r="K43" s="191"/>
      <c r="L43" s="192" t="s">
        <v>244</v>
      </c>
      <c r="M43" s="193"/>
      <c r="N43" s="193"/>
      <c r="O43" s="182"/>
      <c r="P43" s="96" t="s">
        <v>273</v>
      </c>
      <c r="Q43" s="97" t="s">
        <v>315</v>
      </c>
      <c r="R43" s="98">
        <v>44214</v>
      </c>
      <c r="S43" s="98">
        <v>44547</v>
      </c>
      <c r="T43" s="99">
        <v>1</v>
      </c>
      <c r="U43" s="100">
        <f>Y43</f>
        <v>0.4</v>
      </c>
      <c r="V43" s="123">
        <v>0.8</v>
      </c>
      <c r="W43" s="112">
        <v>1</v>
      </c>
      <c r="X43" s="124" t="s">
        <v>325</v>
      </c>
      <c r="Y43" s="55">
        <v>0.4</v>
      </c>
    </row>
    <row r="44" spans="2:25" ht="66" customHeight="1" x14ac:dyDescent="0.25">
      <c r="B44" s="200"/>
      <c r="C44" s="190"/>
      <c r="D44" s="209"/>
      <c r="E44" s="192"/>
      <c r="F44" s="188"/>
      <c r="G44" s="192"/>
      <c r="H44" s="189"/>
      <c r="I44" s="193"/>
      <c r="J44" s="193"/>
      <c r="K44" s="191"/>
      <c r="L44" s="192"/>
      <c r="M44" s="193"/>
      <c r="N44" s="193"/>
      <c r="O44" s="182"/>
      <c r="P44" s="96" t="s">
        <v>274</v>
      </c>
      <c r="Q44" s="97" t="s">
        <v>315</v>
      </c>
      <c r="R44" s="98">
        <v>44214</v>
      </c>
      <c r="S44" s="98">
        <v>44547</v>
      </c>
      <c r="T44" s="99">
        <v>1</v>
      </c>
      <c r="U44" s="114">
        <f>Y44</f>
        <v>0.3</v>
      </c>
      <c r="V44" s="109">
        <v>0.8</v>
      </c>
      <c r="W44" s="112">
        <v>1</v>
      </c>
      <c r="X44" s="124" t="s">
        <v>326</v>
      </c>
      <c r="Y44" s="56">
        <v>0.3</v>
      </c>
    </row>
    <row r="45" spans="2:25" ht="58.5" customHeight="1" x14ac:dyDescent="0.25">
      <c r="B45" s="200"/>
      <c r="C45" s="190"/>
      <c r="D45" s="209"/>
      <c r="E45" s="192"/>
      <c r="F45" s="188"/>
      <c r="G45" s="192"/>
      <c r="H45" s="189"/>
      <c r="I45" s="193"/>
      <c r="J45" s="193"/>
      <c r="K45" s="191"/>
      <c r="L45" s="192"/>
      <c r="M45" s="193"/>
      <c r="N45" s="193"/>
      <c r="O45" s="182"/>
      <c r="P45" s="96" t="s">
        <v>316</v>
      </c>
      <c r="Q45" s="97" t="s">
        <v>288</v>
      </c>
      <c r="R45" s="98">
        <v>44214</v>
      </c>
      <c r="S45" s="98">
        <v>44547</v>
      </c>
      <c r="T45" s="99">
        <v>1</v>
      </c>
      <c r="U45" s="100">
        <f>Y45</f>
        <v>0.3</v>
      </c>
      <c r="V45" s="123">
        <v>0.6</v>
      </c>
      <c r="W45" s="112">
        <v>1</v>
      </c>
      <c r="X45" s="124" t="s">
        <v>327</v>
      </c>
      <c r="Y45" s="57">
        <v>0.3</v>
      </c>
    </row>
    <row r="46" spans="2:25" ht="40.5" customHeight="1" x14ac:dyDescent="0.25">
      <c r="B46" s="200"/>
      <c r="C46" s="190"/>
      <c r="D46" s="209"/>
      <c r="E46" s="192"/>
      <c r="F46" s="188"/>
      <c r="G46" s="192"/>
      <c r="H46" s="189"/>
      <c r="I46" s="193"/>
      <c r="J46" s="193"/>
      <c r="K46" s="191"/>
      <c r="L46" s="192"/>
      <c r="M46" s="193"/>
      <c r="N46" s="193"/>
      <c r="O46" s="182"/>
      <c r="P46" s="104"/>
      <c r="Q46" s="105"/>
      <c r="R46" s="106"/>
      <c r="S46" s="106"/>
      <c r="T46" s="107"/>
      <c r="U46" s="100"/>
      <c r="V46" s="112"/>
      <c r="W46" s="112"/>
      <c r="X46" s="99"/>
      <c r="Y46" s="43"/>
    </row>
    <row r="47" spans="2:25" ht="47.25" x14ac:dyDescent="0.25">
      <c r="B47" s="200"/>
      <c r="C47" s="190"/>
      <c r="D47" s="209"/>
      <c r="E47" s="11" t="s">
        <v>132</v>
      </c>
      <c r="F47" s="28"/>
      <c r="G47" s="11"/>
      <c r="H47" s="189"/>
      <c r="I47" s="193"/>
      <c r="J47" s="193"/>
      <c r="K47" s="191"/>
      <c r="L47" s="28" t="s">
        <v>270</v>
      </c>
      <c r="M47" s="193"/>
      <c r="N47" s="193"/>
      <c r="O47" s="182"/>
      <c r="P47" s="125"/>
      <c r="Q47" s="126"/>
      <c r="R47" s="127"/>
      <c r="S47" s="127"/>
      <c r="T47" s="128"/>
      <c r="U47" s="100"/>
      <c r="V47" s="112"/>
      <c r="W47" s="112"/>
      <c r="X47" s="99"/>
      <c r="Y47" s="43"/>
    </row>
    <row r="48" spans="2:25" ht="63" x14ac:dyDescent="0.25">
      <c r="B48" s="200"/>
      <c r="C48" s="190"/>
      <c r="D48" s="209"/>
      <c r="E48" s="11" t="s">
        <v>133</v>
      </c>
      <c r="F48" s="28"/>
      <c r="G48" s="11"/>
      <c r="H48" s="189"/>
      <c r="I48" s="193"/>
      <c r="J48" s="193"/>
      <c r="K48" s="191"/>
      <c r="L48" s="28" t="s">
        <v>257</v>
      </c>
      <c r="M48" s="193"/>
      <c r="N48" s="193"/>
      <c r="O48" s="182"/>
      <c r="P48" s="104"/>
      <c r="Q48" s="105"/>
      <c r="R48" s="106"/>
      <c r="S48" s="106"/>
      <c r="T48" s="107"/>
      <c r="U48" s="100"/>
      <c r="V48" s="112"/>
      <c r="W48" s="112"/>
      <c r="X48" s="99"/>
      <c r="Y48" s="43"/>
    </row>
    <row r="49" spans="2:25" x14ac:dyDescent="0.25">
      <c r="B49" s="200"/>
      <c r="C49" s="190"/>
      <c r="D49" s="209"/>
      <c r="E49" s="188" t="s">
        <v>166</v>
      </c>
      <c r="F49" s="188" t="s">
        <v>167</v>
      </c>
      <c r="G49" s="194"/>
      <c r="H49" s="189"/>
      <c r="I49" s="193"/>
      <c r="J49" s="193"/>
      <c r="K49" s="191"/>
      <c r="L49" s="188" t="s">
        <v>225</v>
      </c>
      <c r="M49" s="193"/>
      <c r="N49" s="193"/>
      <c r="O49" s="182"/>
      <c r="P49" s="180"/>
      <c r="Q49" s="180"/>
      <c r="R49" s="175"/>
      <c r="S49" s="180"/>
      <c r="T49" s="180"/>
      <c r="U49" s="172"/>
      <c r="V49" s="129"/>
      <c r="W49" s="129"/>
      <c r="X49" s="170"/>
      <c r="Y49" s="217"/>
    </row>
    <row r="50" spans="2:25" x14ac:dyDescent="0.25">
      <c r="B50" s="200"/>
      <c r="C50" s="190"/>
      <c r="D50" s="209"/>
      <c r="E50" s="188"/>
      <c r="F50" s="188"/>
      <c r="G50" s="194"/>
      <c r="H50" s="189"/>
      <c r="I50" s="193"/>
      <c r="J50" s="193"/>
      <c r="K50" s="191"/>
      <c r="L50" s="188"/>
      <c r="M50" s="193"/>
      <c r="N50" s="193"/>
      <c r="O50" s="182"/>
      <c r="P50" s="180"/>
      <c r="Q50" s="180"/>
      <c r="R50" s="175"/>
      <c r="S50" s="180"/>
      <c r="T50" s="180"/>
      <c r="U50" s="173"/>
      <c r="V50" s="130"/>
      <c r="W50" s="130"/>
      <c r="X50" s="170"/>
      <c r="Y50" s="217"/>
    </row>
    <row r="51" spans="2:25" ht="47.25" x14ac:dyDescent="0.25">
      <c r="B51" s="200"/>
      <c r="C51" s="190"/>
      <c r="D51" s="209"/>
      <c r="E51" s="11" t="s">
        <v>237</v>
      </c>
      <c r="F51" s="28" t="s">
        <v>226</v>
      </c>
      <c r="G51" s="11" t="s">
        <v>227</v>
      </c>
      <c r="H51" s="189"/>
      <c r="I51" s="193"/>
      <c r="J51" s="193"/>
      <c r="K51" s="191"/>
      <c r="L51" s="28" t="s">
        <v>258</v>
      </c>
      <c r="M51" s="193"/>
      <c r="N51" s="193"/>
      <c r="O51" s="182"/>
      <c r="P51" s="104"/>
      <c r="Q51" s="105"/>
      <c r="R51" s="106"/>
      <c r="S51" s="107"/>
      <c r="T51" s="107"/>
      <c r="U51" s="100"/>
      <c r="V51" s="112"/>
      <c r="W51" s="112"/>
      <c r="X51" s="99"/>
      <c r="Y51" s="43"/>
    </row>
    <row r="52" spans="2:25" ht="409.5" customHeight="1" x14ac:dyDescent="0.25">
      <c r="B52" s="200">
        <v>5</v>
      </c>
      <c r="C52" s="190" t="s">
        <v>31</v>
      </c>
      <c r="D52" s="201" t="s">
        <v>40</v>
      </c>
      <c r="E52" s="188" t="s">
        <v>163</v>
      </c>
      <c r="F52" s="188"/>
      <c r="G52" s="188"/>
      <c r="H52" s="198" t="s">
        <v>267</v>
      </c>
      <c r="I52" s="187">
        <v>2</v>
      </c>
      <c r="J52" s="187">
        <v>20</v>
      </c>
      <c r="K52" s="191" t="str">
        <f>IF(I52*J52=0," ",IF(OR(AND(I52=1,J52=5),AND(I52=1,J52=10),AND(I52=2,J52=10)),"Bajo",IF(OR(AND(I52=1,J52=20),AND(I52=2,J52=10),AND(I52=3,J52=5),AND(I52=4,J52=5),AND(I52=5,J52=5)),"Moderado",IF(OR(AND(I52=2,J52=20),AND(I52=3,J52=10),AND(I52=4,J52=10),AND(I52=5,J52=10)),"Alto",IF(OR(AND(I52=3,J52=20),AND(I52=4,J52=20),AND(I52=5,J52=20)),"Extremo","")))))</f>
        <v>Alto</v>
      </c>
      <c r="L52" s="188" t="s">
        <v>203</v>
      </c>
      <c r="M52" s="187">
        <v>1</v>
      </c>
      <c r="N52" s="187">
        <v>20</v>
      </c>
      <c r="O52" s="181" t="str">
        <f>IF(M52*N52=0," ",IF(OR(AND(M52=1,N52=5),AND(M52=1,N52=10),AND(M52=2,N52=10)),"Bajo",IF(OR(AND(M52=1,N52=20),AND(M52=2,N52=10),AND(M52=3,N52=5),AND(M52=4,N52=5),AND(M52=5,N52=5)),"Moderado",IF(OR(AND(M52=2,N52=20),AND(M52=3,N52=10),AND(M52=4,N52=10),AND(M52=5,N52=10)),"Alto",IF(OR(AND(M52=3,N52=20),AND(M52=4,N52=20),AND(M52=5,N52=20)),"Extremo","")))))</f>
        <v>Moderado</v>
      </c>
      <c r="P52" s="96" t="s">
        <v>314</v>
      </c>
      <c r="Q52" s="97" t="s">
        <v>280</v>
      </c>
      <c r="R52" s="98">
        <v>44197</v>
      </c>
      <c r="S52" s="98">
        <v>44553</v>
      </c>
      <c r="T52" s="99">
        <v>1</v>
      </c>
      <c r="U52" s="100">
        <f>Y52</f>
        <v>0.4</v>
      </c>
      <c r="V52" s="112">
        <v>0.5</v>
      </c>
      <c r="W52" s="112">
        <v>0.7</v>
      </c>
      <c r="X52" s="113" t="s">
        <v>340</v>
      </c>
      <c r="Y52" s="46">
        <v>0.4</v>
      </c>
    </row>
    <row r="53" spans="2:25" ht="74.25" customHeight="1" x14ac:dyDescent="0.25">
      <c r="B53" s="200"/>
      <c r="C53" s="190"/>
      <c r="D53" s="201"/>
      <c r="E53" s="197"/>
      <c r="F53" s="197"/>
      <c r="G53" s="197"/>
      <c r="H53" s="198"/>
      <c r="I53" s="187"/>
      <c r="J53" s="187"/>
      <c r="K53" s="191"/>
      <c r="L53" s="188"/>
      <c r="M53" s="187"/>
      <c r="N53" s="187"/>
      <c r="O53" s="181"/>
      <c r="P53" s="96" t="s">
        <v>281</v>
      </c>
      <c r="Q53" s="97" t="s">
        <v>187</v>
      </c>
      <c r="R53" s="98">
        <v>44228</v>
      </c>
      <c r="S53" s="98">
        <v>44561</v>
      </c>
      <c r="T53" s="99">
        <v>3</v>
      </c>
      <c r="U53" s="100">
        <f>Y53</f>
        <v>0.33</v>
      </c>
      <c r="V53" s="112">
        <v>0.66600000000000004</v>
      </c>
      <c r="W53" s="112">
        <v>1</v>
      </c>
      <c r="X53" s="102" t="s">
        <v>320</v>
      </c>
      <c r="Y53" s="47">
        <v>0.33</v>
      </c>
    </row>
    <row r="54" spans="2:25" ht="47.25" x14ac:dyDescent="0.25">
      <c r="B54" s="200"/>
      <c r="C54" s="190"/>
      <c r="D54" s="201"/>
      <c r="E54" s="11" t="s">
        <v>48</v>
      </c>
      <c r="F54" s="28" t="s">
        <v>228</v>
      </c>
      <c r="G54" s="11"/>
      <c r="H54" s="198"/>
      <c r="I54" s="187"/>
      <c r="J54" s="187"/>
      <c r="K54" s="191" t="str">
        <f>IF(I54*J54=0," ",IF(OR(AND(I54=1,J54=5),AND(I54=1,J54=10),AND(I54=2,J54=10)),"Bajo",IF(OR(AND(I54=1,J54=20),AND(I54=2,J54=10),AND(I54=3,J54=5),AND(I54=4,J54=5),AND(I54=5,J54=5)),"Moderado",IF(OR(AND(I54=2,J54=20),AND(I54=3,J54=10),AND(I54=4,J54=10),AND(I54=5,J54=10)),"Alto",IF(OR(AND(I54=3,J54=20),AND(I54=4,J54=20),AND(I54=5,J54=20)),"Extremo","")))))</f>
        <v xml:space="preserve"> </v>
      </c>
      <c r="L54" s="28" t="s">
        <v>229</v>
      </c>
      <c r="M54" s="187"/>
      <c r="N54" s="187"/>
      <c r="O54" s="181" t="str">
        <f>IF(M54*N54=0," ",IF(OR(AND(M54=1,N54=5),AND(M54=1,N54=10),AND(M54=2,N54=10)),"Bajo",IF(OR(AND(M54=1,N54=20),AND(M54=2,N54=10),AND(M54=3,N54=5),AND(M54=4,N54=5),AND(M54=5,N54=5)),"Moderado",IF(OR(AND(M54=2,N54=20),AND(M54=3,N54=10),AND(M54=4,N54=10),AND(M54=5,N54=10)),"Alto",IF(OR(AND(M54=3,N54=20),AND(M54=4,N54=20),AND(M54=5,N54=20)),"Extremo","")))))</f>
        <v xml:space="preserve"> </v>
      </c>
      <c r="P54" s="104"/>
      <c r="Q54" s="105"/>
      <c r="R54" s="106"/>
      <c r="S54" s="106"/>
      <c r="T54" s="131"/>
      <c r="U54" s="100"/>
      <c r="V54" s="112"/>
      <c r="W54" s="112"/>
      <c r="X54" s="99"/>
      <c r="Y54" s="43"/>
    </row>
    <row r="55" spans="2:25" ht="96" customHeight="1" x14ac:dyDescent="0.25">
      <c r="B55" s="200"/>
      <c r="C55" s="190"/>
      <c r="D55" s="201"/>
      <c r="E55" s="11" t="s">
        <v>142</v>
      </c>
      <c r="F55" s="28"/>
      <c r="G55" s="11"/>
      <c r="H55" s="198"/>
      <c r="I55" s="187"/>
      <c r="J55" s="187"/>
      <c r="K55" s="191"/>
      <c r="L55" s="188" t="s">
        <v>247</v>
      </c>
      <c r="M55" s="187"/>
      <c r="N55" s="187"/>
      <c r="O55" s="181"/>
      <c r="P55" s="96" t="s">
        <v>289</v>
      </c>
      <c r="Q55" s="97" t="s">
        <v>288</v>
      </c>
      <c r="R55" s="98">
        <v>44214</v>
      </c>
      <c r="S55" s="98">
        <v>44547</v>
      </c>
      <c r="T55" s="99">
        <v>1</v>
      </c>
      <c r="U55" s="100">
        <f>Y55</f>
        <v>0.4</v>
      </c>
      <c r="V55" s="123">
        <v>0.6</v>
      </c>
      <c r="W55" s="132">
        <v>1</v>
      </c>
      <c r="X55" s="95" t="s">
        <v>328</v>
      </c>
      <c r="Y55" s="58">
        <v>0.4</v>
      </c>
    </row>
    <row r="56" spans="2:25" ht="47.25" x14ac:dyDescent="0.25">
      <c r="B56" s="200"/>
      <c r="C56" s="190"/>
      <c r="D56" s="201"/>
      <c r="E56" s="11" t="s">
        <v>158</v>
      </c>
      <c r="F56" s="28" t="s">
        <v>159</v>
      </c>
      <c r="G56" s="11"/>
      <c r="H56" s="198"/>
      <c r="I56" s="187"/>
      <c r="J56" s="187"/>
      <c r="K56" s="191"/>
      <c r="L56" s="188"/>
      <c r="M56" s="187"/>
      <c r="N56" s="187"/>
      <c r="O56" s="181"/>
      <c r="P56" s="184"/>
      <c r="Q56" s="184"/>
      <c r="R56" s="175"/>
      <c r="S56" s="175"/>
      <c r="T56" s="180"/>
      <c r="U56" s="176"/>
      <c r="V56" s="133"/>
      <c r="W56" s="133"/>
      <c r="X56" s="170"/>
      <c r="Y56" s="218"/>
    </row>
    <row r="57" spans="2:25" ht="47.25" x14ac:dyDescent="0.25">
      <c r="B57" s="200"/>
      <c r="C57" s="190"/>
      <c r="D57" s="201"/>
      <c r="E57" s="11" t="s">
        <v>230</v>
      </c>
      <c r="F57" s="28"/>
      <c r="G57" s="11"/>
      <c r="H57" s="198"/>
      <c r="I57" s="187"/>
      <c r="J57" s="187"/>
      <c r="K57" s="191"/>
      <c r="L57" s="188"/>
      <c r="M57" s="187"/>
      <c r="N57" s="187"/>
      <c r="O57" s="181"/>
      <c r="P57" s="184"/>
      <c r="Q57" s="184"/>
      <c r="R57" s="175"/>
      <c r="S57" s="175"/>
      <c r="T57" s="180"/>
      <c r="U57" s="177"/>
      <c r="V57" s="134"/>
      <c r="W57" s="134"/>
      <c r="X57" s="170"/>
      <c r="Y57" s="218"/>
    </row>
    <row r="58" spans="2:25" ht="110.25" customHeight="1" x14ac:dyDescent="0.25">
      <c r="B58" s="200"/>
      <c r="C58" s="190"/>
      <c r="D58" s="201"/>
      <c r="E58" s="11" t="s">
        <v>231</v>
      </c>
      <c r="F58" s="28"/>
      <c r="G58" s="11"/>
      <c r="H58" s="198"/>
      <c r="I58" s="187"/>
      <c r="J58" s="187"/>
      <c r="K58" s="191"/>
      <c r="L58" s="188"/>
      <c r="M58" s="187"/>
      <c r="N58" s="187"/>
      <c r="O58" s="181"/>
      <c r="P58" s="96"/>
      <c r="Q58" s="97"/>
      <c r="R58" s="98"/>
      <c r="S58" s="98"/>
      <c r="T58" s="99"/>
      <c r="U58" s="100"/>
      <c r="V58" s="112"/>
      <c r="W58" s="112"/>
      <c r="X58" s="113"/>
      <c r="Y58" s="42"/>
    </row>
    <row r="59" spans="2:25" ht="206.25" customHeight="1" x14ac:dyDescent="0.25">
      <c r="B59" s="200"/>
      <c r="C59" s="190"/>
      <c r="D59" s="201"/>
      <c r="E59" s="11" t="s">
        <v>237</v>
      </c>
      <c r="F59" s="28" t="s">
        <v>141</v>
      </c>
      <c r="G59" s="11"/>
      <c r="H59" s="198"/>
      <c r="I59" s="187"/>
      <c r="J59" s="187"/>
      <c r="K59" s="191"/>
      <c r="L59" s="28" t="s">
        <v>259</v>
      </c>
      <c r="M59" s="187"/>
      <c r="N59" s="187"/>
      <c r="O59" s="181"/>
      <c r="P59" s="135" t="s">
        <v>271</v>
      </c>
      <c r="Q59" s="136" t="s">
        <v>272</v>
      </c>
      <c r="R59" s="137">
        <v>44228</v>
      </c>
      <c r="S59" s="137">
        <v>44501</v>
      </c>
      <c r="T59" s="138">
        <v>1</v>
      </c>
      <c r="U59" s="100">
        <f>Y59</f>
        <v>0.5</v>
      </c>
      <c r="V59" s="112">
        <v>0.75</v>
      </c>
      <c r="W59" s="132">
        <v>1</v>
      </c>
      <c r="X59" s="102" t="s">
        <v>329</v>
      </c>
      <c r="Y59" s="59">
        <v>0.5</v>
      </c>
    </row>
    <row r="60" spans="2:25" ht="405.75" customHeight="1" x14ac:dyDescent="0.25">
      <c r="B60" s="200">
        <v>6</v>
      </c>
      <c r="C60" s="190" t="s">
        <v>32</v>
      </c>
      <c r="D60" s="201" t="s">
        <v>33</v>
      </c>
      <c r="E60" s="188" t="s">
        <v>163</v>
      </c>
      <c r="F60" s="188"/>
      <c r="G60" s="188"/>
      <c r="H60" s="206" t="s">
        <v>267</v>
      </c>
      <c r="I60" s="187">
        <v>1</v>
      </c>
      <c r="J60" s="187">
        <v>20</v>
      </c>
      <c r="K60" s="181" t="str">
        <f>IF(I60*J60=0," ",IF(OR(AND(I60=1,J60=5),AND(I60=1,J60=10),AND(I60=2,J60=10)),"Bajo",IF(OR(AND(I60=1,J60=20),AND(I60=2,J60=10),AND(I60=3,J60=5),AND(I60=4,J60=5),AND(I60=5,J60=5)),"Moderado",IF(OR(AND(I60=2,J60=20),AND(I60=3,J60=10),AND(I60=4,J60=10),AND(I60=5,J60=10)),"Alto",IF(OR(AND(I60=3,J60=20),AND(I60=4,J60=20),AND(I60=5,J60=20)),"Extremo","")))))</f>
        <v>Moderado</v>
      </c>
      <c r="L60" s="188" t="s">
        <v>203</v>
      </c>
      <c r="M60" s="187">
        <v>1</v>
      </c>
      <c r="N60" s="187">
        <v>10</v>
      </c>
      <c r="O60" s="186" t="str">
        <f>IF(M60*N60=0," ",IF(OR(AND(M60=1,N60=5),AND(M60=1,N60=10),AND(M60=2,N60=10)),"Bajo",IF(OR(AND(M60=1,N60=20),AND(M60=2,N60=10),AND(M60=3,N60=5),AND(M60=4,N60=5),AND(M60=5,N60=5)),"Moderado",IF(OR(AND(M60=2,N60=20),AND(M60=3,N60=10),AND(M60=4,N60=10),AND(M60=5,N60=10)),"Alto",IF(OR(AND(M60=3,N60=20),AND(M60=4,N60=20),AND(M60=5,N60=20)),"Extremo","")))))</f>
        <v>Bajo</v>
      </c>
      <c r="P60" s="96" t="s">
        <v>279</v>
      </c>
      <c r="Q60" s="97" t="s">
        <v>280</v>
      </c>
      <c r="R60" s="98">
        <v>44197</v>
      </c>
      <c r="S60" s="98">
        <v>44553</v>
      </c>
      <c r="T60" s="99">
        <v>1</v>
      </c>
      <c r="U60" s="100">
        <f>Y60</f>
        <v>0.4</v>
      </c>
      <c r="V60" s="112">
        <v>0.5</v>
      </c>
      <c r="W60" s="112">
        <v>0.7</v>
      </c>
      <c r="X60" s="113" t="s">
        <v>340</v>
      </c>
      <c r="Y60" s="46">
        <v>0.4</v>
      </c>
    </row>
    <row r="61" spans="2:25" ht="81" customHeight="1" x14ac:dyDescent="0.25">
      <c r="B61" s="200"/>
      <c r="C61" s="190"/>
      <c r="D61" s="201"/>
      <c r="E61" s="197"/>
      <c r="F61" s="197"/>
      <c r="G61" s="197"/>
      <c r="H61" s="207"/>
      <c r="I61" s="187"/>
      <c r="J61" s="187"/>
      <c r="K61" s="181"/>
      <c r="L61" s="188"/>
      <c r="M61" s="187"/>
      <c r="N61" s="187"/>
      <c r="O61" s="186"/>
      <c r="P61" s="96" t="s">
        <v>281</v>
      </c>
      <c r="Q61" s="97" t="s">
        <v>187</v>
      </c>
      <c r="R61" s="98">
        <v>44228</v>
      </c>
      <c r="S61" s="98">
        <v>44561</v>
      </c>
      <c r="T61" s="99">
        <v>3</v>
      </c>
      <c r="U61" s="100">
        <f>Y61</f>
        <v>0.33</v>
      </c>
      <c r="V61" s="112">
        <v>0.66600000000000004</v>
      </c>
      <c r="W61" s="112">
        <v>1</v>
      </c>
      <c r="X61" s="102" t="s">
        <v>338</v>
      </c>
      <c r="Y61" s="47">
        <v>0.33</v>
      </c>
    </row>
    <row r="62" spans="2:25" ht="157.5" x14ac:dyDescent="0.25">
      <c r="B62" s="200"/>
      <c r="C62" s="190"/>
      <c r="D62" s="201"/>
      <c r="E62" s="11" t="s">
        <v>52</v>
      </c>
      <c r="F62" s="28" t="s">
        <v>53</v>
      </c>
      <c r="G62" s="2" t="s">
        <v>24</v>
      </c>
      <c r="H62" s="207"/>
      <c r="I62" s="187"/>
      <c r="J62" s="187"/>
      <c r="K62" s="181" t="str">
        <f>IF(I62*J62=0," ",IF(OR(AND(I62=1,J62=5),AND(I62=1,J62=10),AND(I62=2,J62=10)),"Bajo",IF(OR(AND(I62=1,J62=20),AND(I62=2,J62=10),AND(I62=3,J62=5),AND(I62=4,J62=5),AND(I62=5,J62=5)),"Moderado",IF(OR(AND(I62=2,J62=20),AND(I62=3,J62=10),AND(I62=4,J62=10),AND(I62=5,J62=10)),"Alto",IF(OR(AND(I62=3,J62=20),AND(I62=4,J62=20),AND(I62=5,J62=20)),"Extremo","")))))</f>
        <v xml:space="preserve"> </v>
      </c>
      <c r="L62" s="28" t="s">
        <v>260</v>
      </c>
      <c r="M62" s="187"/>
      <c r="N62" s="187"/>
      <c r="O62" s="186" t="str">
        <f>IF(M62*N62=0," ",IF(OR(AND(M62=1,N62=5),AND(M62=1,N62=10),AND(M62=2,N62=10)),"Bajo",IF(OR(AND(M62=1,N62=20),AND(M62=2,N62=10),AND(M62=3,N62=5),AND(M62=4,N62=5),AND(M62=5,N62=5)),"Moderado",IF(OR(AND(M62=2,N62=20),AND(M62=3,N62=10),AND(M62=4,N62=10),AND(M62=5,N62=10)),"Alto",IF(OR(AND(M62=3,N62=20),AND(M62=4,N62=20),AND(M62=5,N62=20)),"Extremo","")))))</f>
        <v xml:space="preserve"> </v>
      </c>
      <c r="P62" s="104"/>
      <c r="Q62" s="105"/>
      <c r="R62" s="106"/>
      <c r="S62" s="107"/>
      <c r="T62" s="107"/>
      <c r="U62" s="100"/>
      <c r="V62" s="112"/>
      <c r="W62" s="112"/>
      <c r="X62" s="99"/>
      <c r="Y62" s="43"/>
    </row>
    <row r="63" spans="2:25" ht="94.5" x14ac:dyDescent="0.25">
      <c r="B63" s="200"/>
      <c r="C63" s="190"/>
      <c r="D63" s="201"/>
      <c r="E63" s="11" t="s">
        <v>177</v>
      </c>
      <c r="F63" s="28" t="s">
        <v>261</v>
      </c>
      <c r="G63" s="2" t="s">
        <v>262</v>
      </c>
      <c r="H63" s="208"/>
      <c r="I63" s="187"/>
      <c r="J63" s="187"/>
      <c r="K63" s="181"/>
      <c r="L63" s="28" t="s">
        <v>232</v>
      </c>
      <c r="M63" s="187"/>
      <c r="N63" s="187"/>
      <c r="O63" s="186"/>
      <c r="P63" s="96" t="s">
        <v>276</v>
      </c>
      <c r="Q63" s="97" t="s">
        <v>318</v>
      </c>
      <c r="R63" s="98">
        <v>43844</v>
      </c>
      <c r="S63" s="98">
        <v>44558</v>
      </c>
      <c r="T63" s="99">
        <v>1</v>
      </c>
      <c r="U63" s="114">
        <f>Y63</f>
        <v>0.8</v>
      </c>
      <c r="V63" s="109">
        <v>0.9</v>
      </c>
      <c r="W63" s="132">
        <v>1</v>
      </c>
      <c r="X63" s="139" t="s">
        <v>330</v>
      </c>
      <c r="Y63" s="60">
        <v>0.8</v>
      </c>
    </row>
    <row r="64" spans="2:25" ht="393.75" customHeight="1" x14ac:dyDescent="0.25">
      <c r="B64" s="200">
        <v>7</v>
      </c>
      <c r="C64" s="190" t="s">
        <v>32</v>
      </c>
      <c r="D64" s="201" t="s">
        <v>34</v>
      </c>
      <c r="E64" s="188" t="s">
        <v>163</v>
      </c>
      <c r="F64" s="188"/>
      <c r="G64" s="188"/>
      <c r="H64" s="198" t="s">
        <v>267</v>
      </c>
      <c r="I64" s="187">
        <v>3</v>
      </c>
      <c r="J64" s="187">
        <v>10</v>
      </c>
      <c r="K64" s="181" t="str">
        <f>IF(I64*J64=0," ",IF(OR(AND(I64=1,J64=5),AND(I64=1,J64=10),AND(I64=2,J64=10)),"Bajo",IF(OR(AND(I64=1,J64=20),AND(I64=2,J64=10),AND(I64=3,J64=5),AND(I64=4,J64=5),AND(I64=5,J64=5)),"Moderado",IF(OR(AND(I64=2,J64=20),AND(I64=3,J64=10),AND(I64=4,J64=10),AND(I64=5,J64=10)),"Alto",IF(OR(AND(I64=3,J64=20),AND(I64=4,J64=20),AND(I64=5,J64=20)),"Extremo","")))))</f>
        <v>Alto</v>
      </c>
      <c r="L64" s="188" t="s">
        <v>203</v>
      </c>
      <c r="M64" s="187">
        <v>1</v>
      </c>
      <c r="N64" s="187">
        <v>10</v>
      </c>
      <c r="O64" s="186" t="str">
        <f>IF(M64*N64=0," ",IF(OR(AND(M64=1,N64=5),AND(M64=1,N64=10),AND(M64=2,N64=10)),"Bajo",IF(OR(AND(M64=1,N64=20),AND(M64=2,N64=10),AND(M64=3,N64=5),AND(M64=4,N64=5),AND(M64=5,N64=5)),"Moderado",IF(OR(AND(M64=2,N64=20),AND(M64=3,N64=10),AND(M64=4,N64=10),AND(M64=5,N64=10)),"Alto",IF(OR(AND(M64=3,N64=20),AND(M64=4,N64=20),AND(M64=5,N64=20)),"Extremo","")))))</f>
        <v>Bajo</v>
      </c>
      <c r="P64" s="96" t="s">
        <v>314</v>
      </c>
      <c r="Q64" s="97" t="s">
        <v>280</v>
      </c>
      <c r="R64" s="98">
        <v>44197</v>
      </c>
      <c r="S64" s="98">
        <v>44553</v>
      </c>
      <c r="T64" s="99">
        <v>1</v>
      </c>
      <c r="U64" s="100">
        <f>Y64</f>
        <v>0.4</v>
      </c>
      <c r="V64" s="112">
        <v>0.5</v>
      </c>
      <c r="W64" s="112">
        <v>0.7</v>
      </c>
      <c r="X64" s="113" t="s">
        <v>340</v>
      </c>
      <c r="Y64" s="46">
        <v>0.4</v>
      </c>
    </row>
    <row r="65" spans="1:25" ht="70.5" customHeight="1" x14ac:dyDescent="0.25">
      <c r="B65" s="200"/>
      <c r="C65" s="190"/>
      <c r="D65" s="201"/>
      <c r="E65" s="197"/>
      <c r="F65" s="197"/>
      <c r="G65" s="197"/>
      <c r="H65" s="198"/>
      <c r="I65" s="187"/>
      <c r="J65" s="187"/>
      <c r="K65" s="181"/>
      <c r="L65" s="188"/>
      <c r="M65" s="187"/>
      <c r="N65" s="187"/>
      <c r="O65" s="186"/>
      <c r="P65" s="96" t="s">
        <v>281</v>
      </c>
      <c r="Q65" s="97" t="s">
        <v>187</v>
      </c>
      <c r="R65" s="98">
        <v>44228</v>
      </c>
      <c r="S65" s="98">
        <v>44561</v>
      </c>
      <c r="T65" s="99">
        <v>3</v>
      </c>
      <c r="U65" s="100">
        <f>Y65</f>
        <v>0.33</v>
      </c>
      <c r="V65" s="112">
        <v>0.66600000000000004</v>
      </c>
      <c r="W65" s="112">
        <v>1</v>
      </c>
      <c r="X65" s="102" t="s">
        <v>320</v>
      </c>
      <c r="Y65" s="47">
        <v>0.33</v>
      </c>
    </row>
    <row r="66" spans="1:25" ht="33.75" customHeight="1" x14ac:dyDescent="0.25">
      <c r="B66" s="200"/>
      <c r="C66" s="190"/>
      <c r="D66" s="201"/>
      <c r="E66" s="196" t="s">
        <v>41</v>
      </c>
      <c r="F66" s="189" t="s">
        <v>265</v>
      </c>
      <c r="G66" s="193"/>
      <c r="H66" s="198"/>
      <c r="I66" s="187"/>
      <c r="J66" s="187"/>
      <c r="K66" s="181" t="str">
        <f>IF(I66*J66=0," ",IF(OR(AND(I66=1,J66=5),AND(I66=1,J66=10),AND(I66=2,J66=10)),"Bajo",IF(OR(AND(I66=1,J66=20),AND(I66=2,J66=10),AND(I66=3,J66=5),AND(I66=4,J66=5),AND(I66=5,J66=5)),"Moderado",IF(OR(AND(I66=2,J66=20),AND(I66=3,J66=10),AND(I66=4,J66=10),AND(I66=5,J66=10)),"Alto",IF(OR(AND(I66=3,J66=20),AND(I66=4,J66=20),AND(I66=5,J66=20)),"Extremo","")))))</f>
        <v xml:space="preserve"> </v>
      </c>
      <c r="L66" s="188" t="s">
        <v>263</v>
      </c>
      <c r="M66" s="187"/>
      <c r="N66" s="187"/>
      <c r="O66" s="186" t="str">
        <f>IF(M66*N66=0," ",IF(OR(AND(M66=1,N66=5),AND(M66=1,N66=10),AND(M66=2,N66=10)),"Bajo",IF(OR(AND(M66=1,N66=20),AND(M66=2,N66=10),AND(M66=3,N66=5),AND(M66=4,N66=5),AND(M66=5,N66=5)),"Moderado",IF(OR(AND(M66=2,N66=20),AND(M66=3,N66=10),AND(M66=4,N66=10),AND(M66=5,N66=10)),"Alto",IF(OR(AND(M66=3,N66=20),AND(M66=4,N66=20),AND(M66=5,N66=20)),"Extremo","")))))</f>
        <v xml:space="preserve"> </v>
      </c>
      <c r="P66" s="183" t="s">
        <v>200</v>
      </c>
      <c r="Q66" s="183" t="s">
        <v>201</v>
      </c>
      <c r="R66" s="174">
        <v>44013</v>
      </c>
      <c r="S66" s="174">
        <v>44531</v>
      </c>
      <c r="T66" s="170">
        <v>1</v>
      </c>
      <c r="U66" s="153">
        <f>Y66</f>
        <v>0.8</v>
      </c>
      <c r="V66" s="153">
        <v>1</v>
      </c>
      <c r="W66" s="153">
        <v>1</v>
      </c>
      <c r="X66" s="168" t="s">
        <v>308</v>
      </c>
      <c r="Y66" s="219">
        <v>0.8</v>
      </c>
    </row>
    <row r="67" spans="1:25" ht="38.25" customHeight="1" x14ac:dyDescent="0.25">
      <c r="B67" s="200"/>
      <c r="C67" s="190"/>
      <c r="D67" s="201"/>
      <c r="E67" s="196"/>
      <c r="F67" s="189"/>
      <c r="G67" s="193"/>
      <c r="H67" s="198"/>
      <c r="I67" s="187"/>
      <c r="J67" s="187"/>
      <c r="K67" s="181"/>
      <c r="L67" s="188"/>
      <c r="M67" s="187"/>
      <c r="N67" s="187"/>
      <c r="O67" s="186"/>
      <c r="P67" s="184"/>
      <c r="Q67" s="184"/>
      <c r="R67" s="175"/>
      <c r="S67" s="175"/>
      <c r="T67" s="180"/>
      <c r="U67" s="154"/>
      <c r="V67" s="154"/>
      <c r="W67" s="154"/>
      <c r="X67" s="169"/>
      <c r="Y67" s="220"/>
    </row>
    <row r="68" spans="1:25" ht="94.5" x14ac:dyDescent="0.25">
      <c r="B68" s="200"/>
      <c r="C68" s="190"/>
      <c r="D68" s="201"/>
      <c r="E68" s="3" t="s">
        <v>249</v>
      </c>
      <c r="F68" s="24" t="s">
        <v>204</v>
      </c>
      <c r="G68" s="3" t="s">
        <v>182</v>
      </c>
      <c r="H68" s="198"/>
      <c r="I68" s="187"/>
      <c r="J68" s="187"/>
      <c r="K68" s="181"/>
      <c r="L68" s="28" t="s">
        <v>246</v>
      </c>
      <c r="M68" s="187"/>
      <c r="N68" s="187"/>
      <c r="O68" s="186"/>
      <c r="P68" s="96" t="s">
        <v>277</v>
      </c>
      <c r="Q68" s="97" t="s">
        <v>201</v>
      </c>
      <c r="R68" s="98">
        <v>43844</v>
      </c>
      <c r="S68" s="98">
        <v>44558</v>
      </c>
      <c r="T68" s="99">
        <v>1</v>
      </c>
      <c r="U68" s="114">
        <f>Y68</f>
        <v>0.8</v>
      </c>
      <c r="V68" s="109">
        <f>Y68</f>
        <v>0.8</v>
      </c>
      <c r="W68" s="109">
        <v>0.9</v>
      </c>
      <c r="X68" s="139" t="s">
        <v>331</v>
      </c>
      <c r="Y68" s="61">
        <v>0.8</v>
      </c>
    </row>
    <row r="69" spans="1:25" ht="47.25" x14ac:dyDescent="0.25">
      <c r="B69" s="200"/>
      <c r="C69" s="190"/>
      <c r="D69" s="201"/>
      <c r="E69" s="3" t="s">
        <v>178</v>
      </c>
      <c r="F69" s="28" t="s">
        <v>183</v>
      </c>
      <c r="G69" s="3"/>
      <c r="H69" s="198"/>
      <c r="I69" s="187"/>
      <c r="J69" s="187"/>
      <c r="K69" s="181"/>
      <c r="L69" s="28" t="s">
        <v>264</v>
      </c>
      <c r="M69" s="187"/>
      <c r="N69" s="187"/>
      <c r="O69" s="186"/>
      <c r="P69" s="104"/>
      <c r="Q69" s="105"/>
      <c r="R69" s="106"/>
      <c r="S69" s="106"/>
      <c r="T69" s="107"/>
      <c r="U69" s="100"/>
      <c r="V69" s="112"/>
      <c r="W69" s="112"/>
      <c r="X69" s="113"/>
      <c r="Y69" s="43"/>
    </row>
    <row r="70" spans="1:25" ht="189.75" customHeight="1" x14ac:dyDescent="0.25">
      <c r="B70" s="200"/>
      <c r="C70" s="190"/>
      <c r="D70" s="201"/>
      <c r="E70" s="4" t="s">
        <v>51</v>
      </c>
      <c r="F70" s="28" t="s">
        <v>235</v>
      </c>
      <c r="G70" s="11"/>
      <c r="H70" s="198"/>
      <c r="I70" s="187"/>
      <c r="J70" s="187"/>
      <c r="K70" s="181"/>
      <c r="L70" s="28" t="s">
        <v>236</v>
      </c>
      <c r="M70" s="187"/>
      <c r="N70" s="187"/>
      <c r="O70" s="186"/>
      <c r="P70" s="96" t="s">
        <v>286</v>
      </c>
      <c r="Q70" s="97" t="s">
        <v>223</v>
      </c>
      <c r="R70" s="98">
        <v>44228</v>
      </c>
      <c r="S70" s="98">
        <v>44561</v>
      </c>
      <c r="T70" s="99">
        <v>1</v>
      </c>
      <c r="U70" s="118">
        <f>Y70</f>
        <v>0.35</v>
      </c>
      <c r="V70" s="119">
        <v>0.7</v>
      </c>
      <c r="W70" s="118">
        <v>0.98</v>
      </c>
      <c r="X70" s="113" t="s">
        <v>342</v>
      </c>
      <c r="Y70" s="54">
        <v>0.35</v>
      </c>
    </row>
    <row r="71" spans="1:25" x14ac:dyDescent="0.25">
      <c r="F71" s="36"/>
    </row>
    <row r="73" spans="1:25" x14ac:dyDescent="0.25">
      <c r="C73" s="40"/>
      <c r="D73" s="41"/>
    </row>
    <row r="74" spans="1:25" s="94" customFormat="1" ht="42.75" customHeight="1" x14ac:dyDescent="0.25">
      <c r="A74" s="140"/>
      <c r="B74" s="141"/>
      <c r="C74" s="142" t="s">
        <v>291</v>
      </c>
      <c r="D74" s="143">
        <f>COUNTIF(D8:D70,"*")</f>
        <v>7</v>
      </c>
      <c r="E74" s="144"/>
      <c r="F74" s="145"/>
      <c r="G74" s="144"/>
      <c r="H74" s="144"/>
      <c r="I74" s="141"/>
      <c r="J74" s="141"/>
      <c r="K74" s="146"/>
      <c r="L74" s="145"/>
      <c r="M74" s="210" t="s">
        <v>292</v>
      </c>
      <c r="N74" s="210"/>
      <c r="O74" s="210"/>
      <c r="P74" s="147">
        <v>20</v>
      </c>
      <c r="Q74" s="211" t="s">
        <v>290</v>
      </c>
      <c r="R74" s="211"/>
      <c r="S74" s="211"/>
      <c r="T74" s="211"/>
      <c r="U74" s="148">
        <f xml:space="preserve"> AVERAGE(U8,U9,U11,U13,U15,U17,U19,U22,U23,U25,U37,U39,U43,U44,U45,U55,U59,U63,U66,U68)</f>
        <v>0.50000000000000011</v>
      </c>
      <c r="V74" s="149">
        <f xml:space="preserve"> AVERAGE(V8,V9,V11,V13,V15:V16,V17,V19,V22,V23,V25,V37,V39,V43,V44,V45,V55,V59,V63,V66,V68)</f>
        <v>0.76380000000000003</v>
      </c>
      <c r="W74" s="149">
        <f xml:space="preserve"> AVERAGE(W8,X9,X11,W13,X15,W17,X19,W22,W23,W25,X37,W39,X43,X44,X45,X55,X59,X63,W66,W68)</f>
        <v>0.95333333333333337</v>
      </c>
      <c r="X74" s="93"/>
    </row>
    <row r="75" spans="1:25" x14ac:dyDescent="0.25">
      <c r="P75" s="33" t="s">
        <v>301</v>
      </c>
    </row>
    <row r="78" spans="1:25" x14ac:dyDescent="0.25">
      <c r="P78" s="159"/>
      <c r="Q78" s="159"/>
      <c r="R78" s="159"/>
      <c r="S78" s="159"/>
      <c r="T78" s="159"/>
      <c r="U78" s="159"/>
      <c r="V78" s="159"/>
    </row>
    <row r="79" spans="1:25" x14ac:dyDescent="0.25">
      <c r="P79" s="159"/>
      <c r="Q79" s="159"/>
      <c r="R79" s="159"/>
      <c r="S79" s="159"/>
      <c r="T79" s="159"/>
      <c r="U79" s="159"/>
      <c r="V79" s="159"/>
    </row>
    <row r="80" spans="1:25" x14ac:dyDescent="0.25">
      <c r="P80" s="159"/>
      <c r="Q80" s="159"/>
      <c r="R80" s="159"/>
      <c r="S80" s="159"/>
      <c r="T80" s="159"/>
      <c r="U80" s="159"/>
      <c r="V80" s="159"/>
    </row>
    <row r="81" spans="16:22" x14ac:dyDescent="0.25">
      <c r="P81" s="159"/>
      <c r="Q81" s="159"/>
      <c r="R81" s="159"/>
      <c r="S81" s="159"/>
      <c r="T81" s="159"/>
      <c r="U81" s="159"/>
      <c r="V81" s="159"/>
    </row>
    <row r="82" spans="16:22" x14ac:dyDescent="0.25">
      <c r="P82" s="159"/>
      <c r="Q82" s="159"/>
      <c r="R82" s="159"/>
      <c r="S82" s="159"/>
      <c r="T82" s="159"/>
      <c r="U82" s="159"/>
      <c r="V82" s="159"/>
    </row>
    <row r="83" spans="16:22" x14ac:dyDescent="0.25">
      <c r="P83" s="159"/>
      <c r="Q83" s="159"/>
      <c r="R83" s="159"/>
      <c r="S83" s="159"/>
      <c r="T83" s="159"/>
      <c r="U83" s="159"/>
      <c r="V83" s="159"/>
    </row>
    <row r="84" spans="16:22" x14ac:dyDescent="0.25">
      <c r="P84" s="159"/>
      <c r="Q84" s="159"/>
      <c r="R84" s="159"/>
      <c r="S84" s="159"/>
      <c r="T84" s="159"/>
      <c r="U84" s="159"/>
      <c r="V84" s="159"/>
    </row>
    <row r="85" spans="16:22" x14ac:dyDescent="0.25">
      <c r="P85" s="159"/>
      <c r="Q85" s="159"/>
      <c r="R85" s="159"/>
      <c r="S85" s="159"/>
      <c r="T85" s="159"/>
      <c r="U85" s="159"/>
      <c r="V85" s="159"/>
    </row>
    <row r="86" spans="16:22" x14ac:dyDescent="0.25">
      <c r="P86" s="159"/>
      <c r="Q86" s="159"/>
      <c r="R86" s="159"/>
      <c r="S86" s="159"/>
      <c r="T86" s="159"/>
      <c r="U86" s="159"/>
      <c r="V86" s="159"/>
    </row>
  </sheetData>
  <autoFilter ref="A7:X70">
    <filterColumn colId="4" showButton="0"/>
    <filterColumn colId="5" showButton="0"/>
  </autoFilter>
  <mergeCells count="203">
    <mergeCell ref="M74:O74"/>
    <mergeCell ref="U15:U16"/>
    <mergeCell ref="Q74:T74"/>
    <mergeCell ref="Y13:Y14"/>
    <mergeCell ref="Y15:Y16"/>
    <mergeCell ref="Y37:Y38"/>
    <mergeCell ref="Y49:Y50"/>
    <mergeCell ref="Y56:Y57"/>
    <mergeCell ref="Y66:Y67"/>
    <mergeCell ref="O52:O59"/>
    <mergeCell ref="P56:P57"/>
    <mergeCell ref="Q56:Q57"/>
    <mergeCell ref="R56:R57"/>
    <mergeCell ref="S56:S57"/>
    <mergeCell ref="T56:T57"/>
    <mergeCell ref="P37:P38"/>
    <mergeCell ref="Q37:Q38"/>
    <mergeCell ref="R37:R38"/>
    <mergeCell ref="S37:S38"/>
    <mergeCell ref="T37:T38"/>
    <mergeCell ref="Q49:Q50"/>
    <mergeCell ref="R49:R50"/>
    <mergeCell ref="N8:N19"/>
    <mergeCell ref="N20:N26"/>
    <mergeCell ref="B20:B26"/>
    <mergeCell ref="D20:D26"/>
    <mergeCell ref="D27:D34"/>
    <mergeCell ref="C27:C34"/>
    <mergeCell ref="B27:B34"/>
    <mergeCell ref="I52:I59"/>
    <mergeCell ref="G60:G61"/>
    <mergeCell ref="I20:I26"/>
    <mergeCell ref="I27:I34"/>
    <mergeCell ref="I60:I63"/>
    <mergeCell ref="G30:G31"/>
    <mergeCell ref="B52:B59"/>
    <mergeCell ref="B35:B51"/>
    <mergeCell ref="C35:C51"/>
    <mergeCell ref="D35:D51"/>
    <mergeCell ref="D52:D59"/>
    <mergeCell ref="B60:B63"/>
    <mergeCell ref="D60:D63"/>
    <mergeCell ref="C52:C59"/>
    <mergeCell ref="C20:C26"/>
    <mergeCell ref="C64:C70"/>
    <mergeCell ref="J27:J34"/>
    <mergeCell ref="J35:J51"/>
    <mergeCell ref="J52:J59"/>
    <mergeCell ref="J60:J63"/>
    <mergeCell ref="E52:E53"/>
    <mergeCell ref="F60:F61"/>
    <mergeCell ref="E60:E61"/>
    <mergeCell ref="G66:G67"/>
    <mergeCell ref="E64:E65"/>
    <mergeCell ref="H64:H70"/>
    <mergeCell ref="G64:G65"/>
    <mergeCell ref="F64:F65"/>
    <mergeCell ref="G27:G28"/>
    <mergeCell ref="F27:F28"/>
    <mergeCell ref="H27:H34"/>
    <mergeCell ref="H60:H63"/>
    <mergeCell ref="I64:I70"/>
    <mergeCell ref="G52:G53"/>
    <mergeCell ref="F52:F53"/>
    <mergeCell ref="H52:H59"/>
    <mergeCell ref="E35:E36"/>
    <mergeCell ref="E30:E31"/>
    <mergeCell ref="F43:F46"/>
    <mergeCell ref="B64:B70"/>
    <mergeCell ref="D64:D70"/>
    <mergeCell ref="B2:X2"/>
    <mergeCell ref="B3:X3"/>
    <mergeCell ref="I5:K5"/>
    <mergeCell ref="B5:B7"/>
    <mergeCell ref="C5:C7"/>
    <mergeCell ref="D5:D7"/>
    <mergeCell ref="E5:G7"/>
    <mergeCell ref="T5:T7"/>
    <mergeCell ref="H5:H7"/>
    <mergeCell ref="L5:O5"/>
    <mergeCell ref="M6:O6"/>
    <mergeCell ref="B4:G4"/>
    <mergeCell ref="H4:O4"/>
    <mergeCell ref="P4:U4"/>
    <mergeCell ref="P5:P7"/>
    <mergeCell ref="Q5:Q7"/>
    <mergeCell ref="R5:R7"/>
    <mergeCell ref="S5:S7"/>
    <mergeCell ref="L6:L7"/>
    <mergeCell ref="U5:U7"/>
    <mergeCell ref="I6:K6"/>
    <mergeCell ref="B8:B19"/>
    <mergeCell ref="N27:N34"/>
    <mergeCell ref="N35:N51"/>
    <mergeCell ref="N52:N59"/>
    <mergeCell ref="N60:N63"/>
    <mergeCell ref="M52:M59"/>
    <mergeCell ref="M60:M63"/>
    <mergeCell ref="E43:E46"/>
    <mergeCell ref="D8:D19"/>
    <mergeCell ref="C8:C19"/>
    <mergeCell ref="E15:E16"/>
    <mergeCell ref="H8:H19"/>
    <mergeCell ref="I8:I19"/>
    <mergeCell ref="F8:F9"/>
    <mergeCell ref="G8:G9"/>
    <mergeCell ref="L13:L14"/>
    <mergeCell ref="E8:E9"/>
    <mergeCell ref="E13:E14"/>
    <mergeCell ref="C60:C63"/>
    <mergeCell ref="M35:M51"/>
    <mergeCell ref="J8:J19"/>
    <mergeCell ref="L27:L28"/>
    <mergeCell ref="M20:M26"/>
    <mergeCell ref="M27:M34"/>
    <mergeCell ref="E66:E67"/>
    <mergeCell ref="F66:F67"/>
    <mergeCell ref="J64:J70"/>
    <mergeCell ref="E20:E21"/>
    <mergeCell ref="L20:L21"/>
    <mergeCell ref="G20:G21"/>
    <mergeCell ref="F20:F21"/>
    <mergeCell ref="L37:L38"/>
    <mergeCell ref="E37:E38"/>
    <mergeCell ref="L43:L46"/>
    <mergeCell ref="E49:E50"/>
    <mergeCell ref="E27:E28"/>
    <mergeCell ref="H20:H26"/>
    <mergeCell ref="L52:L53"/>
    <mergeCell ref="K52:K59"/>
    <mergeCell ref="K60:K63"/>
    <mergeCell ref="L64:L65"/>
    <mergeCell ref="M64:M70"/>
    <mergeCell ref="N64:N70"/>
    <mergeCell ref="L66:L67"/>
    <mergeCell ref="L60:L61"/>
    <mergeCell ref="L55:L58"/>
    <mergeCell ref="G13:G14"/>
    <mergeCell ref="F13:F14"/>
    <mergeCell ref="M8:M19"/>
    <mergeCell ref="F35:F36"/>
    <mergeCell ref="K8:K19"/>
    <mergeCell ref="L8:L9"/>
    <mergeCell ref="G43:G46"/>
    <mergeCell ref="I35:I51"/>
    <mergeCell ref="G49:G50"/>
    <mergeCell ref="F49:F50"/>
    <mergeCell ref="G35:G36"/>
    <mergeCell ref="L35:L36"/>
    <mergeCell ref="H35:H51"/>
    <mergeCell ref="K27:K34"/>
    <mergeCell ref="K35:K51"/>
    <mergeCell ref="L49:L50"/>
    <mergeCell ref="K20:K26"/>
    <mergeCell ref="J20:J26"/>
    <mergeCell ref="K64:K70"/>
    <mergeCell ref="S15:S16"/>
    <mergeCell ref="W13:W14"/>
    <mergeCell ref="W15:W16"/>
    <mergeCell ref="W37:W38"/>
    <mergeCell ref="W66:W67"/>
    <mergeCell ref="O27:O34"/>
    <mergeCell ref="O35:O51"/>
    <mergeCell ref="P66:P67"/>
    <mergeCell ref="Q66:Q67"/>
    <mergeCell ref="R66:R67"/>
    <mergeCell ref="S66:S67"/>
    <mergeCell ref="T66:T67"/>
    <mergeCell ref="P13:P14"/>
    <mergeCell ref="Q13:Q14"/>
    <mergeCell ref="R13:R14"/>
    <mergeCell ref="S13:S14"/>
    <mergeCell ref="O60:O63"/>
    <mergeCell ref="P49:P50"/>
    <mergeCell ref="Q15:Q16"/>
    <mergeCell ref="P15:P16"/>
    <mergeCell ref="O64:O70"/>
    <mergeCell ref="O8:O19"/>
    <mergeCell ref="O20:O26"/>
    <mergeCell ref="X5:X7"/>
    <mergeCell ref="V66:V67"/>
    <mergeCell ref="V37:V38"/>
    <mergeCell ref="X37:X38"/>
    <mergeCell ref="P78:V86"/>
    <mergeCell ref="V5:V7"/>
    <mergeCell ref="W5:W7"/>
    <mergeCell ref="V13:V14"/>
    <mergeCell ref="X15:X16"/>
    <mergeCell ref="V15:V16"/>
    <mergeCell ref="X13:X14"/>
    <mergeCell ref="U66:U67"/>
    <mergeCell ref="X66:X67"/>
    <mergeCell ref="T13:T14"/>
    <mergeCell ref="U13:U14"/>
    <mergeCell ref="U37:U38"/>
    <mergeCell ref="U49:U50"/>
    <mergeCell ref="X49:X50"/>
    <mergeCell ref="R15:R16"/>
    <mergeCell ref="U56:U57"/>
    <mergeCell ref="X56:X57"/>
    <mergeCell ref="T15:T16"/>
    <mergeCell ref="S49:S50"/>
    <mergeCell ref="T49:T50"/>
  </mergeCells>
  <printOptions horizontalCentered="1" verticalCentered="1"/>
  <pageMargins left="0.7" right="0.7" top="0.75" bottom="0.75" header="0.3" footer="0.3"/>
  <pageSetup paperSize="145" scale="43" orientation="portrait" r:id="rId1"/>
  <rowBreaks count="1" manualBreakCount="1">
    <brk id="5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7"/>
  <sheetViews>
    <sheetView showGridLines="0" tabSelected="1" zoomScale="120" zoomScaleNormal="120" workbookViewId="0">
      <selection activeCell="F14" sqref="F14:L22"/>
    </sheetView>
  </sheetViews>
  <sheetFormatPr baseColWidth="10" defaultRowHeight="15" x14ac:dyDescent="0.25"/>
  <cols>
    <col min="4" max="4" width="12.5703125" customWidth="1"/>
    <col min="5" max="5" width="2.5703125" customWidth="1"/>
    <col min="6" max="6" width="11.28515625" customWidth="1"/>
    <col min="10" max="12" width="19.28515625" customWidth="1"/>
  </cols>
  <sheetData>
    <row r="1" spans="1:12" s="38" customFormat="1" ht="21.75" customHeight="1" x14ac:dyDescent="0.25">
      <c r="A1" s="221" t="s">
        <v>302</v>
      </c>
      <c r="B1" s="221"/>
      <c r="C1" s="221"/>
      <c r="D1" s="221"/>
      <c r="E1" s="221"/>
      <c r="F1" s="221"/>
      <c r="G1" s="221"/>
      <c r="H1" s="221"/>
      <c r="I1" s="221"/>
      <c r="J1" s="221"/>
      <c r="K1" s="221"/>
      <c r="L1" s="221"/>
    </row>
    <row r="2" spans="1:12" ht="5.25" customHeight="1" x14ac:dyDescent="0.25"/>
    <row r="3" spans="1:12" ht="30" customHeight="1" x14ac:dyDescent="0.25">
      <c r="A3" s="230" t="s">
        <v>304</v>
      </c>
      <c r="B3" s="231"/>
      <c r="C3" s="231"/>
      <c r="D3" s="231"/>
      <c r="E3" s="231"/>
      <c r="F3" s="231"/>
      <c r="G3" s="231"/>
      <c r="H3" s="231"/>
      <c r="I3" s="231"/>
      <c r="J3" s="231"/>
      <c r="K3" s="231"/>
      <c r="L3" s="231"/>
    </row>
    <row r="4" spans="1:12" ht="15" customHeight="1" x14ac:dyDescent="0.25">
      <c r="A4" s="64"/>
      <c r="B4" s="65"/>
      <c r="C4" s="66"/>
      <c r="D4" s="66"/>
      <c r="E4" s="67"/>
      <c r="F4" s="229" t="s">
        <v>341</v>
      </c>
      <c r="G4" s="229"/>
      <c r="H4" s="229"/>
      <c r="I4" s="229"/>
      <c r="J4" s="229"/>
      <c r="K4" s="229"/>
      <c r="L4" s="229"/>
    </row>
    <row r="5" spans="1:12" ht="47.25" customHeight="1" x14ac:dyDescent="0.25">
      <c r="A5" s="224" t="s">
        <v>303</v>
      </c>
      <c r="B5" s="225"/>
      <c r="C5" s="69" t="s">
        <v>293</v>
      </c>
      <c r="D5" s="69" t="s">
        <v>294</v>
      </c>
      <c r="F5" s="229"/>
      <c r="G5" s="229"/>
      <c r="H5" s="229"/>
      <c r="I5" s="229"/>
      <c r="J5" s="229"/>
      <c r="K5" s="229"/>
      <c r="L5" s="229"/>
    </row>
    <row r="6" spans="1:12" ht="27" customHeight="1" x14ac:dyDescent="0.25">
      <c r="A6" s="222">
        <f>'Matriz '!D74</f>
        <v>7</v>
      </c>
      <c r="B6" s="223"/>
      <c r="C6" s="70">
        <f>'Matriz '!P74</f>
        <v>20</v>
      </c>
      <c r="D6" s="82">
        <f>'Matriz '!W74</f>
        <v>0.95333333333333337</v>
      </c>
      <c r="F6" s="229"/>
      <c r="G6" s="229"/>
      <c r="H6" s="229"/>
      <c r="I6" s="229"/>
      <c r="J6" s="229"/>
      <c r="K6" s="229"/>
      <c r="L6" s="229"/>
    </row>
    <row r="7" spans="1:12" x14ac:dyDescent="0.25">
      <c r="A7" s="71"/>
      <c r="B7" s="68"/>
      <c r="C7" s="68"/>
      <c r="D7" s="68"/>
      <c r="E7" s="72"/>
      <c r="F7" s="229"/>
      <c r="G7" s="229"/>
      <c r="H7" s="229"/>
      <c r="I7" s="229"/>
      <c r="J7" s="229"/>
      <c r="K7" s="229"/>
      <c r="L7" s="229"/>
    </row>
    <row r="8" spans="1:12" s="38" customFormat="1" x14ac:dyDescent="0.25">
      <c r="A8" s="71"/>
      <c r="B8" s="68"/>
      <c r="C8" s="68"/>
      <c r="D8" s="68"/>
      <c r="E8" s="72"/>
      <c r="F8" s="229"/>
      <c r="G8" s="229"/>
      <c r="H8" s="229"/>
      <c r="I8" s="229"/>
      <c r="J8" s="229"/>
      <c r="K8" s="229"/>
      <c r="L8" s="229"/>
    </row>
    <row r="9" spans="1:12" s="38" customFormat="1" x14ac:dyDescent="0.25">
      <c r="A9" s="71"/>
      <c r="B9" s="68"/>
      <c r="C9" s="68"/>
      <c r="D9" s="68"/>
      <c r="E9" s="72"/>
      <c r="F9" s="229"/>
      <c r="G9" s="229"/>
      <c r="H9" s="229"/>
      <c r="I9" s="229"/>
      <c r="J9" s="229"/>
      <c r="K9" s="229"/>
      <c r="L9" s="229"/>
    </row>
    <row r="10" spans="1:12" s="38" customFormat="1" x14ac:dyDescent="0.25">
      <c r="A10" s="71"/>
      <c r="B10" s="68"/>
      <c r="C10" s="68"/>
      <c r="D10" s="68"/>
      <c r="E10" s="72"/>
      <c r="F10" s="229"/>
      <c r="G10" s="229"/>
      <c r="H10" s="229"/>
      <c r="I10" s="229"/>
      <c r="J10" s="229"/>
      <c r="K10" s="229"/>
      <c r="L10" s="229"/>
    </row>
    <row r="11" spans="1:12" s="38" customFormat="1" ht="6.75" customHeight="1" x14ac:dyDescent="0.25">
      <c r="A11" s="71"/>
      <c r="B11" s="68"/>
      <c r="C11" s="68"/>
      <c r="D11" s="68"/>
      <c r="E11" s="72"/>
      <c r="F11" s="229"/>
      <c r="G11" s="229"/>
      <c r="H11" s="229"/>
      <c r="I11" s="229"/>
      <c r="J11" s="229"/>
      <c r="K11" s="229"/>
      <c r="L11" s="229"/>
    </row>
    <row r="12" spans="1:12" s="38" customFormat="1" x14ac:dyDescent="0.25">
      <c r="A12" s="71"/>
      <c r="B12" s="68"/>
      <c r="C12" s="68"/>
      <c r="D12" s="68"/>
      <c r="E12" s="72"/>
      <c r="F12" s="229"/>
      <c r="G12" s="229"/>
      <c r="H12" s="229"/>
      <c r="I12" s="229"/>
      <c r="J12" s="229"/>
      <c r="K12" s="229"/>
      <c r="L12" s="229"/>
    </row>
    <row r="13" spans="1:12" ht="26.25" customHeight="1" x14ac:dyDescent="0.25">
      <c r="A13" s="232" t="s">
        <v>295</v>
      </c>
      <c r="B13" s="233"/>
      <c r="C13" s="233"/>
      <c r="D13" s="233"/>
      <c r="E13" s="233"/>
      <c r="F13" s="233"/>
      <c r="G13" s="233"/>
      <c r="H13" s="233"/>
      <c r="I13" s="233"/>
      <c r="J13" s="233"/>
      <c r="K13" s="233"/>
      <c r="L13" s="233"/>
    </row>
    <row r="14" spans="1:12" ht="15" customHeight="1" x14ac:dyDescent="0.25">
      <c r="A14" s="73"/>
      <c r="B14" s="74"/>
      <c r="C14" s="74"/>
      <c r="D14" s="74"/>
      <c r="E14" s="74"/>
      <c r="F14" s="229" t="s">
        <v>332</v>
      </c>
      <c r="G14" s="229"/>
      <c r="H14" s="229"/>
      <c r="I14" s="229"/>
      <c r="J14" s="229"/>
      <c r="K14" s="229"/>
      <c r="L14" s="229"/>
    </row>
    <row r="15" spans="1:12" ht="21.75" customHeight="1" x14ac:dyDescent="0.25">
      <c r="A15" s="228" t="s">
        <v>296</v>
      </c>
      <c r="B15" s="228"/>
      <c r="C15" s="228"/>
      <c r="D15" s="75"/>
      <c r="E15" s="75"/>
      <c r="F15" s="229"/>
      <c r="G15" s="229"/>
      <c r="H15" s="229"/>
      <c r="I15" s="229"/>
      <c r="J15" s="229"/>
      <c r="K15" s="229"/>
      <c r="L15" s="229"/>
    </row>
    <row r="16" spans="1:12" ht="21" customHeight="1" x14ac:dyDescent="0.25">
      <c r="A16" s="234" t="s">
        <v>297</v>
      </c>
      <c r="B16" s="234"/>
      <c r="C16" s="76" t="s">
        <v>298</v>
      </c>
      <c r="D16" s="75"/>
      <c r="E16" s="75"/>
      <c r="F16" s="229"/>
      <c r="G16" s="229"/>
      <c r="H16" s="229"/>
      <c r="I16" s="229"/>
      <c r="J16" s="229"/>
      <c r="K16" s="229"/>
      <c r="L16" s="229"/>
    </row>
    <row r="17" spans="1:12" ht="18.75" customHeight="1" x14ac:dyDescent="0.25">
      <c r="A17" s="235" t="s">
        <v>156</v>
      </c>
      <c r="B17" s="235"/>
      <c r="C17" s="39"/>
      <c r="D17" s="75"/>
      <c r="E17" s="75"/>
      <c r="F17" s="229"/>
      <c r="G17" s="229"/>
      <c r="H17" s="229"/>
      <c r="I17" s="229"/>
      <c r="J17" s="229"/>
      <c r="K17" s="229"/>
      <c r="L17" s="229"/>
    </row>
    <row r="18" spans="1:12" ht="8.25" customHeight="1" x14ac:dyDescent="0.25">
      <c r="A18" s="226"/>
      <c r="B18" s="227"/>
      <c r="C18" s="227"/>
      <c r="D18" s="75"/>
      <c r="E18" s="75"/>
      <c r="F18" s="229"/>
      <c r="G18" s="229"/>
      <c r="H18" s="229"/>
      <c r="I18" s="229"/>
      <c r="J18" s="229"/>
      <c r="K18" s="229"/>
      <c r="L18" s="229"/>
    </row>
    <row r="19" spans="1:12" ht="19.5" customHeight="1" x14ac:dyDescent="0.25">
      <c r="A19" s="228" t="s">
        <v>299</v>
      </c>
      <c r="B19" s="228"/>
      <c r="C19" s="228"/>
      <c r="D19" s="75"/>
      <c r="E19" s="75"/>
      <c r="F19" s="229"/>
      <c r="G19" s="229"/>
      <c r="H19" s="229"/>
      <c r="I19" s="229"/>
      <c r="J19" s="229"/>
      <c r="K19" s="229"/>
      <c r="L19" s="229"/>
    </row>
    <row r="20" spans="1:12" ht="19.5" customHeight="1" x14ac:dyDescent="0.25">
      <c r="A20" s="234" t="s">
        <v>297</v>
      </c>
      <c r="B20" s="234"/>
      <c r="C20" s="76" t="s">
        <v>298</v>
      </c>
      <c r="D20" s="75"/>
      <c r="E20" s="75"/>
      <c r="F20" s="229"/>
      <c r="G20" s="229"/>
      <c r="H20" s="229"/>
      <c r="I20" s="229"/>
      <c r="J20" s="229"/>
      <c r="K20" s="229"/>
      <c r="L20" s="229"/>
    </row>
    <row r="21" spans="1:12" ht="19.5" customHeight="1" x14ac:dyDescent="0.25">
      <c r="A21" s="235"/>
      <c r="B21" s="235"/>
      <c r="C21" s="39" t="s">
        <v>156</v>
      </c>
      <c r="D21" s="77"/>
      <c r="E21" s="77"/>
      <c r="F21" s="229"/>
      <c r="G21" s="229"/>
      <c r="H21" s="229"/>
      <c r="I21" s="229"/>
      <c r="J21" s="229"/>
      <c r="K21" s="229"/>
      <c r="L21" s="229"/>
    </row>
    <row r="22" spans="1:12" ht="6.75" customHeight="1" x14ac:dyDescent="0.25">
      <c r="A22" s="78"/>
      <c r="B22" s="79"/>
      <c r="C22" s="77"/>
      <c r="D22" s="77"/>
      <c r="E22" s="77"/>
      <c r="F22" s="229"/>
      <c r="G22" s="229"/>
      <c r="H22" s="229"/>
      <c r="I22" s="229"/>
      <c r="J22" s="229"/>
      <c r="K22" s="229"/>
      <c r="L22" s="229"/>
    </row>
    <row r="23" spans="1:12" ht="6.75" customHeight="1" x14ac:dyDescent="0.25"/>
    <row r="24" spans="1:12" s="38" customFormat="1" ht="23.25" customHeight="1" x14ac:dyDescent="0.25">
      <c r="A24" s="240" t="s">
        <v>300</v>
      </c>
      <c r="B24" s="240"/>
      <c r="C24" s="240"/>
      <c r="D24" s="241" t="s">
        <v>333</v>
      </c>
      <c r="E24" s="241"/>
      <c r="F24" s="241"/>
      <c r="G24" s="241"/>
      <c r="H24" s="241"/>
      <c r="I24" s="241"/>
      <c r="J24" s="241"/>
      <c r="K24" s="241"/>
      <c r="L24" s="241"/>
    </row>
    <row r="25" spans="1:12" s="38" customFormat="1" ht="8.25" customHeight="1" x14ac:dyDescent="0.25">
      <c r="A25" s="63"/>
      <c r="B25" s="63"/>
      <c r="C25" s="80"/>
      <c r="D25" s="63"/>
      <c r="E25" s="63"/>
      <c r="F25" s="63"/>
      <c r="G25" s="63"/>
      <c r="H25" s="63"/>
      <c r="I25" s="63"/>
      <c r="J25" s="63"/>
      <c r="K25" s="63"/>
      <c r="L25" s="63"/>
    </row>
    <row r="26" spans="1:12" s="38" customFormat="1" ht="34.5" customHeight="1" x14ac:dyDescent="0.25">
      <c r="A26" s="236" t="s">
        <v>305</v>
      </c>
      <c r="B26" s="237"/>
      <c r="C26" s="238"/>
      <c r="D26" s="239" t="s">
        <v>223</v>
      </c>
      <c r="E26" s="239"/>
      <c r="F26" s="239"/>
      <c r="G26" s="239"/>
      <c r="H26" s="239"/>
      <c r="I26" s="239"/>
      <c r="J26" s="239"/>
      <c r="K26" s="239"/>
      <c r="L26" s="239"/>
    </row>
    <row r="27" spans="1:12" s="38" customFormat="1" ht="21.75" customHeight="1" x14ac:dyDescent="0.25">
      <c r="A27" s="81"/>
      <c r="B27" s="63"/>
      <c r="D27" s="63"/>
      <c r="E27" s="63"/>
      <c r="F27" s="63"/>
      <c r="G27" s="63"/>
      <c r="H27" s="63"/>
      <c r="I27" s="63"/>
      <c r="J27" s="63"/>
      <c r="K27" s="63"/>
      <c r="L27" s="63"/>
    </row>
  </sheetData>
  <mergeCells count="18">
    <mergeCell ref="A26:C26"/>
    <mergeCell ref="D26:L26"/>
    <mergeCell ref="A20:B20"/>
    <mergeCell ref="A21:B21"/>
    <mergeCell ref="A24:C24"/>
    <mergeCell ref="D24:L24"/>
    <mergeCell ref="A1:L1"/>
    <mergeCell ref="A6:B6"/>
    <mergeCell ref="A5:B5"/>
    <mergeCell ref="A18:C18"/>
    <mergeCell ref="A19:C19"/>
    <mergeCell ref="F14:L22"/>
    <mergeCell ref="A3:L3"/>
    <mergeCell ref="A13:L13"/>
    <mergeCell ref="A15:C15"/>
    <mergeCell ref="A16:B16"/>
    <mergeCell ref="A17:B17"/>
    <mergeCell ref="F4:L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7" customWidth="1"/>
    <col min="2" max="2" width="5.5703125" style="7" customWidth="1"/>
    <col min="3" max="3" width="87.42578125" style="7" bestFit="1" customWidth="1"/>
    <col min="4" max="4" width="18.140625" style="6" bestFit="1" customWidth="1"/>
    <col min="5" max="16384" width="11.42578125" style="7"/>
  </cols>
  <sheetData>
    <row r="1" spans="2:4" ht="7.5" customHeight="1" x14ac:dyDescent="0.25"/>
    <row r="2" spans="2:4" x14ac:dyDescent="0.25">
      <c r="B2" s="242" t="s">
        <v>112</v>
      </c>
      <c r="C2" s="242"/>
      <c r="D2" s="242"/>
    </row>
    <row r="3" spans="2:4" x14ac:dyDescent="0.25">
      <c r="B3" s="12" t="s">
        <v>119</v>
      </c>
      <c r="C3" s="12" t="s">
        <v>120</v>
      </c>
      <c r="D3" s="12" t="s">
        <v>121</v>
      </c>
    </row>
    <row r="4" spans="2:4" x14ac:dyDescent="0.25">
      <c r="B4" s="8">
        <v>1</v>
      </c>
      <c r="C4" s="13" t="s">
        <v>124</v>
      </c>
      <c r="D4" s="8" t="s">
        <v>116</v>
      </c>
    </row>
    <row r="5" spans="2:4" x14ac:dyDescent="0.25">
      <c r="B5" s="8">
        <v>2</v>
      </c>
      <c r="C5" s="9" t="s">
        <v>117</v>
      </c>
      <c r="D5" s="8" t="s">
        <v>116</v>
      </c>
    </row>
    <row r="6" spans="2:4" x14ac:dyDescent="0.25">
      <c r="B6" s="8">
        <v>3</v>
      </c>
      <c r="C6" s="9" t="s">
        <v>113</v>
      </c>
      <c r="D6" s="8" t="s">
        <v>122</v>
      </c>
    </row>
    <row r="7" spans="2:4" x14ac:dyDescent="0.25">
      <c r="B7" s="8">
        <v>4</v>
      </c>
      <c r="C7" s="9" t="s">
        <v>114</v>
      </c>
      <c r="D7" s="8" t="s">
        <v>116</v>
      </c>
    </row>
    <row r="8" spans="2:4" x14ac:dyDescent="0.25">
      <c r="B8" s="8">
        <v>5</v>
      </c>
      <c r="C8" s="9" t="s">
        <v>115</v>
      </c>
      <c r="D8" s="8" t="s">
        <v>116</v>
      </c>
    </row>
    <row r="9" spans="2:4" x14ac:dyDescent="0.25">
      <c r="B9" s="8">
        <v>6</v>
      </c>
      <c r="C9" s="9" t="s">
        <v>123</v>
      </c>
      <c r="D9" s="8" t="s">
        <v>116</v>
      </c>
    </row>
    <row r="10" spans="2:4" x14ac:dyDescent="0.25">
      <c r="B10" s="8">
        <v>7</v>
      </c>
      <c r="C10" s="9" t="s">
        <v>118</v>
      </c>
      <c r="D10" s="8" t="s">
        <v>116</v>
      </c>
    </row>
    <row r="11" spans="2:4" x14ac:dyDescent="0.25">
      <c r="B11" s="8">
        <v>8</v>
      </c>
      <c r="C11" s="13" t="s">
        <v>168</v>
      </c>
      <c r="D11" s="8" t="s">
        <v>116</v>
      </c>
    </row>
  </sheetData>
  <mergeCells count="1">
    <mergeCell ref="B2:D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7" customWidth="1"/>
    <col min="2" max="2" width="28.42578125" style="10" customWidth="1"/>
    <col min="3" max="3" width="123.7109375" style="7" bestFit="1" customWidth="1"/>
    <col min="4" max="16384" width="11.42578125" style="7"/>
  </cols>
  <sheetData>
    <row r="1" spans="1:3" x14ac:dyDescent="0.25">
      <c r="A1" s="5"/>
      <c r="B1" s="6"/>
    </row>
    <row r="2" spans="1:3" x14ac:dyDescent="0.25">
      <c r="A2" s="5"/>
      <c r="B2" s="243" t="s">
        <v>54</v>
      </c>
      <c r="C2" s="243"/>
    </row>
    <row r="3" spans="1:3" x14ac:dyDescent="0.25">
      <c r="A3" s="5"/>
      <c r="B3" s="8">
        <v>1</v>
      </c>
      <c r="C3" s="9" t="s">
        <v>55</v>
      </c>
    </row>
    <row r="4" spans="1:3" x14ac:dyDescent="0.25">
      <c r="A4" s="5"/>
      <c r="B4" s="8">
        <v>2</v>
      </c>
      <c r="C4" s="9" t="s">
        <v>56</v>
      </c>
    </row>
    <row r="5" spans="1:3" x14ac:dyDescent="0.25">
      <c r="A5" s="5"/>
      <c r="B5" s="8">
        <v>3</v>
      </c>
      <c r="C5" s="9" t="s">
        <v>57</v>
      </c>
    </row>
    <row r="6" spans="1:3" x14ac:dyDescent="0.25">
      <c r="A6" s="5"/>
      <c r="B6" s="8">
        <v>4</v>
      </c>
      <c r="C6" s="9" t="s">
        <v>58</v>
      </c>
    </row>
    <row r="7" spans="1:3" x14ac:dyDescent="0.25">
      <c r="A7" s="5"/>
      <c r="B7" s="8">
        <v>5</v>
      </c>
      <c r="C7" s="9" t="s">
        <v>59</v>
      </c>
    </row>
    <row r="8" spans="1:3" x14ac:dyDescent="0.25">
      <c r="A8" s="5"/>
      <c r="B8" s="8">
        <v>6</v>
      </c>
      <c r="C8" s="9" t="s">
        <v>60</v>
      </c>
    </row>
    <row r="9" spans="1:3" x14ac:dyDescent="0.25">
      <c r="A9" s="5"/>
      <c r="B9" s="8">
        <v>7</v>
      </c>
      <c r="C9" s="9" t="s">
        <v>61</v>
      </c>
    </row>
    <row r="10" spans="1:3" x14ac:dyDescent="0.25">
      <c r="A10" s="5"/>
      <c r="B10" s="8">
        <v>8</v>
      </c>
      <c r="C10" s="9" t="s">
        <v>62</v>
      </c>
    </row>
    <row r="11" spans="1:3" x14ac:dyDescent="0.25">
      <c r="A11" s="5"/>
      <c r="B11" s="8">
        <v>9</v>
      </c>
      <c r="C11" s="9" t="s">
        <v>63</v>
      </c>
    </row>
    <row r="12" spans="1:3" x14ac:dyDescent="0.25">
      <c r="A12" s="5"/>
      <c r="B12" s="8">
        <v>10</v>
      </c>
      <c r="C12" s="9" t="s">
        <v>64</v>
      </c>
    </row>
    <row r="13" spans="1:3" x14ac:dyDescent="0.25">
      <c r="A13" s="5"/>
      <c r="B13" s="8">
        <v>11</v>
      </c>
      <c r="C13" s="9" t="s">
        <v>65</v>
      </c>
    </row>
    <row r="14" spans="1:3" x14ac:dyDescent="0.25">
      <c r="A14" s="5"/>
      <c r="B14" s="8">
        <v>12</v>
      </c>
      <c r="C14" s="9" t="s">
        <v>66</v>
      </c>
    </row>
    <row r="15" spans="1:3" x14ac:dyDescent="0.25">
      <c r="A15" s="5"/>
      <c r="B15" s="8">
        <v>13</v>
      </c>
      <c r="C15" s="9" t="s">
        <v>67</v>
      </c>
    </row>
    <row r="16" spans="1:3" x14ac:dyDescent="0.25">
      <c r="A16" s="5"/>
      <c r="B16" s="8">
        <v>14</v>
      </c>
      <c r="C16" s="9" t="s">
        <v>68</v>
      </c>
    </row>
    <row r="17" spans="1:3" x14ac:dyDescent="0.25">
      <c r="A17" s="5"/>
      <c r="B17" s="8">
        <v>15</v>
      </c>
      <c r="C17" s="9" t="s">
        <v>69</v>
      </c>
    </row>
    <row r="18" spans="1:3" x14ac:dyDescent="0.25">
      <c r="A18" s="5"/>
      <c r="B18" s="8">
        <v>16</v>
      </c>
      <c r="C18" s="9" t="s">
        <v>70</v>
      </c>
    </row>
    <row r="19" spans="1:3" x14ac:dyDescent="0.25">
      <c r="A19" s="5"/>
      <c r="B19" s="8">
        <v>17</v>
      </c>
      <c r="C19" s="9" t="s">
        <v>71</v>
      </c>
    </row>
    <row r="20" spans="1:3" x14ac:dyDescent="0.25">
      <c r="A20" s="5"/>
      <c r="B20" s="8">
        <v>18</v>
      </c>
      <c r="C20" s="9" t="s">
        <v>72</v>
      </c>
    </row>
    <row r="21" spans="1:3" x14ac:dyDescent="0.25">
      <c r="A21" s="5"/>
      <c r="B21" s="8">
        <v>19</v>
      </c>
      <c r="C21" s="9" t="s">
        <v>73</v>
      </c>
    </row>
    <row r="22" spans="1:3" x14ac:dyDescent="0.25">
      <c r="A22" s="5"/>
      <c r="B22" s="8">
        <v>20</v>
      </c>
      <c r="C22" s="9" t="s">
        <v>74</v>
      </c>
    </row>
    <row r="23" spans="1:3" x14ac:dyDescent="0.25">
      <c r="A23" s="5"/>
      <c r="B23" s="8">
        <v>21</v>
      </c>
      <c r="C23" s="9" t="s">
        <v>75</v>
      </c>
    </row>
    <row r="24" spans="1:3" x14ac:dyDescent="0.25">
      <c r="A24" s="5"/>
      <c r="B24" s="8">
        <v>22</v>
      </c>
      <c r="C24" s="9" t="s">
        <v>76</v>
      </c>
    </row>
    <row r="25" spans="1:3" x14ac:dyDescent="0.25">
      <c r="A25" s="5"/>
      <c r="B25" s="8">
        <v>23</v>
      </c>
      <c r="C25" s="9" t="s">
        <v>77</v>
      </c>
    </row>
    <row r="26" spans="1:3" x14ac:dyDescent="0.25">
      <c r="B26" s="8">
        <v>24</v>
      </c>
      <c r="C26" s="9" t="s">
        <v>78</v>
      </c>
    </row>
    <row r="27" spans="1:3" x14ac:dyDescent="0.25">
      <c r="B27" s="8">
        <v>25</v>
      </c>
      <c r="C27" s="9" t="s">
        <v>79</v>
      </c>
    </row>
    <row r="28" spans="1:3" x14ac:dyDescent="0.25">
      <c r="B28" s="8">
        <v>26</v>
      </c>
      <c r="C28" s="9" t="s">
        <v>80</v>
      </c>
    </row>
    <row r="29" spans="1:3" x14ac:dyDescent="0.25">
      <c r="B29" s="8">
        <v>27</v>
      </c>
      <c r="C29" s="9" t="s">
        <v>81</v>
      </c>
    </row>
    <row r="30" spans="1:3" x14ac:dyDescent="0.25">
      <c r="B30" s="8">
        <v>28</v>
      </c>
      <c r="C30" s="9" t="s">
        <v>82</v>
      </c>
    </row>
    <row r="31" spans="1:3" x14ac:dyDescent="0.25">
      <c r="B31" s="8">
        <v>29</v>
      </c>
      <c r="C31" s="9" t="s">
        <v>83</v>
      </c>
    </row>
    <row r="32" spans="1:3" x14ac:dyDescent="0.25">
      <c r="B32" s="8">
        <v>30</v>
      </c>
      <c r="C32" s="9" t="s">
        <v>84</v>
      </c>
    </row>
    <row r="33" spans="2:3" x14ac:dyDescent="0.25">
      <c r="B33" s="8">
        <v>31</v>
      </c>
      <c r="C33" s="9" t="s">
        <v>85</v>
      </c>
    </row>
    <row r="34" spans="2:3" x14ac:dyDescent="0.25">
      <c r="B34" s="8">
        <v>32</v>
      </c>
      <c r="C34" s="9" t="s">
        <v>86</v>
      </c>
    </row>
    <row r="35" spans="2:3" x14ac:dyDescent="0.25">
      <c r="B35" s="8">
        <v>33</v>
      </c>
      <c r="C35" s="9" t="s">
        <v>87</v>
      </c>
    </row>
    <row r="36" spans="2:3" x14ac:dyDescent="0.25">
      <c r="B36" s="8">
        <v>34</v>
      </c>
      <c r="C36" s="9" t="s">
        <v>88</v>
      </c>
    </row>
    <row r="37" spans="2:3" x14ac:dyDescent="0.25">
      <c r="B37" s="8">
        <v>35</v>
      </c>
      <c r="C37" s="9" t="s">
        <v>89</v>
      </c>
    </row>
    <row r="38" spans="2:3" x14ac:dyDescent="0.25">
      <c r="B38" s="8">
        <v>36</v>
      </c>
      <c r="C38" s="9" t="s">
        <v>90</v>
      </c>
    </row>
    <row r="39" spans="2:3" x14ac:dyDescent="0.25">
      <c r="B39" s="8">
        <v>37</v>
      </c>
      <c r="C39" s="9" t="s">
        <v>91</v>
      </c>
    </row>
    <row r="40" spans="2:3" x14ac:dyDescent="0.25">
      <c r="B40" s="8">
        <v>38</v>
      </c>
      <c r="C40" s="9" t="s">
        <v>92</v>
      </c>
    </row>
    <row r="41" spans="2:3" x14ac:dyDescent="0.25">
      <c r="B41" s="8">
        <v>39</v>
      </c>
      <c r="C41" s="9" t="s">
        <v>93</v>
      </c>
    </row>
    <row r="42" spans="2:3" x14ac:dyDescent="0.25">
      <c r="B42" s="8">
        <v>40</v>
      </c>
      <c r="C42" s="9" t="s">
        <v>94</v>
      </c>
    </row>
    <row r="43" spans="2:3" x14ac:dyDescent="0.25">
      <c r="B43" s="8">
        <v>41</v>
      </c>
      <c r="C43" s="9" t="s">
        <v>95</v>
      </c>
    </row>
    <row r="44" spans="2:3" x14ac:dyDescent="0.25">
      <c r="B44" s="8">
        <v>42</v>
      </c>
      <c r="C44" s="9" t="s">
        <v>96</v>
      </c>
    </row>
    <row r="45" spans="2:3" x14ac:dyDescent="0.25">
      <c r="B45" s="8">
        <v>43</v>
      </c>
      <c r="C45" s="9" t="s">
        <v>97</v>
      </c>
    </row>
    <row r="46" spans="2:3" x14ac:dyDescent="0.25">
      <c r="B46" s="8">
        <v>44</v>
      </c>
      <c r="C46" s="9" t="s">
        <v>98</v>
      </c>
    </row>
    <row r="47" spans="2:3" x14ac:dyDescent="0.25">
      <c r="B47" s="8">
        <v>45</v>
      </c>
      <c r="C47" s="9" t="s">
        <v>99</v>
      </c>
    </row>
    <row r="48" spans="2:3" x14ac:dyDescent="0.25">
      <c r="B48" s="8">
        <v>46</v>
      </c>
      <c r="C48" s="9" t="s">
        <v>100</v>
      </c>
    </row>
    <row r="49" spans="2:3" x14ac:dyDescent="0.25">
      <c r="B49" s="8">
        <v>47</v>
      </c>
      <c r="C49" s="9" t="s">
        <v>101</v>
      </c>
    </row>
    <row r="50" spans="2:3" x14ac:dyDescent="0.25">
      <c r="B50" s="8">
        <v>48</v>
      </c>
      <c r="C50" s="9" t="s">
        <v>102</v>
      </c>
    </row>
    <row r="51" spans="2:3" x14ac:dyDescent="0.25">
      <c r="B51" s="8">
        <v>49</v>
      </c>
      <c r="C51" s="9" t="s">
        <v>103</v>
      </c>
    </row>
    <row r="52" spans="2:3" x14ac:dyDescent="0.25">
      <c r="B52" s="8">
        <v>50</v>
      </c>
      <c r="C52" s="9" t="s">
        <v>104</v>
      </c>
    </row>
    <row r="53" spans="2:3" x14ac:dyDescent="0.25">
      <c r="B53" s="8">
        <v>51</v>
      </c>
      <c r="C53" s="9" t="s">
        <v>105</v>
      </c>
    </row>
    <row r="54" spans="2:3" x14ac:dyDescent="0.25">
      <c r="B54" s="8">
        <v>52</v>
      </c>
      <c r="C54" s="9" t="s">
        <v>106</v>
      </c>
    </row>
    <row r="55" spans="2:3" x14ac:dyDescent="0.25">
      <c r="B55" s="8">
        <v>53</v>
      </c>
      <c r="C55" s="9" t="s">
        <v>107</v>
      </c>
    </row>
    <row r="56" spans="2:3" x14ac:dyDescent="0.25">
      <c r="B56" s="8">
        <v>54</v>
      </c>
      <c r="C56" s="9" t="s">
        <v>108</v>
      </c>
    </row>
    <row r="57" spans="2:3" x14ac:dyDescent="0.25">
      <c r="B57" s="8">
        <v>55</v>
      </c>
      <c r="C57" s="9" t="s">
        <v>109</v>
      </c>
    </row>
    <row r="58" spans="2:3" x14ac:dyDescent="0.25">
      <c r="B58" s="8">
        <v>56</v>
      </c>
      <c r="C58" s="9" t="s">
        <v>110</v>
      </c>
    </row>
    <row r="59" spans="2:3" x14ac:dyDescent="0.25">
      <c r="B59" s="8">
        <v>57</v>
      </c>
      <c r="C59" s="9" t="s">
        <v>111</v>
      </c>
    </row>
    <row r="60" spans="2:3" x14ac:dyDescent="0.25">
      <c r="C60" s="14" t="s">
        <v>134</v>
      </c>
    </row>
    <row r="61" spans="2:3" x14ac:dyDescent="0.25">
      <c r="C61" s="14" t="s">
        <v>135</v>
      </c>
    </row>
    <row r="62" spans="2:3" x14ac:dyDescent="0.25">
      <c r="C62" s="14" t="s">
        <v>136</v>
      </c>
    </row>
    <row r="63" spans="2:3" x14ac:dyDescent="0.25">
      <c r="C63" s="14" t="s">
        <v>137</v>
      </c>
    </row>
    <row r="64" spans="2:3" x14ac:dyDescent="0.25">
      <c r="C64" s="14" t="s">
        <v>138</v>
      </c>
    </row>
    <row r="65" spans="3:3" x14ac:dyDescent="0.25">
      <c r="C65" s="14" t="s">
        <v>139</v>
      </c>
    </row>
    <row r="66" spans="3:3" x14ac:dyDescent="0.25">
      <c r="C66" s="14" t="s">
        <v>140</v>
      </c>
    </row>
    <row r="67" spans="3:3" x14ac:dyDescent="0.25">
      <c r="C67" s="26" t="s">
        <v>197</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Agenda</vt:lpstr>
      <vt:lpstr>Matriz </vt:lpstr>
      <vt:lpstr>Informe </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Usuario de Windows</cp:lastModifiedBy>
  <cp:lastPrinted>2020-01-24T21:35:04Z</cp:lastPrinted>
  <dcterms:created xsi:type="dcterms:W3CDTF">2016-10-31T15:36:11Z</dcterms:created>
  <dcterms:modified xsi:type="dcterms:W3CDTF">2022-01-17T21:28:44Z</dcterms:modified>
</cp:coreProperties>
</file>