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3.xml" ContentType="application/vnd.openxmlformats-officedocument.spreadsheetml.comments+xml"/>
  <Override PartName="/xl/drawings/drawing23.xml" ContentType="application/vnd.openxmlformats-officedocument.drawing+xml"/>
  <Override PartName="/xl/comments4.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5.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 - Universidad Industrial de Santander\Riesgos\2020\"/>
    </mc:Choice>
  </mc:AlternateContent>
  <bookViews>
    <workbookView xWindow="-120" yWindow="-120" windowWidth="20730" windowHeight="11160" tabRatio="897" activeTab="8"/>
  </bookViews>
  <sheets>
    <sheet name="Contenido" sheetId="4" r:id="rId1"/>
    <sheet name="Objetivo - Metodología " sheetId="2" r:id="rId2"/>
    <sheet name="Procesos UIS " sheetId="5" r:id="rId3"/>
    <sheet name="Consolidado Seguimiento" sheetId="6" r:id="rId4"/>
    <sheet name="Comparativo " sheetId="7" r:id="rId5"/>
    <sheet name="Indicadores riesgos " sheetId="8" r:id="rId6"/>
    <sheet name="Madurez" sheetId="40" r:id="rId7"/>
    <sheet name="A. Mejorar" sheetId="9" r:id="rId8"/>
    <sheet name="Informe general " sheetId="42" r:id="rId9"/>
    <sheet name="Dirección Institucional " sheetId="37" r:id="rId10"/>
    <sheet name="Planeación " sheetId="20" r:id="rId11"/>
    <sheet name="Seguimiento Institucional " sheetId="38" r:id="rId12"/>
    <sheet name="G. Calidad Acad." sheetId="28" r:id="rId13"/>
    <sheet name="Formación " sheetId="27" r:id="rId14"/>
    <sheet name="Investigación " sheetId="19" r:id="rId15"/>
    <sheet name="Extensión " sheetId="18" r:id="rId16"/>
    <sheet name="Consultorio Jurídico " sheetId="16" r:id="rId17"/>
    <sheet name="Instituto de Lenguas " sheetId="17" r:id="rId18"/>
    <sheet name="Admisiones" sheetId="22" r:id="rId19"/>
    <sheet name="Contratación " sheetId="15" r:id="rId20"/>
    <sheet name="Jurídico " sheetId="25" r:id="rId21"/>
    <sheet name="R. Exteriores" sheetId="34" r:id="rId22"/>
    <sheet name="Biblioteca" sheetId="14" r:id="rId23"/>
    <sheet name="Financiero " sheetId="31" r:id="rId24"/>
    <sheet name="Publicaciones " sheetId="35" r:id="rId25"/>
    <sheet name="Sistemas I y T" sheetId="24" r:id="rId26"/>
    <sheet name="Bienestar " sheetId="29" r:id="rId27"/>
    <sheet name="G. Cultural " sheetId="23" r:id="rId28"/>
    <sheet name="Recursos Físicos " sheetId="33" r:id="rId29"/>
    <sheet name="Talento Humano " sheetId="26" r:id="rId30"/>
    <sheet name="Comunicación I" sheetId="30" r:id="rId31"/>
    <sheet name="G. Documental " sheetId="32" r:id="rId32"/>
    <sheet name="R. Tecnológicos " sheetId="21" r:id="rId33"/>
    <sheet name="UISALUD" sheetId="36" r:id="rId34"/>
  </sheets>
  <externalReferences>
    <externalReference r:id="rId35"/>
    <externalReference r:id="rId36"/>
    <externalReference r:id="rId37"/>
    <externalReference r:id="rId38"/>
  </externalReferences>
  <definedNames>
    <definedName name="_xlnm._FilterDatabase" localSheetId="26" hidden="1">'Bienestar '!#REF!</definedName>
    <definedName name="_xlnm.Print_Area" localSheetId="7">'A. Mejorar'!$A$1:$G$41</definedName>
    <definedName name="_xlnm.Print_Area" localSheetId="4">'Comparativo '!$A$1:$J$41</definedName>
    <definedName name="_xlnm.Print_Area" localSheetId="3">'Consolidado Seguimiento'!$A$1:$O$46</definedName>
    <definedName name="_xlnm.Print_Area" localSheetId="0">Contenido!$A$1:$E$29</definedName>
    <definedName name="_xlnm.Print_Area" localSheetId="5">'Indicadores riesgos '!$A$1:$I$41</definedName>
    <definedName name="_xlnm.Print_Area" localSheetId="8">'Informe general '!$A$1:$O$56</definedName>
    <definedName name="_xlnm.Print_Area" localSheetId="1">'Objetivo - Metodología '!$A$1:$E$26</definedName>
    <definedName name="_xlnm.Print_Area" localSheetId="2">'Procesos UIS '!$A$1:$E$38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6" l="1"/>
  <c r="T53" i="36"/>
  <c r="M42" i="6" s="1"/>
  <c r="G40" i="7" s="1"/>
  <c r="M38" i="6"/>
  <c r="G36" i="7" s="1"/>
  <c r="N53" i="36"/>
  <c r="A53" i="36"/>
  <c r="T33" i="21"/>
  <c r="M41" i="6" s="1"/>
  <c r="G39" i="7" s="1"/>
  <c r="N33" i="21"/>
  <c r="I41" i="6" s="1"/>
  <c r="A33" i="21"/>
  <c r="T25" i="32"/>
  <c r="M40" i="6" s="1"/>
  <c r="G38" i="7" s="1"/>
  <c r="N25" i="32"/>
  <c r="A25" i="32"/>
  <c r="T43" i="30"/>
  <c r="M39" i="6" s="1"/>
  <c r="G37" i="7" s="1"/>
  <c r="N43" i="30"/>
  <c r="A43" i="30"/>
  <c r="T48" i="26"/>
  <c r="N48" i="26"/>
  <c r="A48" i="26"/>
  <c r="T61" i="33"/>
  <c r="N61" i="33"/>
  <c r="A61" i="33"/>
  <c r="U17" i="23"/>
  <c r="O17" i="23"/>
  <c r="I36" i="6" s="1"/>
  <c r="A17" i="23"/>
  <c r="H36" i="6" s="1"/>
  <c r="T67" i="29"/>
  <c r="N67" i="29"/>
  <c r="I35" i="6" s="1"/>
  <c r="A67" i="29"/>
  <c r="T13" i="24"/>
  <c r="N13" i="24"/>
  <c r="A13" i="24"/>
  <c r="T15" i="35"/>
  <c r="N15" i="35"/>
  <c r="A15" i="35"/>
  <c r="T17" i="31"/>
  <c r="N17" i="31"/>
  <c r="A17" i="31"/>
  <c r="T31" i="14"/>
  <c r="N31" i="14"/>
  <c r="A31" i="14"/>
  <c r="T33" i="34"/>
  <c r="N33" i="34"/>
  <c r="I30" i="6" s="1"/>
  <c r="A33" i="34"/>
  <c r="T24" i="25"/>
  <c r="N24" i="25"/>
  <c r="A24" i="25"/>
  <c r="T16" i="15"/>
  <c r="N16" i="15"/>
  <c r="A16" i="15"/>
  <c r="T24" i="22"/>
  <c r="N24" i="22"/>
  <c r="A24" i="22"/>
  <c r="K22" i="22"/>
  <c r="K21" i="22"/>
  <c r="K13" i="22"/>
  <c r="K11" i="22"/>
  <c r="K10" i="22"/>
  <c r="K9" i="22"/>
  <c r="K6" i="22"/>
  <c r="T32" i="17"/>
  <c r="N32" i="17"/>
  <c r="I26" i="6" s="1"/>
  <c r="A32" i="17"/>
  <c r="T16" i="16"/>
  <c r="N16" i="16"/>
  <c r="A16" i="16"/>
  <c r="T9" i="18"/>
  <c r="N9" i="18"/>
  <c r="A9" i="18"/>
  <c r="T13" i="19"/>
  <c r="N13" i="19"/>
  <c r="A13" i="19"/>
  <c r="T23" i="27"/>
  <c r="N23" i="27"/>
  <c r="A23" i="27"/>
  <c r="V19" i="28"/>
  <c r="N19" i="28"/>
  <c r="A19" i="28"/>
  <c r="K17" i="28"/>
  <c r="K16" i="28"/>
  <c r="V15" i="28"/>
  <c r="K13" i="28"/>
  <c r="K9" i="28"/>
  <c r="V8" i="28"/>
  <c r="K8" i="28"/>
  <c r="K7" i="28"/>
  <c r="V6" i="28"/>
  <c r="K6" i="28"/>
  <c r="T18" i="38"/>
  <c r="N18" i="38"/>
  <c r="A18" i="38"/>
  <c r="T27" i="20"/>
  <c r="N27" i="20"/>
  <c r="I19" i="6" s="1"/>
  <c r="A27" i="20"/>
  <c r="H19" i="6" s="1"/>
  <c r="K25" i="20"/>
  <c r="K24" i="20"/>
  <c r="K22" i="20"/>
  <c r="K21" i="20"/>
  <c r="K20" i="20"/>
  <c r="K19" i="20"/>
  <c r="K18" i="20"/>
  <c r="K17" i="20"/>
  <c r="K16" i="20"/>
  <c r="K15" i="20"/>
  <c r="K14" i="20"/>
  <c r="K13" i="20"/>
  <c r="K12" i="20"/>
  <c r="K10" i="20"/>
  <c r="K9" i="20"/>
  <c r="K8" i="20"/>
  <c r="K7" i="20"/>
  <c r="K6" i="20"/>
  <c r="T22" i="37"/>
  <c r="N22" i="37"/>
  <c r="A22" i="37"/>
  <c r="F17" i="42"/>
  <c r="B2" i="42"/>
  <c r="B1" i="42"/>
  <c r="B2" i="9"/>
  <c r="B1" i="9"/>
  <c r="J72" i="40"/>
  <c r="J68" i="40"/>
  <c r="E68" i="40"/>
  <c r="J67" i="40"/>
  <c r="J65" i="40"/>
  <c r="E65" i="40"/>
  <c r="J57" i="40"/>
  <c r="E57" i="40"/>
  <c r="J54" i="40"/>
  <c r="E54" i="40"/>
  <c r="J48" i="40"/>
  <c r="E48" i="40"/>
  <c r="J44" i="40"/>
  <c r="E44" i="40"/>
  <c r="J34" i="40"/>
  <c r="E34" i="40"/>
  <c r="J28" i="40"/>
  <c r="E28" i="40"/>
  <c r="J24" i="40"/>
  <c r="B2" i="40"/>
  <c r="B1" i="40"/>
  <c r="G41" i="8"/>
  <c r="B2" i="8"/>
  <c r="B1" i="8"/>
  <c r="G35" i="7"/>
  <c r="G34" i="7"/>
  <c r="G33" i="7"/>
  <c r="G32" i="7"/>
  <c r="G31" i="7"/>
  <c r="G30" i="7"/>
  <c r="G29" i="7"/>
  <c r="G28" i="7"/>
  <c r="G27" i="7"/>
  <c r="G26" i="7"/>
  <c r="G25" i="7"/>
  <c r="G24" i="7"/>
  <c r="G23" i="7"/>
  <c r="G22" i="7"/>
  <c r="G21" i="7"/>
  <c r="G20" i="7"/>
  <c r="G19" i="7"/>
  <c r="G18" i="7"/>
  <c r="G17" i="7"/>
  <c r="G16" i="7"/>
  <c r="B2" i="7"/>
  <c r="B1" i="7"/>
  <c r="L43" i="6"/>
  <c r="K43" i="6"/>
  <c r="J43" i="6"/>
  <c r="I42" i="6"/>
  <c r="H42" i="6"/>
  <c r="H41" i="6"/>
  <c r="I40" i="6"/>
  <c r="H40" i="6"/>
  <c r="I39" i="6"/>
  <c r="H39" i="6"/>
  <c r="I38" i="6"/>
  <c r="H38" i="6"/>
  <c r="M37" i="6"/>
  <c r="I37" i="6"/>
  <c r="H37" i="6"/>
  <c r="M36" i="6"/>
  <c r="M35" i="6"/>
  <c r="H35" i="6"/>
  <c r="M34" i="6"/>
  <c r="I34" i="6"/>
  <c r="H34" i="6"/>
  <c r="M33" i="6"/>
  <c r="I33" i="6"/>
  <c r="H33" i="6"/>
  <c r="M32" i="6"/>
  <c r="I32" i="6"/>
  <c r="H32" i="6"/>
  <c r="M31" i="6"/>
  <c r="I31" i="6"/>
  <c r="H31" i="6"/>
  <c r="M30" i="6"/>
  <c r="H30" i="6"/>
  <c r="M29" i="6"/>
  <c r="I29" i="6"/>
  <c r="H29" i="6"/>
  <c r="M28" i="6"/>
  <c r="I28" i="6"/>
  <c r="H28" i="6"/>
  <c r="M27" i="6"/>
  <c r="I27" i="6"/>
  <c r="H27" i="6"/>
  <c r="M26" i="6"/>
  <c r="H26" i="6"/>
  <c r="M25" i="6"/>
  <c r="I25" i="6"/>
  <c r="H25" i="6"/>
  <c r="M24" i="6"/>
  <c r="I24" i="6"/>
  <c r="H24" i="6"/>
  <c r="M23" i="6"/>
  <c r="I23" i="6"/>
  <c r="H23" i="6"/>
  <c r="M22" i="6"/>
  <c r="I22" i="6"/>
  <c r="H22" i="6"/>
  <c r="M21" i="6"/>
  <c r="I21" i="6"/>
  <c r="H21" i="6"/>
  <c r="M20" i="6"/>
  <c r="I20" i="6"/>
  <c r="H20" i="6"/>
  <c r="M19" i="6"/>
  <c r="M18" i="6"/>
  <c r="I18" i="6"/>
  <c r="H18" i="6"/>
  <c r="B2" i="6"/>
  <c r="B1" i="6"/>
  <c r="B2" i="5"/>
  <c r="B1" i="5"/>
  <c r="B2" i="2"/>
  <c r="B1" i="2"/>
  <c r="I43" i="6" l="1"/>
  <c r="E41" i="42" s="1"/>
  <c r="H43" i="6"/>
  <c r="B41" i="42" s="1"/>
  <c r="F41" i="42"/>
  <c r="G41" i="7"/>
</calcChain>
</file>

<file path=xl/comments1.xml><?xml version="1.0" encoding="utf-8"?>
<comments xmlns="http://schemas.openxmlformats.org/spreadsheetml/2006/main">
  <authors>
    <author>usuario</author>
  </authors>
  <commentList>
    <comment ref="G29" authorId="0" shapeId="0">
      <text>
        <r>
          <rPr>
            <b/>
            <sz val="9"/>
            <color indexed="81"/>
            <rFont val="Tahoma"/>
            <family val="2"/>
          </rPr>
          <t>usuario:</t>
        </r>
        <r>
          <rPr>
            <sz val="9"/>
            <color indexed="81"/>
            <rFont val="Tahoma"/>
            <family val="2"/>
          </rPr>
          <t xml:space="preserve">
3 central 
3 en algunas sedes </t>
        </r>
      </text>
    </comment>
    <comment ref="G33" authorId="0" shapeId="0">
      <text>
        <r>
          <rPr>
            <b/>
            <sz val="9"/>
            <color indexed="81"/>
            <rFont val="Tahoma"/>
            <family val="2"/>
          </rPr>
          <t>usuario:</t>
        </r>
        <r>
          <rPr>
            <sz val="9"/>
            <color indexed="81"/>
            <rFont val="Tahoma"/>
            <family val="2"/>
          </rPr>
          <t xml:space="preserve">
1 central 
1 sede 
</t>
        </r>
      </text>
    </comment>
    <comment ref="G34" authorId="0" shapeId="0">
      <text>
        <r>
          <rPr>
            <b/>
            <sz val="9"/>
            <color indexed="81"/>
            <rFont val="Tahoma"/>
            <family val="2"/>
          </rPr>
          <t>usuario:</t>
        </r>
        <r>
          <rPr>
            <sz val="9"/>
            <color indexed="81"/>
            <rFont val="Tahoma"/>
            <family val="2"/>
          </rPr>
          <t xml:space="preserve">
1 central 
1 sede 
</t>
        </r>
      </text>
    </comment>
  </commentList>
</comments>
</file>

<file path=xl/comments2.xml><?xml version="1.0" encoding="utf-8"?>
<comments xmlns="http://schemas.openxmlformats.org/spreadsheetml/2006/main">
  <authors>
    <author>usuario</author>
  </authors>
  <commentList>
    <comment ref="D34" authorId="0" shapeId="0">
      <text>
        <r>
          <rPr>
            <b/>
            <sz val="9"/>
            <color indexed="81"/>
            <rFont val="Tahoma"/>
            <family val="2"/>
          </rPr>
          <t>usuario:</t>
        </r>
        <r>
          <rPr>
            <sz val="9"/>
            <color indexed="81"/>
            <rFont val="Tahoma"/>
            <family val="2"/>
          </rPr>
          <t xml:space="preserve">
Establece los principios básicos y el marco general de actuación para el control y la gestión de los riesgos de toda naturaleza a los que se enfrenta la entidad.</t>
        </r>
      </text>
    </comment>
    <comment ref="D35" authorId="0" shapeId="0">
      <text>
        <r>
          <rPr>
            <b/>
            <sz val="9"/>
            <color indexed="81"/>
            <rFont val="Tahoma"/>
            <family val="2"/>
          </rPr>
          <t>usuario:</t>
        </r>
        <r>
          <rPr>
            <sz val="9"/>
            <color indexed="81"/>
            <rFont val="Tahoma"/>
            <family val="2"/>
          </rPr>
          <t xml:space="preserve">
Establece el ámbito de aplicación de los lineamientos, el cual debe abarcar todos los procesos de la entidad. Se sugiere incluir a todas las seccionales o sedes que la entidad pueda tener en diferentes ubicaciones geográficas, con el fin de garantizar un adecuado conocimiento y control de los riesgos en todos los niveles organizacionales.</t>
        </r>
      </text>
    </comment>
    <comment ref="D36" authorId="0" shapeId="0">
      <text>
        <r>
          <rPr>
            <b/>
            <sz val="9"/>
            <color indexed="81"/>
            <rFont val="Tahoma"/>
            <family val="2"/>
          </rPr>
          <t>usuario:</t>
        </r>
        <r>
          <rPr>
            <sz val="9"/>
            <color indexed="81"/>
            <rFont val="Tahoma"/>
            <family val="2"/>
          </rPr>
          <t xml:space="preserve">
Establece “los niveles aceptables de desviación relativa a la consecución de los objetivos” (NTC GTC 137 Numeral 3.7.16), los mismos están asociados a la estrategia de la entidad y pueden considerarse para cada uno de los procesos. Los riesgos de corrupción son inaceptables.</t>
        </r>
      </text>
    </comment>
    <comment ref="D37" authorId="0" shapeId="0">
      <text>
        <r>
          <rPr>
            <b/>
            <sz val="9"/>
            <color indexed="81"/>
            <rFont val="Tahoma"/>
            <family val="2"/>
          </rPr>
          <t>usuario:</t>
        </r>
        <r>
          <rPr>
            <sz val="9"/>
            <color indexed="81"/>
            <rFont val="Tahoma"/>
            <family val="2"/>
          </rPr>
          <t xml:space="preserve">
Aquellos relacionados con la administración del riesgo y con los temas que el manual o guía desarrollen y sean relevantes para que todos los funcionarios entiendan su contenido y aplicación</t>
        </r>
      </text>
    </comment>
    <comment ref="D47" authorId="0" shapeId="0">
      <text>
        <r>
          <rPr>
            <b/>
            <sz val="9"/>
            <color indexed="81"/>
            <rFont val="Tahoma"/>
            <family val="2"/>
          </rPr>
          <t>usuario:</t>
        </r>
        <r>
          <rPr>
            <sz val="9"/>
            <color indexed="81"/>
            <rFont val="Tahoma"/>
            <family val="2"/>
          </rPr>
          <t xml:space="preserve">
Le corresponde a la primera línea de defensa identificar los activos en cada proceso. 
Ejemplo: 
</t>
        </r>
        <r>
          <rPr>
            <b/>
            <sz val="9"/>
            <color indexed="81"/>
            <rFont val="Tahoma"/>
            <family val="2"/>
          </rPr>
          <t>Análisis de los objetivos estratégicos</t>
        </r>
        <r>
          <rPr>
            <sz val="9"/>
            <color indexed="81"/>
            <rFont val="Tahoma"/>
            <family val="2"/>
          </rPr>
          <t xml:space="preserve">
Son activos elementos que utiliza la organización para funcionar en el entorno digital tales como: Aplicaciones de la organización, servicios web, redes, información física o digital, tecnologías de información -TI, tecnologías de operación -TO.
</t>
        </r>
        <r>
          <rPr>
            <b/>
            <sz val="9"/>
            <color indexed="81"/>
            <rFont val="Tahoma"/>
            <family val="2"/>
          </rPr>
          <t>Análisis de los objetivos de proceso</t>
        </r>
        <r>
          <rPr>
            <sz val="9"/>
            <color indexed="81"/>
            <rFont val="Tahoma"/>
            <family val="2"/>
          </rPr>
          <t xml:space="preserve">
Determinar qué es lo más importante que cada entidad y sus procesos poseen (sean bases de datos, unos archivos, servidores web o aplicaciones claves para que la entidad pueda prestar sus servicios.
</t>
        </r>
      </text>
    </comment>
  </commentList>
</comments>
</file>

<file path=xl/comments3.xml><?xml version="1.0" encoding="utf-8"?>
<comments xmlns="http://schemas.openxmlformats.org/spreadsheetml/2006/main">
  <authors>
    <author>Autor</author>
  </authors>
  <commentList>
    <comment ref="O18" authorId="0" shapeId="0">
      <text>
        <r>
          <rPr>
            <b/>
            <sz val="9"/>
            <color indexed="81"/>
            <rFont val="Tahoma"/>
            <family val="2"/>
          </rPr>
          <t>Autor:</t>
        </r>
        <r>
          <rPr>
            <sz val="9"/>
            <color indexed="81"/>
            <rFont val="Tahoma"/>
            <family val="2"/>
          </rPr>
          <t xml:space="preserve">
El riesgo ya tiene los controles, por tanto no se generan más acciones</t>
        </r>
      </text>
    </comment>
    <comment ref="N22" authorId="0" shapeId="0">
      <text>
        <r>
          <rPr>
            <b/>
            <sz val="9"/>
            <color indexed="81"/>
            <rFont val="Tahoma"/>
            <family val="2"/>
          </rPr>
          <t xml:space="preserve">Autor:
Link Encuesta seguimiento a convenios
</t>
        </r>
        <r>
          <rPr>
            <sz val="9"/>
            <color indexed="81"/>
            <rFont val="Tahoma"/>
            <family val="2"/>
          </rPr>
          <t xml:space="preserve">
https://docs.google.com/forms/d/1B2L4peZ9qNvS5uaVh-t0ldqkY5rmyUBq_aDlMyUAE_I/edit
</t>
        </r>
      </text>
    </comment>
  </commentList>
</comments>
</file>

<file path=xl/comments4.xml><?xml version="1.0" encoding="utf-8"?>
<comments xmlns="http://schemas.openxmlformats.org/spreadsheetml/2006/main">
  <authors>
    <author>Autor</author>
  </authors>
  <commentList>
    <comment ref="T4" authorId="0" shapeId="0">
      <text>
        <r>
          <rPr>
            <b/>
            <sz val="8"/>
            <color indexed="81"/>
            <rFont val="Tahoma"/>
            <family val="2"/>
          </rPr>
          <t>Autor:</t>
        </r>
        <r>
          <rPr>
            <sz val="8"/>
            <color indexed="81"/>
            <rFont val="Tahoma"/>
            <family val="2"/>
          </rPr>
          <t xml:space="preserve">
Lo diligencia Control Interno</t>
        </r>
      </text>
    </comment>
    <comment ref="U4" authorId="0" shapeId="0">
      <text>
        <r>
          <rPr>
            <b/>
            <sz val="8"/>
            <color indexed="81"/>
            <rFont val="Tahoma"/>
            <family val="2"/>
          </rPr>
          <t>Autor:</t>
        </r>
        <r>
          <rPr>
            <sz val="8"/>
            <color indexed="81"/>
            <rFont val="Tahoma"/>
            <family val="2"/>
          </rPr>
          <t xml:space="preserve">
Lo diligencia Control Interno</t>
        </r>
      </text>
    </comment>
    <comment ref="E6" authorId="0" shapeId="0">
      <text>
        <r>
          <rPr>
            <b/>
            <sz val="9"/>
            <color indexed="81"/>
            <rFont val="Tahoma"/>
            <family val="2"/>
          </rPr>
          <t>Autor:</t>
        </r>
        <r>
          <rPr>
            <sz val="9"/>
            <color indexed="81"/>
            <rFont val="Tahoma"/>
            <family val="2"/>
          </rPr>
          <t xml:space="preserve">
eliminar esta</t>
        </r>
      </text>
    </comment>
  </commentList>
</comments>
</file>

<file path=xl/comments5.xml><?xml version="1.0" encoding="utf-8"?>
<comments xmlns="http://schemas.openxmlformats.org/spreadsheetml/2006/main">
  <authors>
    <author>Usuario</author>
  </authors>
  <commentList>
    <comment ref="P4" authorId="0" shapeId="0">
      <text>
        <r>
          <rPr>
            <b/>
            <sz val="9"/>
            <color indexed="81"/>
            <rFont val="Tahoma"/>
            <family val="2"/>
          </rPr>
          <t>Usuario:</t>
        </r>
        <r>
          <rPr>
            <sz val="9"/>
            <color indexed="81"/>
            <rFont val="Tahoma"/>
            <family val="2"/>
          </rPr>
          <t xml:space="preserve">
recomendación sede barbosa: poner en responsables quien en cada sede responde por que, que profesional, de que dependencia, quien es q debe dar informe de cada cosa</t>
        </r>
      </text>
    </comment>
  </commentList>
</comments>
</file>

<file path=xl/sharedStrings.xml><?xml version="1.0" encoding="utf-8"?>
<sst xmlns="http://schemas.openxmlformats.org/spreadsheetml/2006/main" count="5041" uniqueCount="3230">
  <si>
    <t>Mapa de Riesgos Biblioteca</t>
  </si>
  <si>
    <t>Mapa de Riesgos Contratación</t>
  </si>
  <si>
    <t>Mapa de Riesgos Consultorio Jurídico</t>
  </si>
  <si>
    <t xml:space="preserve">Mapa de Riesgos Instituto de Lenguas </t>
  </si>
  <si>
    <t>Mapa de Riesgos Extensión</t>
  </si>
  <si>
    <t>Mapa de Riesgos Investigación</t>
  </si>
  <si>
    <t>Mapa de Riesgos Planeación Institucional</t>
  </si>
  <si>
    <t>Mapa de Riesgos Recursos Tecnológicos</t>
  </si>
  <si>
    <t>Mapa de Riesgos Admisiones y Registro Académico</t>
  </si>
  <si>
    <t>Mapa de Riesgos Gestión Cultural</t>
  </si>
  <si>
    <t>Mapa de Riesgos Servicios Informáticos y de Telecomunicaciones</t>
  </si>
  <si>
    <t>Mapa de Riesgos Jurídico</t>
  </si>
  <si>
    <t>Mapa de Riesgos Talento Humano</t>
  </si>
  <si>
    <t>Mapa de Riesgos Formación</t>
  </si>
  <si>
    <t>Mapa de Riesgos Gestión de la Calidad Académica</t>
  </si>
  <si>
    <t>Mapa de Riesgos Bienestar Estudiantil</t>
  </si>
  <si>
    <t>Mapa de Riesgos Comunicación Institucional</t>
  </si>
  <si>
    <t>Mapa de Riesgos Financiero</t>
  </si>
  <si>
    <t>Mapa de Riesgos Gestión Documental</t>
  </si>
  <si>
    <t>Mapa de Riesgos Recursos Físicos</t>
  </si>
  <si>
    <t>Mapa de Riesgos Publicaciones</t>
  </si>
  <si>
    <t>Mapa de Riesgos UISALUD</t>
  </si>
  <si>
    <t xml:space="preserve">Mapa de Riesgos Dirección Institucional </t>
  </si>
  <si>
    <t>Mapa de Riesgos Seguimiento Institucional</t>
  </si>
  <si>
    <t xml:space="preserve">Objetivo </t>
  </si>
  <si>
    <t xml:space="preserve">Metodología </t>
  </si>
  <si>
    <t xml:space="preserve">Desarrollo </t>
  </si>
  <si>
    <t xml:space="preserve">Procesos de la Universidad </t>
  </si>
  <si>
    <t xml:space="preserve">Consolidado Seguimiento acciones Mapas de riesgos </t>
  </si>
  <si>
    <t xml:space="preserve">Indicadores asociados a riesgos </t>
  </si>
  <si>
    <t xml:space="preserve">Aspectos por mejorar en la administración de riesgos </t>
  </si>
  <si>
    <t xml:space="preserve">Anexos </t>
  </si>
  <si>
    <t>A</t>
  </si>
  <si>
    <t xml:space="preserve">Mapas de Riesgos de Gestión por Proceso </t>
  </si>
  <si>
    <t>Comparativo ejecución de acciones (jul 2017 - jun 2018) vs (jul 2018 - jun 2019)</t>
  </si>
  <si>
    <t>Mapa de Riesgos Relaciones Exteriores</t>
  </si>
  <si>
    <t>CONTENIDO</t>
  </si>
  <si>
    <t>OBJETIVO</t>
  </si>
  <si>
    <t>METODOLOGÍA</t>
  </si>
  <si>
    <t xml:space="preserve">RANGOS </t>
  </si>
  <si>
    <t>0% - 19%</t>
  </si>
  <si>
    <t>Sugerir a los procesos reevaluar las acciones y actualizar los Mapa de Riesgos.</t>
  </si>
  <si>
    <t>20% - 39%</t>
  </si>
  <si>
    <t>40% - 59%</t>
  </si>
  <si>
    <t>Sugerir a los procesos reevaluar las acciones o solicitar ampliación en el plazo de finalización de las acciones.</t>
  </si>
  <si>
    <t>60% - 79%</t>
  </si>
  <si>
    <t xml:space="preserve">Sugerir a los proceso solicitar ampliación en el plazo de finalización de las acciones. </t>
  </si>
  <si>
    <t>80% - 100%</t>
  </si>
  <si>
    <t xml:space="preserve">Sugerir al proceso terminar las acciones y dar cierre a las ya ejecutadas. </t>
  </si>
  <si>
    <t xml:space="preserve">3.1 PROCESOS DE LA UNIVERSIDAD </t>
  </si>
  <si>
    <t>DESCRIPCIÓN</t>
  </si>
  <si>
    <t>ASPECTO EVALUADO</t>
  </si>
  <si>
    <t xml:space="preserve">ACCIONES POR EJECUTAR SUGERIDAS </t>
  </si>
  <si>
    <t xml:space="preserve">Incorporar en la gestión de riesgos de cada proceso el análisis del contexto interno y externo </t>
  </si>
  <si>
    <t xml:space="preserve">Los siguientes aspectos por mejorar se dan con base en la valoración del estado de madurez de la administración de riesgos UIS, por lo cual se recomienda que sean desarrollados por la Unidad responsable del despliegue de la metodología. </t>
  </si>
  <si>
    <t>Biblioteca</t>
  </si>
  <si>
    <t xml:space="preserve"> </t>
  </si>
  <si>
    <t xml:space="preserve">Dirección Institucional </t>
  </si>
  <si>
    <t xml:space="preserve">Informe general </t>
  </si>
  <si>
    <t xml:space="preserve">*El seguimiento de las acciones de cada proceso se encuentra en los mapa de riesgos listados a continuación. </t>
  </si>
  <si>
    <t>PROCESO</t>
  </si>
  <si>
    <t>BI</t>
  </si>
  <si>
    <t>CO</t>
  </si>
  <si>
    <t>Contratación</t>
  </si>
  <si>
    <t>IL</t>
  </si>
  <si>
    <t>EX</t>
  </si>
  <si>
    <t>IN</t>
  </si>
  <si>
    <t>PI</t>
  </si>
  <si>
    <t>Planeación Institucional</t>
  </si>
  <si>
    <t>RT</t>
  </si>
  <si>
    <t>Recursos Tecnológicos</t>
  </si>
  <si>
    <t>AR</t>
  </si>
  <si>
    <t>CU</t>
  </si>
  <si>
    <t>Gestión Cultural</t>
  </si>
  <si>
    <t>SI</t>
  </si>
  <si>
    <t>JU</t>
  </si>
  <si>
    <t>Jurídico</t>
  </si>
  <si>
    <t>TH</t>
  </si>
  <si>
    <t>Talento Humano</t>
  </si>
  <si>
    <t>FO</t>
  </si>
  <si>
    <t>Formación</t>
  </si>
  <si>
    <t>CA</t>
  </si>
  <si>
    <t>BE</t>
  </si>
  <si>
    <t>Bienestar Estudiantil</t>
  </si>
  <si>
    <t>CI</t>
  </si>
  <si>
    <t>FI</t>
  </si>
  <si>
    <t>GD</t>
  </si>
  <si>
    <t>RF</t>
  </si>
  <si>
    <t>Recursos Físicos</t>
  </si>
  <si>
    <t>RE</t>
  </si>
  <si>
    <t>Relaciones Exteriores</t>
  </si>
  <si>
    <t>PU</t>
  </si>
  <si>
    <t>Publicaciones</t>
  </si>
  <si>
    <t>UISALUD</t>
  </si>
  <si>
    <t>DI</t>
  </si>
  <si>
    <t>SE</t>
  </si>
  <si>
    <t>CJ</t>
  </si>
  <si>
    <t>Consultorio Jurídico</t>
  </si>
  <si>
    <t>UD</t>
  </si>
  <si>
    <t>Seguimiento Institucional</t>
  </si>
  <si>
    <t>Gestión de la Calidad Académica</t>
  </si>
  <si>
    <t>Investigación</t>
  </si>
  <si>
    <t>Extensión</t>
  </si>
  <si>
    <t xml:space="preserve">Instituto de Lenguas </t>
  </si>
  <si>
    <t>Admisiones y Registro Académico</t>
  </si>
  <si>
    <t>Financiero</t>
  </si>
  <si>
    <t>Servicios Informáticos y de Telecomunicaciones</t>
  </si>
  <si>
    <t>Comunicación Institucional</t>
  </si>
  <si>
    <t>Gestión Documental</t>
  </si>
  <si>
    <t>#</t>
  </si>
  <si>
    <t>CONSOLIDADO SEGUIMIENTO ACCIONES MAPAS DE RIESGOS</t>
  </si>
  <si>
    <t xml:space="preserve">TOTAL jun 2018- Jun 2019 </t>
  </si>
  <si>
    <t xml:space="preserve">CRITERIO </t>
  </si>
  <si>
    <t>n°</t>
  </si>
  <si>
    <t xml:space="preserve">NIVEL DE CUMPLIMIENTO </t>
  </si>
  <si>
    <t xml:space="preserve">Conocimiento de la entidad </t>
  </si>
  <si>
    <t xml:space="preserve">Está definida la Misión </t>
  </si>
  <si>
    <t xml:space="preserve">Está definida la Visión </t>
  </si>
  <si>
    <t xml:space="preserve">Están definidos los procesos en la institución </t>
  </si>
  <si>
    <t xml:space="preserve">Los procesos contemplan todas las actividades, unidades, áreas u otros que contribuyen a la misión de la institución. </t>
  </si>
  <si>
    <t xml:space="preserve">Han definido los objetivos estratégicos </t>
  </si>
  <si>
    <t xml:space="preserve">Los procesos tienen definidos sus objetivos </t>
  </si>
  <si>
    <t xml:space="preserve">Modelo de operación por proceso </t>
  </si>
  <si>
    <t xml:space="preserve">Política de administración de riesgos </t>
  </si>
  <si>
    <t xml:space="preserve">Cuenta con un objetivo </t>
  </si>
  <si>
    <t xml:space="preserve">Están definidos los niveles de aceptación del riesgo o tolerancia al riesgo </t>
  </si>
  <si>
    <t>Han identificado y descrito los términos y definiciones asociados a la administración de riesgos</t>
  </si>
  <si>
    <t xml:space="preserve">Han instaurado una metodología a utilizar. </t>
  </si>
  <si>
    <t xml:space="preserve">Están definidos los aspectos relevantes sobre los factores de riesgo estratégicos para la entidad, a partir de los cuales los procesos pueden iniciar con el análisis para el establecimiento del contexto. </t>
  </si>
  <si>
    <t>Se encuentra especificada la periodicidad para el monitoreo y revisión de los riesgos, así como el seguimiento de los riesgos de corrupción.</t>
  </si>
  <si>
    <t xml:space="preserve">Han determinado los niveles de riesgo aceptados para la entidad y su forma de manejo. </t>
  </si>
  <si>
    <t xml:space="preserve">Cuentan con una herramienta para la gestión de riesgos y se encuentra la explicación de su manejo. </t>
  </si>
  <si>
    <t>Han incluido una la tabla de impactos o consecuencias institucionales.</t>
  </si>
  <si>
    <t xml:space="preserve">Establecimiento del contexto </t>
  </si>
  <si>
    <t xml:space="preserve">Valoración de riesgos </t>
  </si>
  <si>
    <t xml:space="preserve">Monitoreo y revisión </t>
  </si>
  <si>
    <t xml:space="preserve">Seguimiento </t>
  </si>
  <si>
    <t xml:space="preserve">Han establecido el contexto externo </t>
  </si>
  <si>
    <t xml:space="preserve">Identificación de riesgos </t>
  </si>
  <si>
    <t xml:space="preserve">Está establecido el contexto interno </t>
  </si>
  <si>
    <t xml:space="preserve">Se ha identificado el contexto del proceso  </t>
  </si>
  <si>
    <t>Tienen identificados los activos de seguridad de la información</t>
  </si>
  <si>
    <t xml:space="preserve">Cuentan con técnicas para la identificación de riesgos </t>
  </si>
  <si>
    <t xml:space="preserve">Cuentan con técnicas para la redacción de riesgos </t>
  </si>
  <si>
    <t xml:space="preserve">Cuentan con una matriz de responsabilidades frente a la administración de riesgos </t>
  </si>
  <si>
    <t>Valoración de los controles – diseño de controles</t>
  </si>
  <si>
    <t xml:space="preserve">Se han defino o establecido controles </t>
  </si>
  <si>
    <t xml:space="preserve">Mapa de Calor </t>
  </si>
  <si>
    <t xml:space="preserve">Se ha realizado seguimientos a los riesgos de gestión por proceso según la periodicidad establecida por la institución. </t>
  </si>
  <si>
    <t xml:space="preserve">Se ha realizado seguimientos a los riesgos de corrupción de manera cuatrimestral como lo establece la normativa </t>
  </si>
  <si>
    <t xml:space="preserve">Se ha realizado seguimientos a los riesgos de seguridad digital según la periodicidad establecida por la institución. </t>
  </si>
  <si>
    <t xml:space="preserve">Cuenta con análisis de causas </t>
  </si>
  <si>
    <t xml:space="preserve">Se ha realizado el cálculo de probabilidad y consecuencias o nivel de impacto </t>
  </si>
  <si>
    <t>Cuenta con la valoración de riesgos  inicial o inherente</t>
  </si>
  <si>
    <t>Han identificado qué pasa con las observaciones o desviaciones resultantes de ejecutar el control</t>
  </si>
  <si>
    <t xml:space="preserve">Los controles están diseñados de forma que mitiguen de manera adecuada el riesgo </t>
  </si>
  <si>
    <t>En la redacción está definido el responsable de llevar a cabo la actividad de control.</t>
  </si>
  <si>
    <t xml:space="preserve">En la redacción está identificada la periodicidad de ejecución del control </t>
  </si>
  <si>
    <t>Han Indicado cuál es el propósito del control.</t>
  </si>
  <si>
    <t>Se ha definido la evidencia de la ejecución del control.</t>
  </si>
  <si>
    <t xml:space="preserve">Cuenta con una Planeación Institucional (Políticas, lineamientos, otros) que contribuyan al cumplimiento del PDI </t>
  </si>
  <si>
    <t xml:space="preserve">Los objetivos están alineados con los objetivos institucionales </t>
  </si>
  <si>
    <t xml:space="preserve">Hay definido un alcance </t>
  </si>
  <si>
    <t xml:space="preserve">Tienen identificadas y descritas las tipologías de riesgos </t>
  </si>
  <si>
    <t>En la redacción está identificada cómo se realiza la actividad de control.</t>
  </si>
  <si>
    <t>Cuentan con mapa de calor para los riesgos inherente (antes de controles)</t>
  </si>
  <si>
    <t xml:space="preserve">Cuentan con mapa de calor para los riesgos residuales (después de controles) </t>
  </si>
  <si>
    <t xml:space="preserve">Promedio de Cumplimiento </t>
  </si>
  <si>
    <t>Los procesos definidos cuentan con caracterizaciones</t>
  </si>
  <si>
    <t>INTERMEDIO</t>
  </si>
  <si>
    <t>SATISFACTORIO</t>
  </si>
  <si>
    <t>AVANZADO</t>
  </si>
  <si>
    <t xml:space="preserve">La entidad reconoce que pueden existir amenazas en su entorno, no se han identificado los controles. </t>
  </si>
  <si>
    <t xml:space="preserve">La identificación de riesgos no se ha extendido para todos los procesos sino para unos pocos y es por eso que al interior de la entidad no se ha podido madurar la valoración y administración de los mismos, ni el diseño de mapas de riesgo por proceso y lineamientos para la administración de riesgos y falta fortalecer los controles. </t>
  </si>
  <si>
    <t xml:space="preserve">La entidad se esmera por estar al día, con que su política de riesgos sea coherente con los cambios que surjan al interior de la entidad y sus procesos. La falla es que no es un comportamiento frecuente de la entidad y faltan aún procesos, áreas o unidades a los cuales se les debe identificar riesgos y otros que los deben actualizar. 
Se sensibilizan a los servidores en cuanto a las metodologías de administración de riesgos, pero no se reflejan avances en la implementación.
Se cuenta con controles pero falta fortalecer la identificación y descripción para que mitiguen de manera adecuada el riesgo. </t>
  </si>
  <si>
    <t xml:space="preserve">Todos los procesos cuentan con su mapa de riesgos, se tienen identificados los riesgos que afectan los objetivos institucionales. El ejercicio de detectar nuevos riesgos se reflejan en la revisión continua de los mapas. La sensibilización de la administración de riesgos se da en toda la entidad, y las personas involucradas en procesos cuentan con herramientas de control, lineamientos y herramientas de administración de riesgos, actualizados y completos.
Los controles son revisados, fortalecidos constantemente y cuentan con las especificaciones de construcción para que mitiguen de manera adecuada el riesgo. </t>
  </si>
  <si>
    <t xml:space="preserve">Se cuenta con mapa de riesgos de corrupción </t>
  </si>
  <si>
    <t xml:space="preserve">Se cuenta con mapa de riesgos de seguridad digital </t>
  </si>
  <si>
    <t xml:space="preserve">Se cuenta con mapa de riesgos de gestión </t>
  </si>
  <si>
    <t>Bajo 
(1)</t>
  </si>
  <si>
    <t>Aceptable
(2)</t>
  </si>
  <si>
    <t>Alto
(4)</t>
  </si>
  <si>
    <t xml:space="preserve">Medio 
(3) </t>
  </si>
  <si>
    <t xml:space="preserve">% promedio total de Cumplimiento </t>
  </si>
  <si>
    <t xml:space="preserve">Se han definido planes, programas o proyectos asociados a los procesos para contribuir con la misión institucional y se les han identificado los riesgos. </t>
  </si>
  <si>
    <t>Total de puntos posibles  por criterio</t>
  </si>
  <si>
    <t>1% - 30%</t>
  </si>
  <si>
    <t>86% - 100%</t>
  </si>
  <si>
    <t>31% - 60%</t>
  </si>
  <si>
    <t>61% - 85%</t>
  </si>
  <si>
    <t xml:space="preserve">n° de Indicadores </t>
  </si>
  <si>
    <t xml:space="preserve">NUMERO DE INDICADORES ASOCIADOS A RIESGOS </t>
  </si>
  <si>
    <t xml:space="preserve">*Nota: Tabla es de construcción propia, con el fin de hacer un posible acercamiento a las brechas actuales de la gestión de riesgos frente a la nueva guía del DAFP  </t>
  </si>
  <si>
    <t xml:space="preserve">Inculcar en los procesos la cultura de la gestión de riesgos para casos en los que se formulan planes, programas o proyectos. </t>
  </si>
  <si>
    <t xml:space="preserve">Revisar las caracterización (objetivo, alcance, actividades, salidas) y en caso de ser necesario actualizarlas. </t>
  </si>
  <si>
    <t xml:space="preserve">Identificar los activos de seguridad de la información y definir los responsables. </t>
  </si>
  <si>
    <t xml:space="preserve">Fortalecer en el  Manual para la Administración de Riesgos las técnicas para la identificación y redacción de riesgos </t>
  </si>
  <si>
    <t xml:space="preserve">Actualizar el Manual para la Administración de Riesgos con base en la metodología establecida por el DAFP y otros mecanismos que contribuyan al buen manejo del tema en la Universidad. </t>
  </si>
  <si>
    <t xml:space="preserve">Fortalecer en el  Manual para la Administración de Riesgos las tipologías de riesgos. </t>
  </si>
  <si>
    <t xml:space="preserve">Hacer la identificación de los riesgos de seguridad digital </t>
  </si>
  <si>
    <t xml:space="preserve">Identificación de riesgos y  Valoración de riesgos </t>
  </si>
  <si>
    <t>5. - 6.</t>
  </si>
  <si>
    <t xml:space="preserve">Fortalecer la identificación de los responsables frente a la administración de riesgos. </t>
  </si>
  <si>
    <t xml:space="preserve">Incluir en la metodología el seguimiento a los riesgos de seguridad digital. </t>
  </si>
  <si>
    <t xml:space="preserve">SEGUIMIENTO ACCIONES POR PROCESO </t>
  </si>
  <si>
    <t xml:space="preserve">Satisfactorio </t>
  </si>
  <si>
    <t>Socializar el PDI 2019-2030 para que los procesos tengan bases para complementar sus mapas de riesgos</t>
  </si>
  <si>
    <t xml:space="preserve">Analizar la posibilidad que la gestión de riesgos sea tenida en cuenta por todas las áreas, unidades,  y oficinas de la universidad, no solo en la parte administrativa. </t>
  </si>
  <si>
    <t xml:space="preserve">Hacer el despliegue de como los objetivos de los procesos aportan al cumplimiento de los objetivos institucionales (PDI) </t>
  </si>
  <si>
    <t xml:space="preserve">Revisar los riesgos de gestión identificados y de ser necesario actualizarlos con base en el análisis integral del contexto y del modelo de operación de la institución. </t>
  </si>
  <si>
    <t xml:space="preserve">Analizar los riesgos de corrupción y hacerlos extensivos a todos los procesos. </t>
  </si>
  <si>
    <t xml:space="preserve">Fortalecer en el  Manual para la Administración de Riesgos la metodología para la construcción de controles incorporando: identificación de responsables, periodicidad de ejecución, propósito y la evidencia. </t>
  </si>
  <si>
    <t>Incluir en la metodología de administración de riesgos la elaboración de los mapas de calor antes y después de controles, con el fin de poder evidenciar de forma gráfica como los controles contribuyen en la mitigación de los riesgos.</t>
  </si>
  <si>
    <t xml:space="preserve">A nivel general se debe fortalecer la socialización de la metodología, capacitaciones constantes y acompañamiento en la implementación de los ajustes que se deben realizar a la gestión de riesgos. </t>
  </si>
  <si>
    <r>
      <t xml:space="preserve">Los siguientes rangos corresponden a las posibles sugerencias por hacer según los resultados de la </t>
    </r>
    <r>
      <rPr>
        <b/>
        <sz val="11"/>
        <color theme="1"/>
        <rFont val="Calibri"/>
        <family val="2"/>
        <scheme val="minor"/>
      </rPr>
      <t>ejecución de las acciones.</t>
    </r>
    <r>
      <rPr>
        <sz val="11"/>
        <color theme="1"/>
        <rFont val="Calibri"/>
        <family val="2"/>
        <scheme val="minor"/>
      </rPr>
      <t xml:space="preserve"> </t>
    </r>
  </si>
  <si>
    <t xml:space="preserve">ASPECTOS POR MEJORAR </t>
  </si>
  <si>
    <t xml:space="preserve">Administración de riesgos UIS vs Guía de administración de riesgos DAFP </t>
  </si>
  <si>
    <t xml:space="preserve">El siguiente nivel de cumplimiento se diseña con base en la -Guía para la administración del riesgo y el diseño de controles en entidades públicas v4- publicada por el Departamento Administrativo de la Función Pública en octubre de 2018. Tiene en cuenta los riesgos asociados a: Gestión, Corrupción y Seguridad Digital. 
La guía adicionalmente se encuentra alineada con el MIPG. 
En la siguiente tabla se encuentran los niveles de madurez para validar el cumplimiento en la Universidad. 
Se presentan 10 criterios que en su totalidad contienen 47 ítems de valoración, por lo cual la valoración de cada nivel se da de multiplicar la cantidad de criterios por el numero asignado al nivel. </t>
  </si>
  <si>
    <t xml:space="preserve">BÁSICO </t>
  </si>
  <si>
    <t xml:space="preserve">OBSERVACIONES </t>
  </si>
  <si>
    <t>Para que la institución adquiera un nivel de madurez más avanzado con relación a la guía de administración de riesgos del DAFP, se requiere tener en cuenta la acciones de mejora establecidas en este informe las cuales principalmente se enfocan en la actualización de la metodología y el fomento de una cultura  basada en la gestión de riesgos.</t>
  </si>
  <si>
    <t xml:space="preserve">Cantidad de acciones </t>
  </si>
  <si>
    <t xml:space="preserve">PORCENTAJE PROMEDIO DE EJECUCIÓN DE LAS ACCIONES </t>
  </si>
  <si>
    <t xml:space="preserve">ADMINISTRACIÓN DE RIESGOS A ANIVEL INSTITUCIONAL </t>
  </si>
  <si>
    <t xml:space="preserve">ADMINISTRACIÓN DE RIESGOS POR PROCESO </t>
  </si>
  <si>
    <t xml:space="preserve">Análisis de causas </t>
  </si>
  <si>
    <t xml:space="preserve">Acciones </t>
  </si>
  <si>
    <t xml:space="preserve">• Para cada riesgo realizar el análisis de causas e identificar los posibles controles, en caso de no existir plantear acciones para crearlos 
• Teniendo en cuenta la cantidad de causas se deben priorizar según el impacto que tengan. </t>
  </si>
  <si>
    <t xml:space="preserve">• Revisar la valoración del riesgo, tener en cuenta que la valoración es por el riesgo no por causas. </t>
  </si>
  <si>
    <t xml:space="preserve">NO </t>
  </si>
  <si>
    <t>X</t>
  </si>
  <si>
    <t xml:space="preserve">Cumplimiento de controles </t>
  </si>
  <si>
    <t xml:space="preserve">SI </t>
  </si>
  <si>
    <t xml:space="preserve">Con ejecución total </t>
  </si>
  <si>
    <t xml:space="preserve">Con ejecución parcial </t>
  </si>
  <si>
    <t xml:space="preserve">Sin ejecución </t>
  </si>
  <si>
    <t xml:space="preserve">NIVEL DE CUMPLIMIENTO ADMINISTRACIÓN DE RIESGOS vs GUÍA DAFP </t>
  </si>
  <si>
    <t xml:space="preserve">a) Estado actual: Revisar el estado actual de los Mapas de Riesgos a través de lista de chequeo con el fin de validar que procesos requieren: seguimiento o seguimiento más actualización. 
b) Comunicaciones: Enviar comunicaciones (física o digital) a los líderes de proceso solicitando las evidencias de la ejecución de las actividades y actualización del Mapa de Riesgos, si es necesario.  
c) Seguimiento: Revisar las evidencias del cumplimiento de los controles, las acciones y la posible materialización de los riesgos.
d) Nivel de cumplimiento: Evaluar en qué nivel de  cumplimiento se encuentra la gestión de riesgos en la Universidad con base en los resultados de la vigencia revisada. 
e) Actualización: Revisar las propuestas de actualización de los Mapas de Riesgos y realimentar a los responsables en caso de que se presenten observaciones.   
f) Publicación: Gestionar la Publicación de los Mapas de Riesgos actualizados y del informe de seguimiento. </t>
  </si>
  <si>
    <t xml:space="preserve">n° de riesgos </t>
  </si>
  <si>
    <t xml:space="preserve">• Validar la pertinencia de los riesgos teniendo en cuenta la actualidad del proceso.
• Analizar el contexto interno y externo 
• Analizar las necesidades de los grupos de interés 
• Tener en cuenta para la identificación de riesgos los objetivos del proceso y los subprocesos. </t>
  </si>
  <si>
    <t xml:space="preserve">Valoración de riesgos 
(antes y después de controles) </t>
  </si>
  <si>
    <t xml:space="preserve">Tener en cuenta que las acciones se establecen para: 
• Fortalecer los controles existentes. 
• Crear nuevos controles si se han identificado nuevas causas. 
• Acciones que se ejecutarán por un tiempo y contribuyen a mitigar el riesgo. 
• Para los riesgos materializados se deben realizar todo el análisis y plantear acciones. 
Nota: Si de evidencia que los controles existentes han contribuido por varios periodos a que los riesgos no se materialicen puede que no sea necesario plantear acciones todo depende del análisis realizado por el proceso. </t>
  </si>
  <si>
    <t>Ambiente propicio para el ejercicio del control</t>
  </si>
  <si>
    <t>Evaluación estratégica del riesgo</t>
  </si>
  <si>
    <t>Actividades de control efectivas</t>
  </si>
  <si>
    <t>Información y comunicación relevante y oportuna para el control</t>
  </si>
  <si>
    <t>Actividades de monitoreo sistemáticas y orientadas a la mejora</t>
  </si>
  <si>
    <t>CUMPLIMIENTO DE CONTROLES Y MATERIALIZACIÓN DE LOS RIESGOS</t>
  </si>
  <si>
    <t>% Prom. cumplimiento de  acciones</t>
  </si>
  <si>
    <t xml:space="preserve">Dimensión </t>
  </si>
  <si>
    <t>Puntaje UIS</t>
  </si>
  <si>
    <t xml:space="preserve">Puntaje Max. </t>
  </si>
  <si>
    <t xml:space="preserve">¿Hay cumplimiento de los controles? </t>
  </si>
  <si>
    <t>¿Hubo Riesgos materializados?</t>
  </si>
  <si>
    <t xml:space="preserve">n° de Acciones  </t>
  </si>
  <si>
    <t>n° de Riesgos UIS</t>
  </si>
  <si>
    <t xml:space="preserve">SUGERENCIAS SEGÚN RESULTADOS DE LAS ACCIONES  </t>
  </si>
  <si>
    <t xml:space="preserve">Observaciones </t>
  </si>
  <si>
    <t xml:space="preserve">*Seguimiento: Los indicadores son reportados a través del informe de desempeño del proceso a la Coordinación de Calidad trimestralmente. 
* Cada unidad plantea y realiza la medición de indicadores asociados a:
- Todo el riesgo 
- Controles que contribuyen a la no materialización de los riesgos identificados. 
- Acciones que ayudan al fortalecimiento de los controles existentes o de unos nuevos, o acciones por un periodo específico.  </t>
  </si>
  <si>
    <t xml:space="preserve">Realizar seguimiento a la gestión de riesgos por proceso de la Universidad, con la finalidad de verificar si los controles y las acciones se están cumpliendo y contribuyen a que no se materialicen los riesgos. </t>
  </si>
  <si>
    <t xml:space="preserve">INFORME DE SEGUIMIENTO 
ADMINISTRACIÓN DE RIESGOS </t>
  </si>
  <si>
    <t>*Rangos establecidos por el profesional de seguimiento UIS</t>
  </si>
  <si>
    <t xml:space="preserve">JUNIO 2019 - JUNIO 2020 </t>
  </si>
  <si>
    <t>Para la validación del estado de los Administración de Riesgos, se tomó como base el modelo de operación por procesos de la Universidad, el cual cuenta con 23 procesos.
Adicionalmente se realiza el seguimiento a los mapas de riesgos de los subprocesos Consultorio Jurídico e Instituto de lenguas.</t>
  </si>
  <si>
    <t>% PROMEDIO DE EJECUCIÓN ACCIONES
 Jul 2018- Jun 2019</t>
  </si>
  <si>
    <t xml:space="preserve">%Avance </t>
  </si>
  <si>
    <t>observaciones</t>
  </si>
  <si>
    <t xml:space="preserve">Actividad en análisis </t>
  </si>
  <si>
    <t xml:space="preserve">Pendiente aprobación y posterior  socialización nueva metodología. </t>
  </si>
  <si>
    <t>Será incluida una vez sea aprobada y socializada</t>
  </si>
  <si>
    <t xml:space="preserve">Se realizará conforme se avance en la nueva metodología. </t>
  </si>
  <si>
    <t>OBSERVACIONES</t>
  </si>
  <si>
    <t xml:space="preserve">Acción permanente </t>
  </si>
  <si>
    <t>PROCESO SEGUIMIENTO INSTITUCIONAL</t>
  </si>
  <si>
    <t>Código: FSE.18</t>
  </si>
  <si>
    <t>MAPA DE RIESGOS</t>
  </si>
  <si>
    <t>Versión: 02</t>
  </si>
  <si>
    <t>PROCESO: ADMISIONES Y REGISTRO ACADÉMICO</t>
  </si>
  <si>
    <r>
      <t xml:space="preserve">OBJETIVO DEL PROCESO:  </t>
    </r>
    <r>
      <rPr>
        <sz val="10"/>
        <rFont val="Humanst521 BT"/>
        <family val="2"/>
      </rPr>
      <t xml:space="preserve"> Garantizar que las actividades de admisión de aspirantes y de registro académico se realicen de forma oportuna y confiable de acuerdo al calendario académico.</t>
    </r>
  </si>
  <si>
    <r>
      <t xml:space="preserve">Riesgo 
</t>
    </r>
    <r>
      <rPr>
        <b/>
        <i/>
        <sz val="8"/>
        <rFont val="Humanst521 BT"/>
        <family val="2"/>
      </rPr>
      <t>(</t>
    </r>
    <r>
      <rPr>
        <b/>
        <i/>
        <sz val="8"/>
        <color indexed="18"/>
        <rFont val="Humanst521 BT"/>
        <family val="2"/>
      </rPr>
      <t>Evento</t>
    </r>
    <r>
      <rPr>
        <b/>
        <sz val="8"/>
        <rFont val="Humanst521 BT"/>
        <family val="2"/>
      </rPr>
      <t xml:space="preserve"> que puede afectar el logro del</t>
    </r>
    <r>
      <rPr>
        <b/>
        <sz val="8"/>
        <color indexed="18"/>
        <rFont val="Humanst521 BT"/>
        <family val="2"/>
      </rPr>
      <t xml:space="preserve"> </t>
    </r>
    <r>
      <rPr>
        <b/>
        <i/>
        <sz val="8"/>
        <color indexed="18"/>
        <rFont val="Humanst521 BT"/>
        <family val="2"/>
      </rPr>
      <t>objetivo</t>
    </r>
    <r>
      <rPr>
        <b/>
        <i/>
        <sz val="8"/>
        <rFont val="Humanst521 BT"/>
        <family val="2"/>
      </rPr>
      <t>)</t>
    </r>
  </si>
  <si>
    <r>
      <t xml:space="preserve">Agente generador
</t>
    </r>
    <r>
      <rPr>
        <b/>
        <i/>
        <sz val="8"/>
        <rFont val="Humanst521 BT"/>
        <family val="2"/>
      </rPr>
      <t>(</t>
    </r>
    <r>
      <rPr>
        <b/>
        <i/>
        <sz val="8"/>
        <color indexed="62"/>
        <rFont val="Humanst521 BT"/>
        <family val="2"/>
      </rPr>
      <t>Sujeto</t>
    </r>
    <r>
      <rPr>
        <b/>
        <sz val="8"/>
        <color indexed="62"/>
        <rFont val="Humanst521 BT"/>
        <family val="2"/>
      </rPr>
      <t xml:space="preserve"> u </t>
    </r>
    <r>
      <rPr>
        <b/>
        <i/>
        <sz val="8"/>
        <color indexed="62"/>
        <rFont val="Humanst521 BT"/>
        <family val="2"/>
      </rPr>
      <t>objeto</t>
    </r>
    <r>
      <rPr>
        <b/>
        <sz val="8"/>
        <rFont val="Humanst521 BT"/>
        <family val="2"/>
      </rPr>
      <t xml:space="preserve"> con capacidad para generar el riesgo)</t>
    </r>
  </si>
  <si>
    <r>
      <t xml:space="preserve">Causas
</t>
    </r>
    <r>
      <rPr>
        <b/>
        <i/>
        <sz val="8"/>
        <rFont val="Humanst521 BT"/>
        <family val="2"/>
      </rPr>
      <t>(</t>
    </r>
    <r>
      <rPr>
        <b/>
        <i/>
        <sz val="8"/>
        <color indexed="18"/>
        <rFont val="Humanst521 BT"/>
        <family val="2"/>
      </rPr>
      <t>Factores</t>
    </r>
    <r>
      <rPr>
        <b/>
        <sz val="8"/>
        <rFont val="Humanst521 BT"/>
        <family val="2"/>
      </rPr>
      <t xml:space="preserve"> internos o externos)</t>
    </r>
  </si>
  <si>
    <r>
      <t>Efecto /
Consecuencias
 (Cómo se</t>
    </r>
    <r>
      <rPr>
        <b/>
        <sz val="8"/>
        <color indexed="18"/>
        <rFont val="Humanst521 BT"/>
        <family val="2"/>
      </rPr>
      <t xml:space="preserve"> </t>
    </r>
    <r>
      <rPr>
        <b/>
        <i/>
        <sz val="8"/>
        <color indexed="18"/>
        <rFont val="Humanst521 BT"/>
        <family val="2"/>
      </rPr>
      <t>refleja</t>
    </r>
    <r>
      <rPr>
        <b/>
        <sz val="8"/>
        <color indexed="18"/>
        <rFont val="Humanst521 BT"/>
        <family val="2"/>
      </rPr>
      <t xml:space="preserve"> </t>
    </r>
    <r>
      <rPr>
        <b/>
        <sz val="8"/>
        <rFont val="Humanst521 BT"/>
        <family val="2"/>
      </rPr>
      <t>en la entidad?)</t>
    </r>
  </si>
  <si>
    <t>Impacto</t>
  </si>
  <si>
    <t>Probabilidad</t>
  </si>
  <si>
    <t>Evaluación Riesgo</t>
  </si>
  <si>
    <t>Controles existentes</t>
  </si>
  <si>
    <t>Valoración riesgo</t>
  </si>
  <si>
    <t>Opciones de Manejo</t>
  </si>
  <si>
    <t>Acciones</t>
  </si>
  <si>
    <t>Responsables</t>
  </si>
  <si>
    <t>Cronograma</t>
  </si>
  <si>
    <t>Indicador de la Acción</t>
  </si>
  <si>
    <t>Meta</t>
  </si>
  <si>
    <t>Nivel de 
Cumplimiento</t>
  </si>
  <si>
    <t>Observaciones</t>
  </si>
  <si>
    <r>
      <t xml:space="preserve">Riesgo
</t>
    </r>
    <r>
      <rPr>
        <b/>
        <i/>
        <sz val="8"/>
        <color indexed="18"/>
        <rFont val="Humanst521 BT"/>
        <family val="2"/>
      </rPr>
      <t>Qué puede ocurrir?</t>
    </r>
  </si>
  <si>
    <r>
      <t xml:space="preserve">Descripción
</t>
    </r>
    <r>
      <rPr>
        <b/>
        <i/>
        <sz val="8"/>
        <color indexed="18"/>
        <rFont val="Humanst521 BT"/>
        <family val="2"/>
      </rPr>
      <t>En qué consiste o cuáles son sus características?</t>
    </r>
  </si>
  <si>
    <t>Por qué se puede presentar?</t>
  </si>
  <si>
    <t>Por qué ?</t>
  </si>
  <si>
    <t>Por qué?</t>
  </si>
  <si>
    <t>Fecha inicio</t>
  </si>
  <si>
    <t>Fecha fin</t>
  </si>
  <si>
    <t>Incumplimiento de la Programación de las actividades de admisiones a los programas de pregrado.</t>
  </si>
  <si>
    <t>Incumplir con el cronograma definido para las actividades de admisiones.</t>
  </si>
  <si>
    <t>División de servicios de información
ICFES
Entidad bancaria
Entorno
Dirección de admisiones y registro académico     
Sedes Regionales</t>
  </si>
  <si>
    <t xml:space="preserve">
El sistema y la red no funcionen para la inscripción y para generar los resultados de admisiones
</t>
  </si>
  <si>
    <t>Por causas atribuibles al Proceso de Sistemas Informáticos y Telecomunicaciones.</t>
  </si>
  <si>
    <t>Desconfianza  en  los resultados de las actividades de admisiones
Deterioro de la imagen Institucional
Insatisfacción de los aspirantes
Pérdida económica  por disminución de inscritos
Disminución de calidad académica                  Sanciones para la Institución</t>
  </si>
  <si>
    <t>GRAVE (20)</t>
  </si>
  <si>
    <t>BAJA (1)</t>
  </si>
  <si>
    <t>MODERADO (20)</t>
  </si>
  <si>
    <t xml:space="preserve">ACEPTABLE (5)
Impacto= Leve  (5)    Probabilidad= baja (1) </t>
  </si>
  <si>
    <t>ASUMIR</t>
  </si>
  <si>
    <t xml:space="preserve"> Correo electrónico  y línea de atención establecido para   realizar inscripciones que no se han podido realizar directamente por lentitud u otra razón que se presente en la web. </t>
  </si>
  <si>
    <t>Cambios inesperados en la estructura del Examen de Estado
El ICFES no publique los resultados en la fecha programada.</t>
  </si>
  <si>
    <t xml:space="preserve">
</t>
  </si>
  <si>
    <t>Cambio inesperado en los criterios de la normatividad de selección.</t>
  </si>
  <si>
    <t>Desconocimiento de la vigencia del registro calificado de los programas académicos a ofrecer</t>
  </si>
  <si>
    <t>Falta del reporte oportuno de las escuelas</t>
  </si>
  <si>
    <t xml:space="preserve">Verificar ante la Vicerrectoría Académica  la vigencia de los Programas Académicos </t>
  </si>
  <si>
    <t>Coordinadora de Admisiones</t>
  </si>
  <si>
    <t>Un mes antes del inicio de cada  convocatoria</t>
  </si>
  <si>
    <t>8 días después de solicitar la verificación.</t>
  </si>
  <si>
    <t># de programas verificados/ # de programas Ofrecidos * 100</t>
  </si>
  <si>
    <t>No reporte a tiempo y errores en  los pagos</t>
  </si>
  <si>
    <t xml:space="preserve">Por causas atribuibles al Proceso Financiero </t>
  </si>
  <si>
    <t>Cierre de la universidad o problemas de orden publico</t>
  </si>
  <si>
    <t>No existen controles. Aplica a todas las Sedes.</t>
  </si>
  <si>
    <t xml:space="preserve">Incumplimiento en el reporte de inscritos y errores en la información suministrada para hacer el proceso de Selección en ciclo básico de las Ingenierías y los Programas terminales. </t>
  </si>
  <si>
    <t xml:space="preserve">Fallas en el sistema de información </t>
  </si>
  <si>
    <t xml:space="preserve">Incumplimiento en el cronograma por no envío de los inscritos en los programas terminales a la Coordinación de Admisiones.                                     </t>
  </si>
  <si>
    <t xml:space="preserve">Incumplimiento en el cierre del periodo del nivel introductorio de los programas del ciclo básico en las Ingenierías.             </t>
  </si>
  <si>
    <t>Reporte de pagos</t>
  </si>
  <si>
    <t>Inseguridad en la  información asociada con Admisiones y Registro Académico.</t>
  </si>
  <si>
    <t>Pérdida y/o errores de la información asociada con Admisiones y Registro Académico.</t>
  </si>
  <si>
    <t xml:space="preserve">Sistemas de información
Personal de la Dirección de Admisiones y Registro Académico
Unidades académicas
</t>
  </si>
  <si>
    <t>Pérdida de registros físicos o informáticos</t>
  </si>
  <si>
    <t xml:space="preserve">Falta de acciones de control documental 
Por causas atribuibles al Proceso Sistemas Informáticos y Telecomunicaciones. </t>
  </si>
  <si>
    <t xml:space="preserve">Por causas atribuibles al Proceso de Gestión Documental.
</t>
  </si>
  <si>
    <t xml:space="preserve">
Desconfianza  en  los resultados generados por el proceso
Deterioro de la imagen Institucional
Insatisfacción de los beneficiarios
Caos administrativo, reprocesos             </t>
  </si>
  <si>
    <t xml:space="preserve"> Sistema eficiente para la  organización del archivo de hojas de vida</t>
  </si>
  <si>
    <t>TOLERABLE (10)  Impacto=Moderado(10)   Probabilidad = baja (1)</t>
  </si>
  <si>
    <t>REDUCIR</t>
  </si>
  <si>
    <t>Mantener actualizada las hojas de vida, anexando documentos como polígrafos y revisión de matricula, que se presentan cada semestre.</t>
  </si>
  <si>
    <t xml:space="preserve">Auxiliar de Archivo
</t>
  </si>
  <si>
    <t>enero 2019</t>
  </si>
  <si>
    <t>diciembre 2019</t>
  </si>
  <si>
    <t>Archivo Actualizado</t>
  </si>
  <si>
    <t>Errores humanos</t>
  </si>
  <si>
    <t>Falta de capacitaciones efectivas
No se efectúa la verificación adecuada por falta de tiempo o negligencia</t>
  </si>
  <si>
    <t xml:space="preserve">No hay seguimiento adecuado
</t>
  </si>
  <si>
    <t>PROCESO: BIBLIOTECA</t>
  </si>
  <si>
    <r>
      <t xml:space="preserve">OBJETIVO DEL PROCESO: </t>
    </r>
    <r>
      <rPr>
        <sz val="9"/>
        <rFont val="Humanst521 BT"/>
        <family val="2"/>
      </rPr>
      <t>Satisfacer las necesidades de información científica, técnica y humanística de la comunidad universitaria de la Universidad Industrial de Santander y las Instituciones en convenio.</t>
    </r>
  </si>
  <si>
    <t>Falta de material bibliográfico por cantidad y calidad</t>
  </si>
  <si>
    <t xml:space="preserve">No disponer de material bibliográfico actualizado, de autores y casas editoras reconocidas que satisfagan el desarrollo de las actividades Académico-Administrativas.
</t>
  </si>
  <si>
    <t>Dirección Institucional - Financiero
Agentes externos: Gobierno, entidades bancarias, proveedores.
Procesos Técnicos.</t>
  </si>
  <si>
    <t>Aprobación de presupuesto y trámites para la asignación del recurso</t>
  </si>
  <si>
    <t>No se pueden realizar compras</t>
  </si>
  <si>
    <t>MODERADO (10)</t>
  </si>
  <si>
    <t>MEDIA (2)</t>
  </si>
  <si>
    <t>ACEPTABLE  (5)
Probabilidad:    BAJA (1)
Impacto:  LEVE  (5)</t>
  </si>
  <si>
    <t xml:space="preserve">ASUMIR </t>
  </si>
  <si>
    <t xml:space="preserve">Dirección de Biblioteca </t>
  </si>
  <si>
    <t>Gestión para adquisición de MB</t>
  </si>
  <si>
    <t>Adquisición de Número de volúmenes</t>
  </si>
  <si>
    <t>Incumplimiento en el suministro de material por parte de los proveedores (material impreso)</t>
  </si>
  <si>
    <t>No se le informa oportunamente al proveedor sobre la transacción financiera hecha al exterior</t>
  </si>
  <si>
    <t>No se recibe información oportuna de la entidad bancaria</t>
  </si>
  <si>
    <t xml:space="preserve">No recepción de material físico en los tiempos esperados
</t>
  </si>
  <si>
    <t>*Gestionar la adquisición de material  y monitoreo a trámites administrativos y pagos a proveedores</t>
  </si>
  <si>
    <t xml:space="preserve">No. Adquisiciones durante el periodo/ (No. Solicitudes durante el periodo)*100 </t>
  </si>
  <si>
    <t>Congestión interna de la oficina de importaciones</t>
  </si>
  <si>
    <t>Se agota el material en bodega</t>
  </si>
  <si>
    <t>Incumplimiento del proveedor en el suministro de la información solicitada por el SIF</t>
  </si>
  <si>
    <t>Inconsistencia en la solicitud de material por parte de las unidades académico-administrativas.</t>
  </si>
  <si>
    <t>Inexactitud en la información enviada frente al requerimiento de adquisiciones</t>
  </si>
  <si>
    <t>Desconocimiento de los datos bibliográficos</t>
  </si>
  <si>
    <t>Afecta el desarrollo oportuno de las actividades misionales</t>
  </si>
  <si>
    <t>Demora en los trámites administrativos, financieros y técnicos</t>
  </si>
  <si>
    <t>Ajustes de normatividad institucional en la contratación de bienes y servicios, tangibles e intangibles</t>
  </si>
  <si>
    <t>Pérdida de la imagen institucional 
Afecta el desarrollo oportuno de las actividades misionales</t>
  </si>
  <si>
    <t>* Realización de los diferentes contratos, realizados para: La adquisición y la suscripción, las cuales están representadas en órdenes de compra, ordenes de prestación de servicios y ordenes de pagos al exterior</t>
  </si>
  <si>
    <t>Dirección de biblioteca y Coordinador de adquisiciones</t>
  </si>
  <si>
    <t>Ordenes:  de compra, prestación de servicios y pago al exterior</t>
  </si>
  <si>
    <t>Pérdida del material bibliográfico</t>
  </si>
  <si>
    <t>Daño, hurto y deterioro del material bibliográfico</t>
  </si>
  <si>
    <t>Variación de Temperatura y Humedad, Material Bibliográfico expuesto a factores externos e internos</t>
  </si>
  <si>
    <t>Variación del medio ambiente</t>
  </si>
  <si>
    <t>Pérdidas patrimoniales</t>
  </si>
  <si>
    <t>IMPORTANTE (40)</t>
  </si>
  <si>
    <t xml:space="preserve">•Reglamento de Biblioteca UIS. Acuerdo No. 029 de 2008 de Consejo Superior, por el cual se aprueba el reglamento de Biblioteca. 
• Procedimiento para el Proceso Físico de Material PBI.09
• Procedimiento para Dar de Baja Material Bibliográfico PBI.10
• Procedimiento para la selección y preparación de material bibliográfico para mantenimiento PBI.13
• Manual para el registro de Pérdidas MBI.01
• Manual LIBRUIS para Atención a Usuarios MBI.02
• Instructivo de Apertura y Cierre de la Biblioteca Central de la Universidad Industrial de Santander. IBI.01
• Guía para la Atención a Usuarios GBI.01
• Guía para el Mantenimiento de Colecciones GBI.02
• Formato Mantenimiento de Colecciones FBI.10
• Control para Encuadernación de Material Bibliográfico FBI.12
• Certificación Entrega de Material Durante Caídas del Sistema FBI.14
• Certificación de Préstamo Manual Colección de Reserva Durante Caídas del Sistema FBI.16
• Hoja de vida de indicadores. FSE 14 Porcentaje de pérdida de material bibliográfico
• Sistema de Información bibliográfico LIBRUIS
• Pagina Web de Biblioteca
• Lista de chequeo para inspección de extintores FTH.136
• Solicitud de servicio de mantenimiento, adecuación y/o remodelación FRF. 26
• Mantenimiento físico de bienes muebles e inmuebles y fabricación de bienes muebles. PRF.01
• Plan anual de mantenimiento preventivo FRT.24
</t>
  </si>
  <si>
    <t>TOLERABLE  (10)
Probabilidad:    BAJA (1)
Impacto:  MODERADO  (10)</t>
  </si>
  <si>
    <t>ASUMIR (De acuerdo con el análisis de causas los controles establecidos son suficientes para mitigar el riesgo y no se requieren acciones adicionales)</t>
  </si>
  <si>
    <t>Número de actividades</t>
  </si>
  <si>
    <t>Inadecuadas prácticas de manipulación</t>
  </si>
  <si>
    <r>
      <t xml:space="preserve">Colección abierta, Préstamo a usuarios </t>
    </r>
    <r>
      <rPr>
        <sz val="9"/>
        <rFont val="Humanst521 BT"/>
        <family val="2"/>
      </rPr>
      <t xml:space="preserve">                            </t>
    </r>
  </si>
  <si>
    <t>Poca importancia en el uso    del material bibliográfico</t>
  </si>
  <si>
    <t>Mantenimiento preventivo de MB
Cantidad de libros tratados</t>
  </si>
  <si>
    <t>hurto</t>
  </si>
  <si>
    <t>Fenómeno social y cultural</t>
  </si>
  <si>
    <t xml:space="preserve"> Afectación en el desarrollo de las actividades misionales</t>
  </si>
  <si>
    <t xml:space="preserve">* Jornadas de formación en el uso adecuado y responsable del material de la institución
</t>
  </si>
  <si>
    <t># de Inducciones a la comunidad universitaria</t>
  </si>
  <si>
    <t>Incendio</t>
  </si>
  <si>
    <t>Falla en infraestructura y vandalismo</t>
  </si>
  <si>
    <t>Desperfecto y manipulación inadecuada de las instalaciones eléctricas.
Adecuaciones y mejoramiento de la planta física.</t>
  </si>
  <si>
    <t>* Verificación del estado de los dispositivos contra incendios</t>
  </si>
  <si>
    <t>Verificación de extintores</t>
  </si>
  <si>
    <t>Desastres naturales</t>
  </si>
  <si>
    <t>* Simulacros  y capacitación de brigadistas</t>
  </si>
  <si>
    <t>Brigadistas</t>
  </si>
  <si>
    <t>Numero de entrenamientos anuales</t>
  </si>
  <si>
    <t>Coordinador Sede Barrancabermeja</t>
  </si>
  <si>
    <t>Coordinador Sede Socorro</t>
  </si>
  <si>
    <t>Coordinador Sede Barbosa</t>
  </si>
  <si>
    <r>
      <t xml:space="preserve">PROCESO: </t>
    </r>
    <r>
      <rPr>
        <sz val="11.5"/>
        <rFont val="Humanst521 BT"/>
        <family val="2"/>
      </rPr>
      <t>BIENESTAR ESTUDIANTIL</t>
    </r>
  </si>
  <si>
    <r>
      <t xml:space="preserve">OBJETIVO DEL PROCESO: </t>
    </r>
    <r>
      <rPr>
        <sz val="11.5"/>
        <rFont val="Humanst521 BT"/>
        <family val="2"/>
      </rPr>
      <t xml:space="preserve">Ofrecer y mantener servicios y programas que promuevan la formación integral y el mejoramiento de la calidad de vida de la comunidad estudiantil </t>
    </r>
  </si>
  <si>
    <r>
      <t xml:space="preserve">Riesgo 
</t>
    </r>
    <r>
      <rPr>
        <b/>
        <i/>
        <sz val="11.5"/>
        <rFont val="Humanst521 BT"/>
        <family val="2"/>
      </rPr>
      <t>(Evento</t>
    </r>
    <r>
      <rPr>
        <b/>
        <sz val="11.5"/>
        <rFont val="Humanst521 BT"/>
        <family val="2"/>
      </rPr>
      <t xml:space="preserve"> que puede afectar el logro del </t>
    </r>
    <r>
      <rPr>
        <b/>
        <i/>
        <sz val="11.5"/>
        <rFont val="Humanst521 BT"/>
        <family val="2"/>
      </rPr>
      <t>objetivo)</t>
    </r>
  </si>
  <si>
    <r>
      <t xml:space="preserve">Agente generador
</t>
    </r>
    <r>
      <rPr>
        <b/>
        <i/>
        <sz val="11.5"/>
        <rFont val="Humanst521 BT"/>
        <family val="2"/>
      </rPr>
      <t>(Sujeto</t>
    </r>
    <r>
      <rPr>
        <b/>
        <sz val="11.5"/>
        <rFont val="Humanst521 BT"/>
        <family val="2"/>
      </rPr>
      <t xml:space="preserve"> u </t>
    </r>
    <r>
      <rPr>
        <b/>
        <i/>
        <sz val="11.5"/>
        <rFont val="Humanst521 BT"/>
        <family val="2"/>
      </rPr>
      <t>objeto</t>
    </r>
    <r>
      <rPr>
        <b/>
        <sz val="11.5"/>
        <rFont val="Humanst521 BT"/>
        <family val="2"/>
      </rPr>
      <t xml:space="preserve"> con capacidad para generar el riesgo)</t>
    </r>
  </si>
  <si>
    <r>
      <t xml:space="preserve">Causas
</t>
    </r>
    <r>
      <rPr>
        <b/>
        <i/>
        <sz val="11.5"/>
        <rFont val="Humanst521 BT"/>
        <family val="2"/>
      </rPr>
      <t>(Factores</t>
    </r>
    <r>
      <rPr>
        <b/>
        <sz val="11.5"/>
        <rFont val="Humanst521 BT"/>
        <family val="2"/>
      </rPr>
      <t xml:space="preserve"> internos o externos)</t>
    </r>
  </si>
  <si>
    <r>
      <t xml:space="preserve">Efecto /
Consecuencias
 (Cómo se </t>
    </r>
    <r>
      <rPr>
        <b/>
        <i/>
        <sz val="11.5"/>
        <rFont val="Humanst521 BT"/>
        <family val="2"/>
      </rPr>
      <t>refleja</t>
    </r>
    <r>
      <rPr>
        <b/>
        <sz val="11.5"/>
        <rFont val="Humanst521 BT"/>
        <family val="2"/>
      </rPr>
      <t xml:space="preserve"> en la entidad?)</t>
    </r>
  </si>
  <si>
    <r>
      <t xml:space="preserve">Riesgo
</t>
    </r>
    <r>
      <rPr>
        <b/>
        <i/>
        <sz val="11.5"/>
        <rFont val="Humanst521 BT"/>
        <family val="2"/>
      </rPr>
      <t>Qué puede ocurrir?</t>
    </r>
  </si>
  <si>
    <r>
      <t xml:space="preserve">Descripción
</t>
    </r>
    <r>
      <rPr>
        <b/>
        <i/>
        <sz val="11.5"/>
        <rFont val="Humanst521 BT"/>
        <family val="2"/>
      </rPr>
      <t>En qué consiste o cuáles son sus características?</t>
    </r>
  </si>
  <si>
    <t xml:space="preserve">Fallas e inequidad en la asignación de los servicios de atención socio-económica </t>
  </si>
  <si>
    <t xml:space="preserve">Situación en la cual no se adjudican los servicios ofrecidos en el subproceso de atención socio -económica de Bienestar Estudiantil a la población para la cual están destinados. </t>
  </si>
  <si>
    <t>Jefe de División,  Jefe de Sección de Comedores y Cafetería y Comité de Bienestar Universitario Estudiantil.</t>
  </si>
  <si>
    <t>Falta de accesibilidad a los medios de comunicación, por factores internos o externos.</t>
  </si>
  <si>
    <t>El estudiante se encuentra en lugares apartados, situación personal que impida el acceso (incapacidad física, calamidad doméstica).</t>
  </si>
  <si>
    <t xml:space="preserve"> MODERADO (10)</t>
  </si>
  <si>
    <t>El Comité  de Bienestar Universitario Estudiantil elabora y aprueba  un cronograma que contiene todas las fechas y actividades del proceso de asignación de los beneficios de Comedores, Residencias estudiantiles y Auxilio de sostenimiento femenino, esta información se publica con anterioridad en la Página Web de la Universidad, en las carteleras de la DBU y en las redes sociales. 
La DSI puso en funcionamiento una APP para realizar los procesos de inscripción a los programas y servicios ofrecidos por BU</t>
  </si>
  <si>
    <t>ACEPTABLE (5)
IMPACTO: LEVE (5)
PROBABILIDAD: BAJA (1)</t>
  </si>
  <si>
    <t>Fallas en el proceso de adjudicación del servicio de comedores</t>
  </si>
  <si>
    <t>Fallas en los Sistemas de información requeridos para este proceso
Acceso limitado o restringido al sistema de adjudicación, por la necesidad de garantizar la seguridad y veracidad de la información
Ausencia del personal responsable del sistema de adjudicación por problemas personales.</t>
  </si>
  <si>
    <t>Desde la SCC se monitorea constantemente el sistema de Comedores durante el periodo de inscripciones, para identificar oportunamente cualquier falla  y reportarla a la DSI.</t>
  </si>
  <si>
    <t>Elaborar un instructivo que detalle el proceso de  adjudicación de estudiantes del comedor estudiantil</t>
  </si>
  <si>
    <t>Jefe SCC, profesional asuntos administrativos SCC, profesional DSI que apoya el servicio de Comedores y Auxiliar de servicios de BU</t>
  </si>
  <si>
    <t>20 de mayo de 2019</t>
  </si>
  <si>
    <t>30 de junio de 2020</t>
  </si>
  <si>
    <t>Instructivo</t>
  </si>
  <si>
    <t xml:space="preserve">
El Jefe de la DBU, la Jefe de la SCC y el Auxiliar de servicios de Bienestar cuentan con acceso al Sistema de adjudicación de Comedores</t>
  </si>
  <si>
    <t xml:space="preserve">Capacidad limitada en los servicios a ofrecer </t>
  </si>
  <si>
    <t>Hay una infraestructura y recursos con  capacidad limitada</t>
  </si>
  <si>
    <t>Modernización de la infraestructura física y de equipos tecnológicos (si aplica)</t>
  </si>
  <si>
    <t>Presentación de información inexacta por parte del estudiante</t>
  </si>
  <si>
    <t>Deseo del estudiante de recibir el beneficio económico</t>
  </si>
  <si>
    <t>Evaluación de las solicitudes de los estudiantes en el comité de matrículas y comité de Bienestar Universitario Estudiantil
Reglamentación de los beneficios, con sus respectivos requisitos y proceso de selección a través de acuerdos del CS</t>
  </si>
  <si>
    <t xml:space="preserve">Mejora en las unidades económicas familiares </t>
  </si>
  <si>
    <t xml:space="preserve">Aumentan los ingresos </t>
  </si>
  <si>
    <t>Solicitar a la Sección de recaudos el envío de los datos de los estudiantes que desde esa Sección se identificaron haciendo fraude en el valor de su matrícula, en aras de realizar un cruce con los estudiantes que tiene adjudicado el servicio de comedores</t>
  </si>
  <si>
    <t>Jefe SCC</t>
  </si>
  <si>
    <t xml:space="preserve"> Solicitudes de información realizadas</t>
  </si>
  <si>
    <t>Jefe SCC, Jefe SSISDS y Trabajadoras Sociales SSISDS</t>
  </si>
  <si>
    <t xml:space="preserve">  # de revisiones por semestre / # total de estudiantes adjudicados con el servicio de comedores por semestre</t>
  </si>
  <si>
    <t>Comité de matrículas</t>
  </si>
  <si>
    <t># de estudiantes verificados por semestre / # total de estudiantes que solicitan el beneficio</t>
  </si>
  <si>
    <t>Incumplimiento de los atributos de calidad definidos para los programas y servicios de Bienestar Universitario</t>
  </si>
  <si>
    <t>Ofrecer servicios o productos que presenten fallas en atributos como: inocuidad, calidad, 
 oportunidad, pertinencia, integralidad, eficacia, confiabilidad; y confidencialidad de la información (según el caso).</t>
  </si>
  <si>
    <t>Personal profesional, administrativo y operativo de la División de Bienestar Universitario
Dirección de la Universidad
División de Servicios de Información
Estudiantes</t>
  </si>
  <si>
    <t>Personal que no reúna las competencias requeridas para el cargo (habilidades personales y técnicas, conocimiento y experiencia)</t>
  </si>
  <si>
    <t>Por causas atribuibles al proceso de Talento Humano.
Modalidad de contratación y dificultades en el desempeño del personal de planta.</t>
  </si>
  <si>
    <t xml:space="preserve">No se asignan actividades misionales a auxiliares estudiantiles. 
Capacitación permanente al personal de la División.  </t>
  </si>
  <si>
    <t>TOLERABLE (10)
IMPACTO: MODERADO  (10)
PROBABILIDAD: BAJA (1)</t>
  </si>
  <si>
    <t>EVITAR / REDUCIR</t>
  </si>
  <si>
    <t>Cierre de la Universidad o problemas de orden público.</t>
  </si>
  <si>
    <t xml:space="preserve">Atención de las urgencias de los estudiantes en el Hospital Universitario de Santander </t>
  </si>
  <si>
    <t>Desconocimiento de los parámetros y criterios para la prestación adecuada de servicios y programas de Bienestar Universitario.</t>
  </si>
  <si>
    <t>Por omisión u olvido</t>
  </si>
  <si>
    <t xml:space="preserve">Publicación de información alusiva a la prestación adecuada de programas y servicios </t>
  </si>
  <si>
    <t xml:space="preserve"> Por falta de planes y programas que permitan efectuar un adecuado control y seguimiento </t>
  </si>
  <si>
    <t>Cumplimiento de las actividades descritas en los programas de BPM, documentados en la SCC</t>
  </si>
  <si>
    <t xml:space="preserve">Jefe SCC  y profesionales de apoyo SCC </t>
  </si>
  <si>
    <t># de actividades realizadas / # total de actividades descritas</t>
  </si>
  <si>
    <t>Por falta de una adecuada inducción al personal que se contrata en aspectos relativos a las condiciones de calidad de los servicios que se deben ofrecer a los estudiantes.</t>
  </si>
  <si>
    <t xml:space="preserve">Socialización permanentemente  de las guías, programas, protocolos, formatos,  procedimientos, normatividad e instructivos de los diferentes programas y servicios. </t>
  </si>
  <si>
    <t>Carencia de recursos humanos, tecnológicos, financieros.</t>
  </si>
  <si>
    <t>Por insuficiente asignación presupuestal para el funcionamiento de la División de Bienestar Universitario.
Por falta de gestión desde la Jefatura de la División y de las Secciones para allegar los recursos adicionales necesarios.</t>
  </si>
  <si>
    <t>Insatisfacción y afectación de la salud y el bienestar de los usuarios
Disminución de la asignación de recursos financieros para Bienestar Universitario por parte de la UIS
Deterioro de la imagen de Bienestar Universitario y de la Institución.
Pérdida de credibilidad 
Sanciones, problemas jurídicos</t>
  </si>
  <si>
    <t>Actualización constante los contratos interadministrativos con las Instituciones Prestadoras de Servicios de salud para los estudiantes (HUS - HPSC)
Renovación oportuna de la póliza de accidentes estudiantiles</t>
  </si>
  <si>
    <t>Apoyo a las diferentes Unidades Académicas de la Universidad, generando espacios para la rotación de estudiantes en práctica de Medicina, Enfermería, Ingeniería,  Fisioterapia, Nutrición, Trabajo Social, etc.</t>
  </si>
  <si>
    <t xml:space="preserve">Acompañar y dar apoyo a los estudiantes que realizan  proyectos de grado. </t>
  </si>
  <si>
    <t>Jefe DBU, Jefes de Secciones y Profesionales de apoyo de BU</t>
  </si>
  <si>
    <t>Proyectos de grado con acompañamiento por parte de BU</t>
  </si>
  <si>
    <t>Proveedores de insumos no calificados.</t>
  </si>
  <si>
    <t xml:space="preserve">No acatar los lineamientos dados por la División de Contratación para la selección y evaluación de proveedores </t>
  </si>
  <si>
    <t>Puesta en funcionamiento del Estatuto de contratación de la UIS</t>
  </si>
  <si>
    <t>Realizar durante la ejecución de los contratos de suministro de alimentos de medio y mayor riesgo en salud pública, visita de inspección del cumplimiento de las Buenas Prácticas de Manufactura.</t>
  </si>
  <si>
    <t>Jefe SCC , profesional de apoyo administrativo  SCC</t>
  </si>
  <si>
    <t># de proveedores visitados / # total proveedores de alimentos de medio y mayor riesgo en salud pública de la SCC</t>
  </si>
  <si>
    <t>50%</t>
  </si>
  <si>
    <t xml:space="preserve">Fallas en los sistemas de información de Bienestar Universitario. </t>
  </si>
  <si>
    <t>Por causas atribuibles al proceso de Sistemas Informáticos y Telecomunicaciones.</t>
  </si>
  <si>
    <t>No se han actualizado y mejorado los sistemas informáticos de Bienestar Universitario</t>
  </si>
  <si>
    <t xml:space="preserve">
Solicitudes de actualización, mantenimiento y mejoras de los sistemas de información existentes en la DBU
</t>
  </si>
  <si>
    <t>Gestionar recursos para el diseño e implementación de sistemas de información requeridos para el buen funcionamiento de los programas y servicios de la División</t>
  </si>
  <si>
    <t>Jefe DBU y Jefes de Sección</t>
  </si>
  <si>
    <t xml:space="preserve">Solicitudes realizadas </t>
  </si>
  <si>
    <t xml:space="preserve">Las necesarias hasta obtener los recursos o una respuesta por escrito </t>
  </si>
  <si>
    <t>Pérdida de información histórica del SIMSIS (Sistema de Información para el Manejo de Servicios Integrales de Salud).</t>
  </si>
  <si>
    <t>Uso del software SIMSIS II para la conservación y custodia de la información de las Historias Clínicas de los estudiantes</t>
  </si>
  <si>
    <r>
      <t xml:space="preserve">Hacer el seguimiento de la realización de </t>
    </r>
    <r>
      <rPr>
        <i/>
        <sz val="11.5"/>
        <rFont val="Humanst521 BT"/>
        <family val="2"/>
      </rPr>
      <t>Backup</t>
    </r>
    <r>
      <rPr>
        <sz val="11.5"/>
        <rFont val="Humanst521 BT"/>
        <family val="2"/>
      </rPr>
      <t xml:space="preserve"> periódicos de la información de la Sección Salud y PEP que esta a cargo de la DSI</t>
    </r>
  </si>
  <si>
    <t xml:space="preserve">Jefe Sección Salud </t>
  </si>
  <si>
    <t>Seguimientos realizados por año</t>
  </si>
  <si>
    <t>Disminución en el portafolio de programas y servicios ofertados  y en las coberturas de atención a la población estudiantil</t>
  </si>
  <si>
    <t>Disminuir en número los programas y/o servicios ofrecidos y la cantidad de estudiantes beneficiados.</t>
  </si>
  <si>
    <t xml:space="preserve">Dirección de la Universidad.
Jefes de División y de Sección de Bienestar Universitario.
Ministerio de Educación.
Ministerio de la Protección Social.
Normas oficiales, decretos y legislación.
</t>
  </si>
  <si>
    <t>Cambios desfavorables en las políticas de la Universidad con respecto a Bienestar Universitario.</t>
  </si>
  <si>
    <t>Cambios desfavorables en la legislación y en las normas y decretos emanados del Estado y de la misma institución</t>
  </si>
  <si>
    <t xml:space="preserve">Insatisfacción de los usuarios
Disminución de la asignación de recursos financieros para Bienestar Universitario por parte de la UIS.
Deterioro de la imagen de Bienestar Universitario y de la UIS
</t>
  </si>
  <si>
    <t>TOLERABLE (10)</t>
  </si>
  <si>
    <t>Solicitudes a las instancias competentes en aras de garantizar los recursos financieros para la compra de comestibles a través de la figura de vigencias futuras</t>
  </si>
  <si>
    <t>Aumento de la demanda de los servicios con la misma capacidad de atención.</t>
  </si>
  <si>
    <t>Por aumento en la población estudiantil de la UIS.</t>
  </si>
  <si>
    <t>Disminución en la oferta de servicios.</t>
  </si>
  <si>
    <t xml:space="preserve">Daños en la infraestructura y equipos </t>
  </si>
  <si>
    <t>Cronograma de mantenimiento preventivo anual para los equipos  de la División.
Elaboración de los contratos de mantenimiento correctivo anual (si aplica) o solicitudes a la División de Mantenimiento Tecnológico</t>
  </si>
  <si>
    <t>Gestionar cuando sea necesario, los recursos suficientes para la realización de mantenimientos preventivos o correctivos a  la maquinaria y equipos con criticidad alta de la DBU</t>
  </si>
  <si>
    <t>Jefe de la División y Jefes de secciones</t>
  </si>
  <si>
    <t>Verificar periódicamente el cumplimiento oportuno del cronograma de mantenimiento preventivo de los equipos con criticidad alta  en Bienestar Universitario</t>
  </si>
  <si>
    <t xml:space="preserve">Jefe de la División y Jefes de secciones </t>
  </si>
  <si>
    <t>100%</t>
  </si>
  <si>
    <t>Incumplimiento de los requisitos obligatorios para la prestación de los programas y servicios</t>
  </si>
  <si>
    <t>Situación en la cual no se cumple con uno o más de los requisitos exigidos por las normas que aplican a la prestación de servicios de salud y alimentación</t>
  </si>
  <si>
    <t>Funcionarios de Bienestar Universitario y personal en práctica</t>
  </si>
  <si>
    <t>No se aplica en forma estricta la normatividad  vigente</t>
  </si>
  <si>
    <t>Por omisión, impericia o negligencia de los funcionarios y de las personas en práctica</t>
  </si>
  <si>
    <t>Por fallas en el proceso de selección de los funcionarios, fallas en el proceso de inducción, entrenamiento y en el proceso de verificación</t>
  </si>
  <si>
    <t>Insatisfacción de los usuarios.
Perdida de certificación y habilitación de los entes de control.
Daños a la salud e integridad de los usuarios. 
Pérdida de la credibilidad de los usuarios.
Afectación de la imagen de Bienestar Universitario y de la Universidad.</t>
  </si>
  <si>
    <t>ALTA (3)</t>
  </si>
  <si>
    <t>INACEPTABLE (60)</t>
  </si>
  <si>
    <t>TOLERABLE (10)
IMPACTO: MODERADO (10)
PROBABILIDAD: BAJA (1)</t>
  </si>
  <si>
    <t xml:space="preserve">REDUCIR </t>
  </si>
  <si>
    <t>Cumplimiento de los procedimientos establecidos por la División de Recursos Humanos para la contratación del personal</t>
  </si>
  <si>
    <t>Capacitación continua para todos los funcionarios de la División</t>
  </si>
  <si>
    <t>Realizar inducción para nuevos funcionarios y practicantes sobre el Sistema de Gestión de calidad</t>
  </si>
  <si>
    <t>Profesional facilitador del SGC y/o integrantes del Grupo Primario.</t>
  </si>
  <si>
    <t>Revisión constante del Sistema de PQRDSR de la Universidad</t>
  </si>
  <si>
    <t xml:space="preserve">Hurto de dinero o productos de la SCC 
</t>
  </si>
  <si>
    <t>Posibilidad de que alguien se apodere del dinero recibido por la venta de comestibles y medicinas de productos del inventario disponible en las cafeterías y la bodega adscritas a la SCC</t>
  </si>
  <si>
    <t xml:space="preserve">Funcionario
responsable del
manejo de dinero
Funcionario
responsable del
manejo de productos en la SCC
Comunidad Universitaria
Delincuencia común
(entorno)
</t>
  </si>
  <si>
    <t>Traslado de dinero al interior del campus principal de la Universidad</t>
  </si>
  <si>
    <t xml:space="preserve">
La SCC tiene bajo su administración cafeterías satélites ubicadas en diferentes puntos del campus 
</t>
  </si>
  <si>
    <t>Cumplimiento del protocolo de movimiento de dinero en el campus establecido por la SCC en asocio con la DPF</t>
  </si>
  <si>
    <t>REDUCIR / COMPARTIR</t>
  </si>
  <si>
    <t xml:space="preserve">Socializar con los nuevos empleados contratados  el protocolo de movimiento de dinero en el campus </t>
  </si>
  <si>
    <t>Profesional de apoyo SCC</t>
  </si>
  <si>
    <t># de personas capacitadas  / # total de empleados nuevos contratados para el  manejo de dinero en el Campus</t>
  </si>
  <si>
    <t>Condiciones del entorno (delincuencia común)</t>
  </si>
  <si>
    <t>Inseguridad interna y externa y en el trayecto desde las cajas de las cafeterías de la SCC hacia la caja fuerte y hacia el banco en donde se realizan las consignaciones</t>
  </si>
  <si>
    <t>Dar cumplimiento al procedimiento ingresos por caja de los puntos de venta de la cafetería de la División de Bienestar Universitario PBE.24</t>
  </si>
  <si>
    <t>Socializar con los nuevos empleados contratados para el  manejo de dinero en el Campus, el procedimiento  PBE.24</t>
  </si>
  <si>
    <t>Por problemas de orden público donde personas no autorizadas ingresen a las bodegas o cafeterías de la SCC</t>
  </si>
  <si>
    <t xml:space="preserve">Se entrega a la Sección de Inventarios UIS, un inventario final que contenga los ítems: elemento, unidad, cantidad y valor comercial de los productos ubicados en las Bodegas y Cafeterías al finalizar el año. </t>
  </si>
  <si>
    <t xml:space="preserve">Realizar inventarios periódicos a una muestra aleatoria de productos a cada uno de los puntos de venta de las cafeterías de la SCC </t>
  </si>
  <si>
    <t>Jefe SCC y Profesional de apoyo SCC</t>
  </si>
  <si>
    <t xml:space="preserve">Inventarios realizados </t>
  </si>
  <si>
    <t xml:space="preserve">Hacer uso personal de los productos de la Universidad </t>
  </si>
  <si>
    <t xml:space="preserve">
Realizar inventarios a un muestreo de productos en bodega  
</t>
  </si>
  <si>
    <t xml:space="preserve">El sistema de cafeterías presenta fallas y no permite el registro de los productos al momento de la venta ni entrega del ticket al cliente </t>
  </si>
  <si>
    <t xml:space="preserve">Reportar a las UAA pertinentes las  no conformidades del sistema de cafeterías o el incumplimiento del PBE.24 </t>
  </si>
  <si>
    <t xml:space="preserve">Efectuar arqueos sorpresa de ventas por parte de la Sección Comedores y Cafetería a cada uno de los puntos de venta de las cafeterías de la SCC  </t>
  </si>
  <si>
    <t xml:space="preserve">Arqueos realizados </t>
  </si>
  <si>
    <t xml:space="preserve">Solicitar a la Dirección de Control Interno y Evaluación de Gestión, la realización de arqueos sorpresa a cada uno de los puntos de venta de las Cafeterías de la SCC  </t>
  </si>
  <si>
    <t xml:space="preserve">Las necesarias hasta que la DCIEG realice la actividad  o envíe  una respuesta por escrito </t>
  </si>
  <si>
    <t>Incumplimiento en la aplicación del manual de supervisión e interventoría de la UIS</t>
  </si>
  <si>
    <t>Incorrecta interpretación del manual de supervisión e interventoría u omisión de alguna directriz</t>
  </si>
  <si>
    <t xml:space="preserve">Jefe DBU, Jefe SCC, Jefe SSISDS y Profesionales de apoyo encargados de la supervisión de contratos </t>
  </si>
  <si>
    <t xml:space="preserve">Falta de rigurosidad en el proceso de supervisión de contratos </t>
  </si>
  <si>
    <t>La SCC no tiene capacidad de almacenaje, para poder efectuar procesos de compra semanales o mensuales, razón por la cual se realizan diariamente, aumentando muchísimo el volumen de facturas y el movimiento de los contratos</t>
  </si>
  <si>
    <t>Hallazgos en las
Auditorías Internas y
externas.
 Investigaciones
Disciplinarias
 Quejas y/o reclamos
 Dificultad en la planeación y programación de los servicios de alimentación</t>
  </si>
  <si>
    <t xml:space="preserve">Comunicación permanente por parte de los Supervisores de contratos, hacia los proveedores que incumplen las especificaciones técnicas contractuales. </t>
  </si>
  <si>
    <t xml:space="preserve">Diligenciar el formato de devoluciones y eventualidades, de esta manera se apoyará a los supervisores de contratos en la labor de supervisión </t>
  </si>
  <si>
    <t xml:space="preserve"> Almacenista y Auxiliar de Almacén de la SCC</t>
  </si>
  <si>
    <t>N/A</t>
  </si>
  <si>
    <t>Fallas en la inocuidad de los alimentos ofrecidos a la Comunidad Universitaria</t>
  </si>
  <si>
    <t>Los alimentos entran en contacto con sustancias ajenas, generalmente nocivas para la salud, generando contaminación cruzada directa e indirecta</t>
  </si>
  <si>
    <t>Proveedores y personal manipulador de alimentos de la SCC</t>
  </si>
  <si>
    <t xml:space="preserve">No se cumplen con las normas de bioseguridad en la manipulación de alimentos </t>
  </si>
  <si>
    <t>Falta cultura y capacitación al respecto</t>
  </si>
  <si>
    <t>Afectaciones en la salud de los comensales
Sanciones y hallazgos por parte de los entes de vigilancia en la industria de alimentos</t>
  </si>
  <si>
    <t xml:space="preserve">Capacitar al personal operativo y administrativo de la SCC, en temas relacionados con las Buenas Prácticas de Manufactura </t>
  </si>
  <si>
    <t># de personas sensibilizadas / # total de personas adscritas a la SCC</t>
  </si>
  <si>
    <t>Poca rigurosidad en el proceso de recepción y almacenamiento de materia prima y manipulación de producto en proceso</t>
  </si>
  <si>
    <t xml:space="preserve">Omisión u olvido </t>
  </si>
  <si>
    <t>Capacitar al personal de bodega de la SCC, en temas relacionados con las Buenas Prácticas de recepción y almacenamiento de materias primas e insumos</t>
  </si>
  <si>
    <t># de personas sensibilizadas / # total de personas adscritas a la bodega de la SCC (2 personas)</t>
  </si>
  <si>
    <t xml:space="preserve">Falta de capacitación en el tema </t>
  </si>
  <si>
    <t>Realizar jornadas de limpieza profunda y organización de bodegas de la SCC</t>
  </si>
  <si>
    <t>Personal operativo de bodega, profesional asuntos administrativos SCC</t>
  </si>
  <si>
    <t>Jornadas realizadas</t>
  </si>
  <si>
    <t xml:space="preserve">
Acumulación o mala disposición final de los desechos generados por la prestación de los servicios de alimentación
</t>
  </si>
  <si>
    <t xml:space="preserve">Los desechos generados de los procesos de alistamiento, preparación, distribución y consumo de alimentos ofertados por la SCC, crean dos posibles problemas para la SCC, la no recolección de los mismos y la inadecuada disposición final. </t>
  </si>
  <si>
    <t xml:space="preserve">
Personal manipulador de alimentos de la SCC 
Consumidores de los alimentos ofertados por la SCC
</t>
  </si>
  <si>
    <t xml:space="preserve">No se tiene una estrategia institucional orientada a la  adecuada disposición final del residuo  </t>
  </si>
  <si>
    <t xml:space="preserve">La SCC no cuenta con una caracterización del tipo de residuos producidos </t>
  </si>
  <si>
    <t xml:space="preserve">Malos olores y presencia de animales en la SCC
Afectaciones a terceros dada la disposición final de los desechos </t>
  </si>
  <si>
    <t xml:space="preserve">Uso de un shut en acero inoxidable con tapas para la disposición higiénica del residuo </t>
  </si>
  <si>
    <t xml:space="preserve">Caracterizar el residuo generado e identificar opciones de aprovechamiento o entidades interesadas en su recolección, lo anterior trabajando conjuntamente con una unidad académica de la Universidad
</t>
  </si>
  <si>
    <t>Jefe DBU y Jefe SCC</t>
  </si>
  <si>
    <t xml:space="preserve">Documento con la caracterización y las opciones   de aprovechamiento </t>
  </si>
  <si>
    <t>Fallas en la prestación de servicios públicos como agua, luz y gas</t>
  </si>
  <si>
    <t xml:space="preserve">Suspensión de energía eléctrica, agua potable o gas doméstico por parte de las empresas proveedoras de estos servicios </t>
  </si>
  <si>
    <t xml:space="preserve">Empresas prestadoras de servicios públicos </t>
  </si>
  <si>
    <t>Daños internos</t>
  </si>
  <si>
    <t>Falta de mantenimiento preventivo de las redes eléctricas, tuberías de agua y gas y caldera de la SCC</t>
  </si>
  <si>
    <t xml:space="preserve">Incapacidad de responder ante la demanda de servicios de alimentación </t>
  </si>
  <si>
    <t xml:space="preserve">Solicitar a la DPF la limpieza y desinfección periódica de los tanques de agua de la SCC </t>
  </si>
  <si>
    <t xml:space="preserve">Jornadas de limpieza realizadas </t>
  </si>
  <si>
    <t>Fallas externas por causas ajenas a la UIS</t>
  </si>
  <si>
    <r>
      <rPr>
        <b/>
        <sz val="12"/>
        <rFont val="Humanst521 BT"/>
        <family val="2"/>
      </rPr>
      <t>SEDE MÁLAGA</t>
    </r>
    <r>
      <rPr>
        <sz val="11.5"/>
        <rFont val="Humanst521 BT"/>
        <family val="2"/>
      </rPr>
      <t xml:space="preserve">
Incumplimiento de los objetivos de calidad definidos para los programas y servicios de Bienestar Universitario.
</t>
    </r>
  </si>
  <si>
    <t>Brindar servicios que carezcan de uno a mas de las siguientes características: pertinencia, oportunidad, eficacia, buen servicio</t>
  </si>
  <si>
    <t xml:space="preserve">Personal profesional administrativo y operativo de la División de Bienestar Universitario.                                             
Dirección de la Universidad. 
Estudiantes 
División de Servicios de Información.             </t>
  </si>
  <si>
    <t>Desconocimiento de los parámetros y criterios para la prestación adecuada de los servicios y programas de Bienestar Universitario</t>
  </si>
  <si>
    <t>Por falta de una adecuada inducción al personal que se contrata en aspectos relativos a condiciones de los servicios que se deben ofrecer a los estudiantes</t>
  </si>
  <si>
    <t>Deterioro de la imagen de Bienestar Universitario y de la Institución.
Perdida de credibilidad
Disminución  de la asignación de los recursos para Bienestar Universitario
Demora en los tiempos de respuesta a los beneficiarios</t>
  </si>
  <si>
    <t>Plan de Formación del Proceso Bienestar Estudiantil</t>
  </si>
  <si>
    <t xml:space="preserve">Capacitar al personal de Bienestar Universitario </t>
  </si>
  <si>
    <t xml:space="preserve">Líder del Proceso de Bienestar Estudiantil Sede Málaga   
</t>
  </si>
  <si>
    <t>1 de Julio de 2019</t>
  </si>
  <si>
    <t>20 Diciembre de 2020</t>
  </si>
  <si>
    <t xml:space="preserve">Capacitaciones brindadas </t>
  </si>
  <si>
    <t>Carencia de recursos humanos, tecnológicos y financieros.</t>
  </si>
  <si>
    <t>El número de profesionales no es suficiente para atender la población beneficiaria</t>
  </si>
  <si>
    <t>Aumento en la población beneficiaria</t>
  </si>
  <si>
    <t>Estadísticas de crecimiento de la población estudiantil en la Sede
Contrato con los profesionales necesarios para desempeñar las labores propias del Proceso de Bienestar Estudiantil</t>
  </si>
  <si>
    <t xml:space="preserve">Gestionar la contratación de los profesionales necesarios para el buen desempeño del proceso de Bienestar estudiantil.        
</t>
  </si>
  <si>
    <t xml:space="preserve">Líder del Proceso de Bienestar Estudiantil Sede Málaga   </t>
  </si>
  <si>
    <t>Plan de Contratación del personal de la Sede.</t>
  </si>
  <si>
    <t>Ofrecer servicios que carezcan de uno o más de los siguientes atributos: oportunidad, pertinencia, integralidad, eficacia, confiabilidad; y confidencialidad de la información (según el caso).</t>
  </si>
  <si>
    <t>Personal profesional, administrativo y operativo de la División de Bienestar Universitario
División de Servicios de Información</t>
  </si>
  <si>
    <t>Fallas en los sistemas de información de Bienestar Universitario.</t>
  </si>
  <si>
    <t>Por causas atribuibles al proceso de Servicios Informáticos y Telecomunicaciones.</t>
  </si>
  <si>
    <t>No se han actualizado y mejorado los servicios de información de Bienestar Universitario utilizados en la Sede</t>
  </si>
  <si>
    <t>Insatisfacción de los usuarios.
Disminuir la asignación de recursos financieros para Bienestar Universitario por parte de la UIS o para la UIS por parte del Estado
Deterioro de la imagen de Bienestar Universitario y de la Institución
Desconfianza sobre la transparencia de los procesos de la Universidad</t>
  </si>
  <si>
    <t>MODERADO (20)
IMPACTO: MODERADO (10) 
PROBABILIDAD: MEDIA (2)</t>
  </si>
  <si>
    <t>Solicitar a la DSI la activación  de los Sistemas de información de Bienestar Universitario que apliquen en la Sede</t>
  </si>
  <si>
    <t>Módulos activados y funcionando / Total de módulos solicitados</t>
  </si>
  <si>
    <r>
      <rPr>
        <b/>
        <sz val="12"/>
        <rFont val="Humanst521 BT"/>
        <family val="2"/>
      </rPr>
      <t>SEDE MÁLAGA</t>
    </r>
    <r>
      <rPr>
        <sz val="11.5"/>
        <rFont val="Humanst521 BT"/>
        <family val="2"/>
      </rPr>
      <t xml:space="preserve">
Disminución en la Cobertura de Programas Educativo Preventivos ofrecidos. </t>
    </r>
  </si>
  <si>
    <t>Disminución  en número asistentes a los
Programas Educativo-Preventivos.</t>
  </si>
  <si>
    <t>Equipo de Trabajo Bienestar Estudiantil. 
Comunidad Estudiantil.</t>
  </si>
  <si>
    <t>Falta de planeación unificada y efectiva.</t>
  </si>
  <si>
    <t>Incumplimiento a reuniones de equipo de trabajo.</t>
  </si>
  <si>
    <t>Programación estratégica y registro de actividades masivas de Programas Educativo Preventivos.</t>
  </si>
  <si>
    <t>Ejecución de reuniones periódicas, con el fin de verificar el cumplimiento de la planeación y seguimiento a los resultados.</t>
  </si>
  <si>
    <t>Equipo de Bienestar Estudiantil Sede Málaga</t>
  </si>
  <si>
    <t>(# Reuniones 
ejecutadas / 
# Reuniones 
Programadas) *100</t>
  </si>
  <si>
    <t xml:space="preserve">Disminución en oferta de horarios para los programas ofrecidos en la sede.  </t>
  </si>
  <si>
    <t>Agendas diarias o semanales con la programación de actividades del proceso y de cada profesional de apoyo.</t>
  </si>
  <si>
    <t>Verificar el cumplimiento de las actividades programadas de PEP para el I y II semestre del año (según el registro FBE.81 Cronograma de Actividades Masivas PEP) del equipo de bienestar estudiantil que promuevan la mejora en la oferta del servicio.</t>
  </si>
  <si>
    <t xml:space="preserve">(Actividades 
ejecutadas mensualmente / 
Actividades 
Programadas mensualmente) *100
</t>
  </si>
  <si>
    <t>Inefectiva organización  y aprovechamiento del tiempo en el desempeño de las  actividades planeadas.</t>
  </si>
  <si>
    <t>Equipo de Bienestar Estudiantil Sede Bucaramanga / Málaga</t>
  </si>
  <si>
    <r>
      <rPr>
        <b/>
        <sz val="12"/>
        <rFont val="Humanst521 BT"/>
        <family val="2"/>
      </rPr>
      <t>SEDE BARBOSA</t>
    </r>
    <r>
      <rPr>
        <sz val="11.5"/>
        <rFont val="Humanst521 BT"/>
        <family val="2"/>
      </rPr>
      <t xml:space="preserve">
Disminución en la Cobertura de Programas Educativo Preventivos ofrecidos. 
</t>
    </r>
  </si>
  <si>
    <t>Equipo de Bienestar Estudiantil Sede Barbosa</t>
  </si>
  <si>
    <t xml:space="preserve">Mayo de 2019 </t>
  </si>
  <si>
    <t>(# Reuniones 
ejecutadas / 
# Reuniones 
Programadas)*100</t>
  </si>
  <si>
    <t xml:space="preserve">Falta o disminución en las Estrategias de  comunicación y divulgación. </t>
  </si>
  <si>
    <t>Poca efectividad en la variedad de los canales de  comunicación.</t>
  </si>
  <si>
    <t>Diseñar nuevas estrategias efectivas en pro del aumento en la participación en PEP</t>
  </si>
  <si>
    <t>Aumento en el número de participaciones en programas educativo preventivos semestralmente</t>
  </si>
  <si>
    <t xml:space="preserve">(Actividades 
ejecutadas mensualmente / 
Actividades 
Programadas mensualmente)*100
</t>
  </si>
  <si>
    <r>
      <rPr>
        <b/>
        <sz val="12"/>
        <rFont val="Humanst521 BT"/>
        <family val="2"/>
      </rPr>
      <t>SEDE SOCORRO</t>
    </r>
    <r>
      <rPr>
        <b/>
        <sz val="11.5"/>
        <rFont val="Humanst521 BT"/>
        <family val="2"/>
      </rPr>
      <t xml:space="preserve">
</t>
    </r>
    <r>
      <rPr>
        <sz val="11.5"/>
        <rFont val="Humanst521 BT"/>
        <family val="2"/>
      </rPr>
      <t xml:space="preserve">
Fallas e inequidad en la asignación de los servicios de atención socio-económica .</t>
    </r>
  </si>
  <si>
    <t>Situación en la cual no se adjudican los servicios de apoyo socio -económico de Bienestar Estudiantil a la población para la cual están destinados</t>
  </si>
  <si>
    <t xml:space="preserve">Bienestar Universitario
Comité de reliquidaciones  de la Sede
Comunicación institucional 
Estudiantes
</t>
  </si>
  <si>
    <t>Los estudiantes no se inscriben dentro del tiempo establecido por la Universidad.</t>
  </si>
  <si>
    <t>El estudiante se encuentra en lugares apartados, situación personal que impida el acceso.</t>
  </si>
  <si>
    <t>IInsatisfacción de los usuarios. 
                                                                                                                                                                                                                                                                                                                                                                                                                                                      Disminuir la asignación de recursos financieros para Bienestar Universitario por parte de la UIS o para la UIS por parte del Estado
Deterioro de la imagen de Bienestar Universitario y de la Institución
Desconfianza sobre la transparencia de los procesos de la Universidad</t>
  </si>
  <si>
    <t xml:space="preserve">Continuar con la divulgación por los diferentes medios físicos y electrónicos de la Sede, para informar sobre de las fechas y cronogramas para la adjudicación de  los beneficios socioeconómicos. </t>
  </si>
  <si>
    <t xml:space="preserve">Profesional Coordinación BU y Profesional de Comunicación institucional </t>
  </si>
  <si>
    <t xml:space="preserve"># de divulgaciones realizadas para la adjudicación de los beneficios socioeconómicos </t>
  </si>
  <si>
    <t>Evaluación de las solicitudes de los estudiantes en el pre comité de matrículas, consejo de sede y Coordinación de BU
Reglamentación de los beneficios, con sus respectivos requisitos y proceso de selección a través de acuerdos del CS</t>
  </si>
  <si>
    <t>Realizar visitas domiciliarias a un muestreo de estudiantes beneficiarios del auxilio de sostenimiento de sedes regionales, con el ánimo de corroborar su condición socioeconómica</t>
  </si>
  <si>
    <t xml:space="preserve">Profesional de Trabajo social </t>
  </si>
  <si>
    <t># de estudiantes visitados por semestre / # total de estudiantes adjudicados por semestre</t>
  </si>
  <si>
    <t xml:space="preserve">Verificar en el Sistema de afiliación a la seguridad social, el nivel socioeconómico de los miembros de la Unidad económica familiar de un muestreo de estudiantes que solicitan el beneficio de Reliquidación de Matrícula. </t>
  </si>
  <si>
    <t>Profesional de Trabajo social</t>
  </si>
  <si>
    <r>
      <rPr>
        <b/>
        <sz val="12"/>
        <rFont val="Humanst521 BT"/>
        <family val="2"/>
      </rPr>
      <t>SEDE SOCORRO</t>
    </r>
    <r>
      <rPr>
        <sz val="11.5"/>
        <rFont val="Humanst521 BT"/>
        <family val="2"/>
      </rPr>
      <t xml:space="preserve">
Incumplimiento de los atributos de calidad definidos para los programas y servicios de Bienestar Universitario</t>
    </r>
  </si>
  <si>
    <t xml:space="preserve">Personal profesional, administrativo y operativo de Bienestar Universitario
</t>
  </si>
  <si>
    <t>Personal con desconocimiento de los parámetros y criterios para la prestación adecuada de servicios y programas de Bienestar Universitario.</t>
  </si>
  <si>
    <t xml:space="preserve">Insatisfacción y afectación de la salud y el bienestar de los usuarios
Deterioro de la imagen de Bienestar Universitario y de la Institución.
Pérdida de credibilidad </t>
  </si>
  <si>
    <t>IMPORTANTE (30)</t>
  </si>
  <si>
    <t xml:space="preserve">Socialización de guías, programas, protocolos, formatos,  procedimientos, normatividad e instructivos de los diferentes programas y servicios. </t>
  </si>
  <si>
    <t>Profesional Coordinación BU/Facilitador de calidad</t>
  </si>
  <si>
    <t># de personas vinculadas / # total de inducciones realizadas</t>
  </si>
  <si>
    <r>
      <rPr>
        <b/>
        <sz val="12"/>
        <rFont val="Humanst521 BT"/>
        <family val="2"/>
      </rPr>
      <t>SEDE SOCORRO</t>
    </r>
    <r>
      <rPr>
        <sz val="11.5"/>
        <rFont val="Humanst521 BT"/>
        <family val="2"/>
      </rPr>
      <t xml:space="preserve">
Disminución en el portafolio de programas y servicios ofertados  y en las coberturas de atención a la población estudiantil.</t>
    </r>
  </si>
  <si>
    <t xml:space="preserve">Dirección de la Universidad
</t>
  </si>
  <si>
    <t>Carencia de recursos humanos y financieros</t>
  </si>
  <si>
    <t xml:space="preserve">Insatisfacción de los usuarios
Deterioro de la imagen de Bienestar Universitario y de la UIS
</t>
  </si>
  <si>
    <t>TOLERABLE (10)
Impacto: Moderado  (10)
Probabilidad: baja (1)</t>
  </si>
  <si>
    <t>EVITAR/REDUCIR</t>
  </si>
  <si>
    <t>Justificar la necesidad de profesionales del equipo de Bienestar Universitario ante la unidad correspondiente</t>
  </si>
  <si>
    <t xml:space="preserve">Coordinación de sede y Profesional Coordinación BU </t>
  </si>
  <si>
    <t>Correspondencia Radicada</t>
  </si>
  <si>
    <r>
      <rPr>
        <b/>
        <sz val="12"/>
        <rFont val="Humanst521 BT"/>
        <family val="2"/>
      </rPr>
      <t>SEDE BARRANCABERMEJA</t>
    </r>
    <r>
      <rPr>
        <b/>
        <sz val="11.5"/>
        <rFont val="Humanst521 BT"/>
        <family val="2"/>
      </rPr>
      <t xml:space="preserve">
</t>
    </r>
    <r>
      <rPr>
        <sz val="11.5"/>
        <rFont val="Humanst521 BT"/>
        <family val="2"/>
      </rPr>
      <t xml:space="preserve">
Disminución en el portafolio de programas y servicios ofertados por Bienestar Universitario y en las coberturas de atención a la población estudiantil                    
</t>
    </r>
  </si>
  <si>
    <t xml:space="preserve">Disminuir en número los 
programas y/o servicios 
ofrecidos y la cantidad de 
estudiantes beneficiados.
</t>
  </si>
  <si>
    <t>Dirección de la U.A.A
Líder del proceso de  Bienestar Estudiantil.
Ministerio de Educación.
Ministerio de la Protección Social.
Normas oficiales, decretos y legislación.</t>
  </si>
  <si>
    <t>Aumento de la demanda de los servicios con la misma capacidad de atención</t>
  </si>
  <si>
    <t>Por aumento en la población estudiantil de la UIS</t>
  </si>
  <si>
    <t xml:space="preserve"> Solicitar apoyo por parte de Institución externa (UCC) para que estudiantes en práctica  realicen rotación en la Sede Barranca </t>
  </si>
  <si>
    <t xml:space="preserve">
Actualizar convenio con la Universidad Cooperativa de Colombia para la rotación de estudiantes de psicología en práctica.</t>
  </si>
  <si>
    <t>Coordinador de Sede
Director IPRED
Líder del proceso BE - Sede UIS Barrancabermeja</t>
  </si>
  <si>
    <t>No. de Estudiantes en práctica. 1 por semestre</t>
  </si>
  <si>
    <t>3</t>
  </si>
  <si>
    <t xml:space="preserve">
Disminución en la oferta de servicios 
</t>
  </si>
  <si>
    <t xml:space="preserve">
Daños en la infraestructura (por causas atribuibles al deterioro de los recursos físicos).
</t>
  </si>
  <si>
    <r>
      <rPr>
        <b/>
        <sz val="11.5"/>
        <rFont val="Humanst521 BT"/>
        <family val="2"/>
      </rPr>
      <t xml:space="preserve">SEDE BARRANCABERMEJA
</t>
    </r>
    <r>
      <rPr>
        <sz val="11.5"/>
        <rFont val="Humanst521 BT"/>
        <family val="2"/>
      </rPr>
      <t xml:space="preserve">
Fallas e inequidad en la asignación de los servicios de atención socio-económica .</t>
    </r>
  </si>
  <si>
    <t>Versión: 03</t>
  </si>
  <si>
    <t xml:space="preserve">PROCESO: COMUNICACIÓN INSTITUCIONAL </t>
  </si>
  <si>
    <r>
      <t xml:space="preserve">OBJETIVO DEL PROCESO: </t>
    </r>
    <r>
      <rPr>
        <sz val="10"/>
        <rFont val="Humanst521 BT"/>
        <family val="2"/>
      </rPr>
      <t>Comunica a la comunidad universitaria y a la sociedad, el acontecer de la vida universitaria, teniendo en cuenta los tres ejes fundamentales de la estructura de la Dirección de Comunicaciones: la Comunicación, la Educación y la Investigación.</t>
    </r>
  </si>
  <si>
    <r>
      <t xml:space="preserve">Riesgo 
</t>
    </r>
    <r>
      <rPr>
        <b/>
        <i/>
        <sz val="10"/>
        <rFont val="Humanst521 BT"/>
        <family val="2"/>
      </rPr>
      <t>(</t>
    </r>
    <r>
      <rPr>
        <b/>
        <i/>
        <sz val="10"/>
        <color indexed="18"/>
        <rFont val="Humanst521 BT"/>
        <family val="2"/>
      </rPr>
      <t>Evento</t>
    </r>
    <r>
      <rPr>
        <b/>
        <sz val="10"/>
        <rFont val="Humanst521 BT"/>
        <family val="2"/>
      </rPr>
      <t xml:space="preserve"> que puede afectar el logro del</t>
    </r>
    <r>
      <rPr>
        <b/>
        <sz val="10"/>
        <color indexed="18"/>
        <rFont val="Humanst521 BT"/>
        <family val="2"/>
      </rPr>
      <t xml:space="preserve"> </t>
    </r>
    <r>
      <rPr>
        <b/>
        <i/>
        <sz val="10"/>
        <color indexed="18"/>
        <rFont val="Humanst521 BT"/>
        <family val="2"/>
      </rPr>
      <t>objetivo</t>
    </r>
    <r>
      <rPr>
        <b/>
        <i/>
        <sz val="10"/>
        <rFont val="Humanst521 BT"/>
        <family val="2"/>
      </rPr>
      <t>)</t>
    </r>
  </si>
  <si>
    <r>
      <t xml:space="preserve">Agente generador
</t>
    </r>
    <r>
      <rPr>
        <b/>
        <i/>
        <sz val="10"/>
        <rFont val="Humanst521 BT"/>
        <family val="2"/>
      </rPr>
      <t>(</t>
    </r>
    <r>
      <rPr>
        <b/>
        <i/>
        <sz val="10"/>
        <color indexed="62"/>
        <rFont val="Humanst521 BT"/>
        <family val="2"/>
      </rPr>
      <t>Sujeto</t>
    </r>
    <r>
      <rPr>
        <b/>
        <sz val="10"/>
        <color indexed="62"/>
        <rFont val="Humanst521 BT"/>
        <family val="2"/>
      </rPr>
      <t xml:space="preserve"> u </t>
    </r>
    <r>
      <rPr>
        <b/>
        <i/>
        <sz val="10"/>
        <color indexed="62"/>
        <rFont val="Humanst521 BT"/>
        <family val="2"/>
      </rPr>
      <t>objeto</t>
    </r>
    <r>
      <rPr>
        <b/>
        <sz val="10"/>
        <rFont val="Humanst521 BT"/>
        <family val="2"/>
      </rPr>
      <t xml:space="preserve"> con capacidad para generar el riesgo)</t>
    </r>
  </si>
  <si>
    <r>
      <t xml:space="preserve">Causas
</t>
    </r>
    <r>
      <rPr>
        <b/>
        <i/>
        <sz val="10"/>
        <rFont val="Humanst521 BT"/>
        <family val="2"/>
      </rPr>
      <t>(</t>
    </r>
    <r>
      <rPr>
        <b/>
        <i/>
        <sz val="10"/>
        <color indexed="18"/>
        <rFont val="Humanst521 BT"/>
        <family val="2"/>
      </rPr>
      <t>Factores</t>
    </r>
    <r>
      <rPr>
        <b/>
        <sz val="10"/>
        <rFont val="Humanst521 BT"/>
        <family val="2"/>
      </rPr>
      <t xml:space="preserve"> internos o externos)</t>
    </r>
  </si>
  <si>
    <r>
      <t>Efecto /
Consecuencias
 (Cómo se</t>
    </r>
    <r>
      <rPr>
        <b/>
        <sz val="10"/>
        <color indexed="18"/>
        <rFont val="Humanst521 BT"/>
        <family val="2"/>
      </rPr>
      <t xml:space="preserve"> </t>
    </r>
    <r>
      <rPr>
        <b/>
        <i/>
        <sz val="10"/>
        <color indexed="18"/>
        <rFont val="Humanst521 BT"/>
        <family val="2"/>
      </rPr>
      <t>refleja</t>
    </r>
    <r>
      <rPr>
        <b/>
        <sz val="10"/>
        <color indexed="18"/>
        <rFont val="Humanst521 BT"/>
        <family val="2"/>
      </rPr>
      <t xml:space="preserve"> </t>
    </r>
    <r>
      <rPr>
        <b/>
        <sz val="10"/>
        <rFont val="Humanst521 BT"/>
        <family val="2"/>
      </rPr>
      <t>en la entidad?)</t>
    </r>
  </si>
  <si>
    <r>
      <t xml:space="preserve">Riesgo
</t>
    </r>
    <r>
      <rPr>
        <b/>
        <i/>
        <sz val="10"/>
        <color indexed="18"/>
        <rFont val="Humanst521 BT"/>
        <family val="2"/>
      </rPr>
      <t>Qué puede ocurrir?</t>
    </r>
  </si>
  <si>
    <r>
      <t xml:space="preserve">Descripción
</t>
    </r>
    <r>
      <rPr>
        <b/>
        <i/>
        <sz val="10"/>
        <color indexed="18"/>
        <rFont val="Humanst521 BT"/>
        <family val="2"/>
      </rPr>
      <t>En qué consiste o cuáles son sus características?</t>
    </r>
  </si>
  <si>
    <t>No comunicar de manera oportuna y adecuada el acontecer Institucional.</t>
  </si>
  <si>
    <t xml:space="preserve">No comunicar el acontecer Institucional de manera:
Oportuna, es decir que el contenido no sea  pertinente o no se dé a conocer en el tiempo apropiado.
La distorsión de la imformación o intención de las fuentes.
La consulta de informaciones con fuentes no indicadas (sin autoridad).
</t>
  </si>
  <si>
    <t xml:space="preserve">
UAA
Entorno
Responsables del proceso de comunicación institucional  
Red eléctrica,
Enlace en estudio, 
División de Mantenimiento Tecnológico, 
Proveedores de servicio de Mantenimiento
                                                                                                                                                                                                                                                                                                                                                                                                                                                                                                                                                                       Equipos tecnológicos para la elaboración de los productos comunicativos</t>
  </si>
  <si>
    <t xml:space="preserve">Descargas eléctricas </t>
  </si>
  <si>
    <t>Daños en los equipos de emisión  y grabación</t>
  </si>
  <si>
    <t>Fenómenos naturales</t>
  </si>
  <si>
    <t>Pérdida de la audiencia y credibilidad por parte de la comunidad, pérdida económica por mantenimiento o reposición de equipos, pérdida de vigencia de los programas periodísticos (oportunidad).</t>
  </si>
  <si>
    <t>ALTA(3)</t>
  </si>
  <si>
    <t>INACEPTABLE (60)-Evitar, Reducir</t>
  </si>
  <si>
    <t>Protección tecnológica contra rayos mediante el uso de pararrayos ubicados alrededor de las antenas</t>
  </si>
  <si>
    <t>TOLERABLE (10)
Impacto: Moderado (10)
Probabilidad: Baja (1)</t>
  </si>
  <si>
    <t xml:space="preserve">Gestionar el mantenimiento a los equipos existentes para el control de las descargas eléctricas, mantenimiento preventivo identificado para Radio, TV  y prensa </t>
  </si>
  <si>
    <t xml:space="preserve">Líder del Proceso, Coordinador Grupo Radio, Diseñador creativo, funcionarios de TV y prensa </t>
  </si>
  <si>
    <t xml:space="preserve">enero de 2019 </t>
  </si>
  <si>
    <t xml:space="preserve">N°  de mantenimientos programados/ N° total de mantenimientos realizados </t>
  </si>
  <si>
    <t>Protección contra descargas eléctricas mediante el uso de una malla puesta a tierra</t>
  </si>
  <si>
    <t>Deterioro de los equipos existentes para la protección contra rayos.</t>
  </si>
  <si>
    <t>Vida útil del equipo</t>
  </si>
  <si>
    <t>UPS en los estudios de las emisoras, en la Dirección y en la oficina del diseñador.</t>
  </si>
  <si>
    <t xml:space="preserve">Gestionar el manteniendo preventivo de las cámaras fotográficas y de video </t>
  </si>
  <si>
    <t xml:space="preserve">Líder del Proceso, Coordinador de Televisión </t>
  </si>
  <si>
    <t>enero de 2020</t>
  </si>
  <si>
    <t>Daño de equipos de computo y los requeridos para llevar a cabo la labor comunicativa</t>
  </si>
  <si>
    <t>Falta de mantenimiento preventivo en computadores, Mac y Camaras de video</t>
  </si>
  <si>
    <t xml:space="preserve">Servicio de mantenimiento  de equipos (Plan Anual de mantenimiento preventivo para Radio y TV) </t>
  </si>
  <si>
    <t>Falta renovar equipos.
Imprevistos (falta de presupuesto, trámites administrativos dispendiosos, inexistencia de repuestos)</t>
  </si>
  <si>
    <t>Renovación de equipos de producción audiovisual con avanzado tiempo de uso</t>
  </si>
  <si>
    <t xml:space="preserve">Adquirir equipos especializados para el estudio de TV, Emisoras UIS y prensa  
(Un Trípode Manfrotto KIT MK055XPRO3-3W, una Cámara Nikon D850 kit filmmaker’s )
</t>
  </si>
  <si>
    <t>Líder del Proceso y coordinador de T.V</t>
  </si>
  <si>
    <t xml:space="preserve">Los equipos que se adquirirán aportaran en la labor comunicativa en prensa, televisión y Radio </t>
  </si>
  <si>
    <t>Un Trípode Manfrotto KIT MK055XPRO3-3W, una Cámara Nikon D850 kit filmmaker’s , una Luz led Yungnuo YN 900 + tripode Baterias NPf970</t>
  </si>
  <si>
    <t>Renovación de equipos de computo</t>
  </si>
  <si>
    <t xml:space="preserve">Gestionar la adquisición del   equipos de computo y equipos especializados </t>
  </si>
  <si>
    <t>Líder del Proceso</t>
  </si>
  <si>
    <t xml:space="preserve">Adquirir, 1 estaciones de edicion audiovisual </t>
  </si>
  <si>
    <t>Renovación de equipos requeridos para la labor comunicativa de las emisoras UIS.</t>
  </si>
  <si>
    <t>Gestionar el 30%, la adquisición de equipos para la renovación tecnológica y repuestos prioritarios para el buen funcionamiento de las emisoras.</t>
  </si>
  <si>
    <t>Líder del Proceso y Coordinador Grupo Radio</t>
  </si>
  <si>
    <t xml:space="preserve">Equipos y repuestos  requeridos/Equipos y equipos adquiridos </t>
  </si>
  <si>
    <t>Equipos de cómputo obsoletos  y  equipos audiovisuales insuficientes.</t>
  </si>
  <si>
    <t>Falta renovar y fortalecer la disponibilidad de equipos.</t>
  </si>
  <si>
    <t>Pérdida de la audiencia y credivilidad por parte de la comunidad, pérdida económica por mantenimiento o reposición de equipos, pérdida de vigencia de los programas periodísticos (oportunidad).</t>
  </si>
  <si>
    <t>Respaldo  con herramientas tecnológicas pertenecientes al proceso  SI de la Sede Barrancabermeja.</t>
  </si>
  <si>
    <t>Adquirir herramientas de soporte       (batería para la cámara digital)</t>
  </si>
  <si>
    <t xml:space="preserve">Líder del Proceso de Comunicación Institucional de la Sede Barrancabermeja  y Coordinador de la Sede UIS Barrancabermeja. </t>
  </si>
  <si>
    <t xml:space="preserve"> Adquisición de herramientas de soporte  (batería para la cámara digital)</t>
  </si>
  <si>
    <t>Demora o no entrega en la 
elaboración de la información.</t>
  </si>
  <si>
    <t>Por problemas técnicos y 
escases de recursos para producción de material audiovisual.</t>
  </si>
  <si>
    <t>Demora en la aprobación de los productos comunicativos
* Inscripciones
* Eventos culturales, deportivos, academicos e institucionales que incluyan a las Sedes Regionales
(Sede Socorro)</t>
  </si>
  <si>
    <t>Elaboración de productos comunicativos diferentes a los que se elaboran en Sede Principal
(Sede Socorro)</t>
  </si>
  <si>
    <t>Solicitud de aprobación a la división responsable de la información a divulgar en el producto comunicativo
(Sede Socorro)</t>
  </si>
  <si>
    <t>Gestionar el envio y la estandarización del material elaborado en Sede principal  (IPRED, TELEUIS Y ADMISIONES) para realizar las actualizaciones de información de contacto de la Sede Socorro</t>
  </si>
  <si>
    <t>Lider del Proceso de Comunicación en la Sede Socorro, Coordinador Sede Socorro</t>
  </si>
  <si>
    <t>Material enviado/Total de solicitudes realizadas</t>
  </si>
  <si>
    <t>Revisión pertinente  del material comunicativo elaborado.</t>
  </si>
  <si>
    <t>Desarollar plan de Capacitación para atender requerimientos especiales de cada Grupo de Comunicaciones y de los comunicadores de las otras UAA y de las sedes regionales.</t>
  </si>
  <si>
    <t>Líder del Proceso, 
División de Recursos Humanos y SYSO</t>
  </si>
  <si>
    <t>No. Capacitaciones realizadas/Total Capacitaciones programadas</t>
  </si>
  <si>
    <t>Falta de pertinencia en el material comunicativo</t>
  </si>
  <si>
    <t xml:space="preserve">
Interpretación inadecuada del insumo (información).</t>
  </si>
  <si>
    <t>Selección adecuada del talento humano basada en perfiles definidos.</t>
  </si>
  <si>
    <t>Inadecuada formación y criterio para el tratamiento de temas relacionados con educación, investigación y cultura.</t>
  </si>
  <si>
    <t>Capacitación interna dirigida a: los grupos de radio, televisión, prensa, a los comunicadores de las UAA y a los comunicacdores de las sedes regionales.</t>
  </si>
  <si>
    <t>Fallas en el proceso de producción comunicativa</t>
  </si>
  <si>
    <t>Falla en la emisión de los productos comunicativos.</t>
  </si>
  <si>
    <t xml:space="preserve">Prioridades informativas de interés público, ya que se eligen publicar aquellas noticias que generen impacto y con mejor calidad informativa.
</t>
  </si>
  <si>
    <t>Desarrollo de estrategias para la difusión de la información y que permitan captar la atención del público objetivo.</t>
  </si>
  <si>
    <t>Desarrollar y/o mejorar productos comunicativos que permitan difundir de forma efectiva la información al público interno y externo.</t>
  </si>
  <si>
    <t>Líder del Proceso y Coordinadores de Grupo</t>
  </si>
  <si>
    <t>Productos comunicativos propuestos y mejorados/Productos comunicativos emitidos</t>
  </si>
  <si>
    <t>Aumentar los productos comunicativos que permitan difundir de forma efectiva la información al público interno y externo.</t>
  </si>
  <si>
    <t>Líder de Proceso de Comunicación Institucional  Sede Barbosa</t>
  </si>
  <si>
    <t>Permanente</t>
  </si>
  <si>
    <t>Numero de emisiones de productos comunicativos divulgados por el proceso (participación en eventos externos (ferias comerciales), divulgación visual (afiches y volantes), televisión comunitaria, radio, flash informativos, catedra libre y redes sociales)</t>
  </si>
  <si>
    <t>Prioridades informativas de interés público, ya que se eligen publicar aquellas noticias que generen impacto y con mejor calidad informativa</t>
  </si>
  <si>
    <t>Desarrollar estrategias para la difusión de la información y que permitan captar la atención del público objetivo. (SEDE MÁLAGA)</t>
  </si>
  <si>
    <t>Aumentar los productos comunicativos que permitan difundir de forma efectiva la información al público interno y externo</t>
  </si>
  <si>
    <t>Líder de Proceso de Comunicación Institucional  Sede Málaga</t>
  </si>
  <si>
    <t>Numero de emisiones de productos comunicativos divulgados por el proceso (Boletines informativos, flash informativos,  Catedra libre y redes sociales)</t>
  </si>
  <si>
    <t xml:space="preserve">Capacidad  limitada de Producción  Audiovisual.                        </t>
  </si>
  <si>
    <t>Capacidad técnica y humana limitada para atender la demanda de los servicios y productos audiovisuales</t>
  </si>
  <si>
    <t>Cubrimiento de eventos simultáneamente.</t>
  </si>
  <si>
    <t>Apoyo operativo por parte de personal ajeno al proceso ( estudiantes, líder del proceso de SI)
(SEDE BARRANCABERMEJA)</t>
  </si>
  <si>
    <t xml:space="preserve">Contratar un auxiliar administrativo para el proceso de comunicaciones. </t>
  </si>
  <si>
    <t>Coordinador de la Sede UIS Barrancabermeja y  Líder del Proceso de Comunicación Institucional de la Sede  Barrancabermeja</t>
  </si>
  <si>
    <t>Resolución de aprobación de Auxiliaturas Estudiantiles</t>
  </si>
  <si>
    <t xml:space="preserve">Capacidad  limitada de Producción  Audiovisual.                        Proceso: Comunicación Institucional. </t>
  </si>
  <si>
    <t>Capacidad  limitada de Producción  Audiovisual.                        Proceso: Comunicación Institucional. 
(SEDE SOCORRO)</t>
  </si>
  <si>
    <t xml:space="preserve">Gestionar la vinculación de un auxiliar </t>
  </si>
  <si>
    <t>Auxiliar vinculado</t>
  </si>
  <si>
    <t>Capacidad de almacenamiento insuficiente para el material producido</t>
  </si>
  <si>
    <t>Los equipos o dispositivos disponibles se encuentran saturados</t>
  </si>
  <si>
    <t xml:space="preserve">
Cronograma de actividades de Comunicaciones.
Formato de solicitud de servicio FCI 31.
(Sede Barbosa)
</t>
  </si>
  <si>
    <t xml:space="preserve">Enviar agenda de actividades que requieran apoyo del proceso de comunicación institucional. 
Nota: La solicitud se deberán tramitar en su momento a través del formato de solicitud de servicio FCI 31. </t>
  </si>
  <si>
    <t>Lideres de proceso de la sede Barbosa</t>
  </si>
  <si>
    <t>Numero de solicitudes de servicio tramitadas por los lideres de proceso</t>
  </si>
  <si>
    <t>Demora en el 
proceso de 
producción 
comunicativa.</t>
  </si>
  <si>
    <t xml:space="preserve">Los  líderes de Proceso no entregan la información oportunamente.                  </t>
  </si>
  <si>
    <t>Falta de planeación.</t>
  </si>
  <si>
    <t>Formato de solicitud de servicio FCI 31.
Cronograma de actividades de Comunicaciones.
Uso de herramientas web para la compilación de la información.            
(SEDE BARRANCABERMEJA)</t>
  </si>
  <si>
    <t>Utilizar grupo de WhatsApp para compartir imformación en tiempo real, de los eventos que se realizan.</t>
  </si>
  <si>
    <t xml:space="preserve"> Líder del Proceso de Comunicación Institucional de la Sede UIS Barrancabermeja. </t>
  </si>
  <si>
    <t>Grupo de WhatsApp institucional.</t>
  </si>
  <si>
    <t>Falencias en el manejo técnico de la fonoteca (RADIO)</t>
  </si>
  <si>
    <t>Deterioro físico del material fonográfico debido a la manipulación y uso permanente en la programación de las emisoras UIS</t>
  </si>
  <si>
    <t>Coordinadores de emisoras, Operadores técnicos y realizadores.</t>
  </si>
  <si>
    <t>Por manipulación.</t>
  </si>
  <si>
    <t>Porque no hay sistematización de la fonoteca.</t>
  </si>
  <si>
    <t>Pérdida económica y del patrimonio sonoro.</t>
  </si>
  <si>
    <t>Moderado (10)</t>
  </si>
  <si>
    <t>Media (2)</t>
  </si>
  <si>
    <t>Moderado (20), Riesgo</t>
  </si>
  <si>
    <t xml:space="preserve"> Propiedad del cliente.</t>
  </si>
  <si>
    <t>ACEPTABLE (5)                                                                                                                                                                                                            Impacto  Leve (5)                                                                                       Probabilidad baja (1)</t>
  </si>
  <si>
    <t>REDUCIR /ACEPTAR</t>
  </si>
  <si>
    <t>Porque no hay reposición oportuna y duplicación.</t>
  </si>
  <si>
    <t>Control y monitoreo de temperatura y humedad de la fonoteca.</t>
  </si>
  <si>
    <t>Condiciones inadecuadas de almacenamiento</t>
  </si>
  <si>
    <t>Por crecimiento normal de la colección.</t>
  </si>
  <si>
    <t>Por falta de personal para la digitalización</t>
  </si>
  <si>
    <t xml:space="preserve"> Proyecto de adquisición tecnológica.</t>
  </si>
  <si>
    <t xml:space="preserve">Digitalizar los archivos e información que se encuentran en la fonoteca  </t>
  </si>
  <si>
    <t>Líder del proceso</t>
  </si>
  <si>
    <t xml:space="preserve">Enero de 2019 </t>
  </si>
  <si>
    <t>Información digitalizada</t>
  </si>
  <si>
    <t>Hurto o vandalismo</t>
  </si>
  <si>
    <t xml:space="preserve">Perdida de información </t>
  </si>
  <si>
    <t xml:space="preserve">Adquisición del equipo (sistema escalable) para el almacenamiento y conservación de los archivos de la fonoteca. </t>
  </si>
  <si>
    <t>Inadecuada proyección de la imagen institucional</t>
  </si>
  <si>
    <t xml:space="preserve">Inadecuada proyección de la imagen institucional por falta de cultura </t>
  </si>
  <si>
    <t xml:space="preserve">Director de Teleuis y profesionales de Teleuis </t>
  </si>
  <si>
    <t>Inexistencia de la cultura  de uso de los manuales de protocolo institucional</t>
  </si>
  <si>
    <t xml:space="preserve">Falta de conocimiento de los manuales </t>
  </si>
  <si>
    <t xml:space="preserve">Inadecuada proyección de la imagen institucional por falta de conocimiento en el manual </t>
  </si>
  <si>
    <t>Moderado (20)</t>
  </si>
  <si>
    <t xml:space="preserve"> Atención directa del Director  y profesionales de Teleuis </t>
  </si>
  <si>
    <t xml:space="preserve">Impacto  moderado (10)                                                                       MODERADO (20)                                                                                                  Probabilidad media (1)                                                                                                                                                                                             </t>
  </si>
  <si>
    <t>REDUCIR EL RIESGO</t>
  </si>
  <si>
    <t>Dirigir capacitación especializada por parte del diseñador a funcionarios de la dirección de la unidad y de las UAA</t>
  </si>
  <si>
    <t>PROCESO: CONSULTORIO JURIDICO/CENTRO DE CONCILIACIÓN</t>
  </si>
  <si>
    <r>
      <t>OBJETIVO DEL PROCESO:</t>
    </r>
    <r>
      <rPr>
        <sz val="10"/>
        <rFont val="Humanst521 BT"/>
        <family val="2"/>
      </rPr>
      <t xml:space="preserve"> Servir de instrumento de docencia y práctica a los estudiantes de la carrera de derecho garantizando su formación como verdaderos profesionales, así como, la prestación del servicio social de asesoría jurídica y la promoción de mecanismos alternativos de resolución de conflictos a personas de escasos recursos de la región, en las áreas del derecho Laboral y Público, Penal y Privado.</t>
    </r>
  </si>
  <si>
    <t xml:space="preserve">Posible disminución en los beneficiarios atendidos en Consultorio Jurídico y Centro de Conciliación </t>
  </si>
  <si>
    <t>La disminución de beneficiarios no permite el desarrollo de la práctica de los Estudiantes de Consultorio Jurídico</t>
  </si>
  <si>
    <t>Beneficiarios de Consultorio Jurídico</t>
  </si>
  <si>
    <t>Por desconocimiento de la Existencia del Consultorio Jurídico y de los servicios que presta</t>
  </si>
  <si>
    <t>La no realización de la práctica de los estudiantes que matricularon Consultorio Jurídico</t>
  </si>
  <si>
    <t>GRAVE(20)</t>
  </si>
  <si>
    <t xml:space="preserve">BAJA ((1) </t>
  </si>
  <si>
    <t xml:space="preserve">Planificación de Estrategias de divulgación por parte de la Dirección de Consultorio Jurídico. </t>
  </si>
  <si>
    <t xml:space="preserve">TOLERABLE (10)                                                                                                                                                                                                                                                                                  Probabilidad BAJA (1)                                                                                                                                                                                                                                                                                     Impacto MODERADO (10) </t>
  </si>
  <si>
    <t xml:space="preserve">Diseñar un plan de divulgación que permita garantizar y mantener el conocimiento del Consultorio Jurídico en las personas de escasos Recursos Económicos  </t>
  </si>
  <si>
    <t>Dirección consultorio Jurídico y Centro de Conciliación.</t>
  </si>
  <si>
    <t xml:space="preserve"> JUNIO 2019</t>
  </si>
  <si>
    <t xml:space="preserve"> JUNIO        2020</t>
  </si>
  <si>
    <t>Consolidación y Aplicación del Plan de Divulgación de Consultorio Jurídico y Centro de Conciliación.</t>
  </si>
  <si>
    <t>Pérdida de información del Consultorio Jurídico y del Centro de Conciliación</t>
  </si>
  <si>
    <t xml:space="preserve">Pérdida de la información (Asesorías Jurídicas, Trámites procesales y extraprocesales) generada por los estudiantes del Consultorio Jurídico y Centro de Conciliación </t>
  </si>
  <si>
    <t xml:space="preserve">Estudiantes matriculados en Consultorio Jurídico, Asesoras, Dirección del Consultorio Jurídico </t>
  </si>
  <si>
    <t xml:space="preserve">Daño (diferentes causas) en la infraestructura que afecte las condiciones del archivo </t>
  </si>
  <si>
    <t>*Pérdida de la información en Archivo Físico
*Pérdida de la información contenida en el Sistema de Control y Seguimiento Procesal SYSAC</t>
  </si>
  <si>
    <t>Inducción a estudiantes sobre el Manejo seguro de la información, carpetas y procesos en el sistema y archivo físico.</t>
  </si>
  <si>
    <t xml:space="preserve">TOLERABLE (10) =  Impacto MODERADO (10)  X Probabilidad BAJA (1)   </t>
  </si>
  <si>
    <t>JUNIO
2019</t>
  </si>
  <si>
    <t xml:space="preserve">Diligenciamiento del Formato Control gestión estudiantes FEX-CJ.05 </t>
  </si>
  <si>
    <t>Manejo inadecuado de información confidencial</t>
  </si>
  <si>
    <t>Utilización indebida de la información suministrada por los beneficiarios a los estudiantes en la Asesoría Jurídica</t>
  </si>
  <si>
    <t>La inasistencia a la inducción de Consultorio Jurídico</t>
  </si>
  <si>
    <t>Pérdida de imagen y Confianza en el Consultorio Jurídico y Centro de Conciliación.</t>
  </si>
  <si>
    <t xml:space="preserve">TOLERABLE (10)                                                                                                                                                                                                                                                                                  Probabilidad (1)                                                                                                                                                                                                                                                                                     Impacto(10)   </t>
  </si>
  <si>
    <t>Recibir y cobrar dinero por la prestación del servicio.</t>
  </si>
  <si>
    <t>Al momento de prestar el servicio, el estudiante pida o reciba dinero por parte del beneficiario para el desarrollo de su proceso o asesoría.</t>
  </si>
  <si>
    <t xml:space="preserve">Falta de fortalecimiento de los mecanismos de difusión sobre este tipo de conductas </t>
  </si>
  <si>
    <t>Falta de ética en el ejercicio de la práctica jurídica por parte de los estudiantes.</t>
  </si>
  <si>
    <t xml:space="preserve">* Desconfianza por parte de la comunidad
* Falta de credibilidad y deterioro de la imagen institucional
* Inicio de proceso disciplinario al  estudiante que incurre en dichas conductas </t>
  </si>
  <si>
    <t>.
Publicar avisos informativos.</t>
  </si>
  <si>
    <t>Dirección consultorio jurídico y Centro de Conciliación.</t>
  </si>
  <si>
    <t>Socializar  a estudiantes  y personal docente de la  prohibición de recibir dinero por parte de  los  beneficiarios</t>
  </si>
  <si>
    <t>PROCESO:</t>
  </si>
  <si>
    <t>OBJETIVO DEL PROCESO:</t>
  </si>
  <si>
    <t>PROCESO: Contratación</t>
  </si>
  <si>
    <t>OBJETIVO DEL PROCESO: Contratar, apoyar, asesorar y capacitar a las diferentes Unidades Académico Administrativas y a la alta Dirección en el proceso de contratación de la Universidad Industrial de Santander conforme a los principios, políticas, procedimientos, facultades y competencias estipuladas en el Estatuto de Contratación vigente, con su correspondiente reglamentación.</t>
  </si>
  <si>
    <r>
      <t>Riesgo 
(</t>
    </r>
    <r>
      <rPr>
        <b/>
        <i/>
        <sz val="10"/>
        <color indexed="18"/>
        <rFont val="Humanst521 BT"/>
        <family val="2"/>
      </rPr>
      <t>Evento</t>
    </r>
    <r>
      <rPr>
        <b/>
        <i/>
        <sz val="10"/>
        <rFont val="Humanst521 BT"/>
        <family val="2"/>
      </rPr>
      <t xml:space="preserve"> </t>
    </r>
    <r>
      <rPr>
        <b/>
        <sz val="10"/>
        <rFont val="Humanst521 BT"/>
        <family val="2"/>
      </rPr>
      <t>que puede afectar el logro del</t>
    </r>
    <r>
      <rPr>
        <b/>
        <sz val="10"/>
        <color indexed="18"/>
        <rFont val="Humanst521 BT"/>
        <family val="2"/>
      </rPr>
      <t xml:space="preserve"> </t>
    </r>
    <r>
      <rPr>
        <b/>
        <i/>
        <sz val="10"/>
        <color indexed="18"/>
        <rFont val="Humanst521 BT"/>
        <family val="2"/>
      </rPr>
      <t>objetivo</t>
    </r>
    <r>
      <rPr>
        <b/>
        <sz val="10"/>
        <rFont val="Humanst521 BT"/>
        <family val="2"/>
      </rPr>
      <t>)</t>
    </r>
  </si>
  <si>
    <r>
      <t>Agente generador
(</t>
    </r>
    <r>
      <rPr>
        <b/>
        <i/>
        <sz val="10"/>
        <color indexed="62"/>
        <rFont val="Humanst521 BT"/>
        <family val="2"/>
      </rPr>
      <t>Sujeto u objeto</t>
    </r>
    <r>
      <rPr>
        <b/>
        <sz val="10"/>
        <rFont val="Humanst521 BT"/>
        <family val="2"/>
      </rPr>
      <t xml:space="preserve"> con capacidad para generar el riesgo)</t>
    </r>
  </si>
  <si>
    <r>
      <t>Causas
(</t>
    </r>
    <r>
      <rPr>
        <b/>
        <i/>
        <sz val="10"/>
        <color indexed="18"/>
        <rFont val="Humanst521 BT"/>
        <family val="2"/>
      </rPr>
      <t>Factores</t>
    </r>
    <r>
      <rPr>
        <b/>
        <sz val="10"/>
        <rFont val="Humanst521 BT"/>
        <family val="2"/>
      </rPr>
      <t xml:space="preserve"> internos o externos)
</t>
    </r>
  </si>
  <si>
    <t>Incumplimiento en la aplicación de la norma</t>
  </si>
  <si>
    <t>Incorrecta interpretación de la normatividad interna y externa que aplique al proceso. (leyes, acuerdos y resoluciones)</t>
  </si>
  <si>
    <t>Las Unidades Académico Administrativas y la División de Contratación</t>
  </si>
  <si>
    <t>Porque en las U.A.A. hay constante rotación de funciones</t>
  </si>
  <si>
    <t>Por rotación constante del personal que realiza el proceso de contratar</t>
  </si>
  <si>
    <t>*Contratos indebidamente ejecutados</t>
  </si>
  <si>
    <t>20  GRAVE</t>
  </si>
  <si>
    <t>2 MEDIA</t>
  </si>
  <si>
    <t>40 MEDIA</t>
  </si>
  <si>
    <t>* Difusión de documentación del proceso de Contratación en la página Web institucional
* Capacitaciones al personal administrativo sobre Estatuto de contratación, etapas de contratación, diligenciamiento de formatos, entre otros.</t>
  </si>
  <si>
    <t>4 MEDIA</t>
  </si>
  <si>
    <t>Capacitar a las U.A.A en la correcta aplicación del  Estatuto de Contratación</t>
  </si>
  <si>
    <t>Líder del proceso de la División de Contratación</t>
  </si>
  <si>
    <t>Julio de 2019</t>
  </si>
  <si>
    <t>Junio  de 2020</t>
  </si>
  <si>
    <t>Número de capacitaciones realizadas / Número de capacitaciones programadas * 100</t>
  </si>
  <si>
    <t xml:space="preserve">*Demora en el proceso de contratación </t>
  </si>
  <si>
    <t>Elaborar y/o actualizar los Documentos del proceso de  contratación</t>
  </si>
  <si>
    <t>Líder del proceso de la División  de Contratación</t>
  </si>
  <si>
    <t>Número de documentos aprobados y publicados</t>
  </si>
  <si>
    <t>Porque  se realizan cambios esporádicos en la norma</t>
  </si>
  <si>
    <t>Porque la División no cuenta con el personal suficiente y capacitado</t>
  </si>
  <si>
    <t>*Realizar el proceso de contratación inadecuadamente</t>
  </si>
  <si>
    <t>Mantener actualizada la pagina web según los cambios que se generen en el proceso de contratación</t>
  </si>
  <si>
    <t>Líder del proceso de la División de  Contratación</t>
  </si>
  <si>
    <t>Número de cambio</t>
  </si>
  <si>
    <t>Porque falta seguimiento a los contratos</t>
  </si>
  <si>
    <t>Hallazgos en las Auditorías Internas y externas.                                   * Investigaciones Disciplinarias                              * Quejas y/o reclamos</t>
  </si>
  <si>
    <t>Programar capacitaciones para el personal de la División de Contratación</t>
  </si>
  <si>
    <t>Líder de la División de Contratación</t>
  </si>
  <si>
    <t>Incumplimiento al rol de asesor y apoyo  para las diferentes UAA</t>
  </si>
  <si>
    <t xml:space="preserve">Falencias en las indicaciones y pasos a seguir para la contratación de bienes y servicios. </t>
  </si>
  <si>
    <t xml:space="preserve"> División de Contratación</t>
  </si>
  <si>
    <t xml:space="preserve">Porque falta de acompañamiento a las diferentes Unidades Académico Administrativas </t>
  </si>
  <si>
    <t>Por que no se cuenta con el personal capacitado</t>
  </si>
  <si>
    <t xml:space="preserve">*Incumplimiento de normativa Interna y Externa
*Inadecuada Contratación 
*Sanciones Legales
      </t>
  </si>
  <si>
    <t>10 MODERADO</t>
  </si>
  <si>
    <t>2  MEDIA</t>
  </si>
  <si>
    <t>20 IMPORTANTE REDUCIR</t>
  </si>
  <si>
    <t>* Difusión de documentación del proceso en la página Web institucional
* Control selección</t>
  </si>
  <si>
    <t xml:space="preserve">4 MEDIA </t>
  </si>
  <si>
    <t>Asesorar a través de  diferentes medios, a las U.A.A. en temas de Contratación</t>
  </si>
  <si>
    <t xml:space="preserve">10 Asesorías </t>
  </si>
  <si>
    <t>Falencias en el proceso de Contratación</t>
  </si>
  <si>
    <t>Fallas en la etapa pre contractual, contractual y pos contractual al momento de hacer un contrato</t>
  </si>
  <si>
    <t>Porque hay re proceso de contratación por la inadecuada planeación para la ejecución de contratos</t>
  </si>
  <si>
    <t>Por que falta capacitar al personal de las U.A.A.</t>
  </si>
  <si>
    <t>*Demora en el proceso de contratación 
*Inadecuada ejecución de contratos
*Hallazgos en auditorias internas y externas
*Procesos de convocatorias desiertas</t>
  </si>
  <si>
    <t>20 GRAVE</t>
  </si>
  <si>
    <t>40 IMPORTANTE REDUCIR</t>
  </si>
  <si>
    <t>*Difusión de información en la página web institucional
*Capacitaciones  al personal administrativo sobre Estatuto de contratación, etapas de contratación, diligenciamiento de formatos, entre otros.</t>
  </si>
  <si>
    <t>Junio de 2019</t>
  </si>
  <si>
    <t>Junio  de 2010</t>
  </si>
  <si>
    <t>Documento publicado</t>
  </si>
  <si>
    <t>PROCESO: PUBLICACIONES</t>
  </si>
  <si>
    <r>
      <t xml:space="preserve">OBJETIVO DEL PROCESO: </t>
    </r>
    <r>
      <rPr>
        <sz val="10"/>
        <color theme="1"/>
        <rFont val="Humanst521 BT"/>
        <family val="2"/>
      </rPr>
      <t xml:space="preserve"> Ofrecer servicios editoriales, de artes gráficas y de difusión, mediante el uso de tecnologías y talento humano calificados, para contribuir a la generación del conocimiento y a la conservación y la reinterpretación de la cultura, de manera que sea accesible a la comunidad.</t>
    </r>
  </si>
  <si>
    <r>
      <t xml:space="preserve">Riesgo 
</t>
    </r>
    <r>
      <rPr>
        <b/>
        <i/>
        <sz val="10"/>
        <color theme="1"/>
        <rFont val="Humanst521 BT"/>
        <family val="2"/>
      </rPr>
      <t>(Evento</t>
    </r>
    <r>
      <rPr>
        <b/>
        <sz val="10"/>
        <color theme="1"/>
        <rFont val="Humanst521 BT"/>
        <family val="2"/>
      </rPr>
      <t xml:space="preserve"> que puede afectar el logro del </t>
    </r>
    <r>
      <rPr>
        <b/>
        <i/>
        <sz val="10"/>
        <color theme="1"/>
        <rFont val="Humanst521 BT"/>
        <family val="2"/>
      </rPr>
      <t>objetivo)</t>
    </r>
  </si>
  <si>
    <r>
      <t xml:space="preserve">Agente generador
</t>
    </r>
    <r>
      <rPr>
        <b/>
        <i/>
        <sz val="10"/>
        <color theme="1"/>
        <rFont val="Humanst521 BT"/>
        <family val="2"/>
      </rPr>
      <t>(Sujeto</t>
    </r>
    <r>
      <rPr>
        <b/>
        <sz val="10"/>
        <color theme="1"/>
        <rFont val="Humanst521 BT"/>
        <family val="2"/>
      </rPr>
      <t xml:space="preserve"> u </t>
    </r>
    <r>
      <rPr>
        <b/>
        <i/>
        <sz val="10"/>
        <color theme="1"/>
        <rFont val="Humanst521 BT"/>
        <family val="2"/>
      </rPr>
      <t>objeto</t>
    </r>
    <r>
      <rPr>
        <b/>
        <sz val="10"/>
        <color theme="1"/>
        <rFont val="Humanst521 BT"/>
        <family val="2"/>
      </rPr>
      <t xml:space="preserve"> con capacidad para generar el riesgo)</t>
    </r>
  </si>
  <si>
    <r>
      <t xml:space="preserve">Causas
</t>
    </r>
    <r>
      <rPr>
        <b/>
        <i/>
        <sz val="10"/>
        <color theme="1"/>
        <rFont val="Humanst521 BT"/>
        <family val="2"/>
      </rPr>
      <t>(Factores</t>
    </r>
    <r>
      <rPr>
        <b/>
        <sz val="10"/>
        <color theme="1"/>
        <rFont val="Humanst521 BT"/>
        <family val="2"/>
      </rPr>
      <t xml:space="preserve"> internos o externos)
</t>
    </r>
  </si>
  <si>
    <r>
      <t xml:space="preserve">Efecto /
Consecuencias
 (Cómo se </t>
    </r>
    <r>
      <rPr>
        <b/>
        <i/>
        <sz val="10"/>
        <color theme="1"/>
        <rFont val="Humanst521 BT"/>
        <family val="2"/>
      </rPr>
      <t>refleja</t>
    </r>
    <r>
      <rPr>
        <b/>
        <sz val="10"/>
        <color theme="1"/>
        <rFont val="Humanst521 BT"/>
        <family val="2"/>
      </rPr>
      <t xml:space="preserve"> en la entidad?)</t>
    </r>
  </si>
  <si>
    <t xml:space="preserve">Indicador de la Acción </t>
  </si>
  <si>
    <r>
      <t xml:space="preserve">Riesgo
</t>
    </r>
    <r>
      <rPr>
        <b/>
        <i/>
        <sz val="10"/>
        <color theme="1"/>
        <rFont val="Humanst521 BT"/>
        <family val="2"/>
      </rPr>
      <t>Qué puede ocurrir?</t>
    </r>
  </si>
  <si>
    <r>
      <t xml:space="preserve">Descripción
</t>
    </r>
    <r>
      <rPr>
        <b/>
        <i/>
        <sz val="10"/>
        <color theme="1"/>
        <rFont val="Humanst521 BT"/>
        <family val="2"/>
      </rPr>
      <t>En qué consiste o cuáles son sus características?</t>
    </r>
  </si>
  <si>
    <t>Disminución de la visibilidad de la editorial universitaria</t>
  </si>
  <si>
    <t>Pocas obras científicas, literarias y artísticas para editar, que sirvan de medio para que el conocimiento y la cultura generados por la comunidad acádemica se constituyan en una realidad tangible y accesible a la sociedad</t>
  </si>
  <si>
    <t>División de Publicaciones
Comunidad UIS y la sociedad</t>
  </si>
  <si>
    <t>Disminución de las publicaciones de libros editados e impresos por la UIS</t>
  </si>
  <si>
    <t>Pocos interesados en solicitar la publicación de un libro</t>
  </si>
  <si>
    <t>Pocas publicaciones UIS distribuidas por canales digitales</t>
  </si>
  <si>
    <t xml:space="preserve">Deterioro de la imagen de Publicaciones y de la UIS
Pérdida de recursos financieros 
</t>
  </si>
  <si>
    <r>
      <t xml:space="preserve">Realizar convocatorias para motivar la escritura de textos.
</t>
    </r>
    <r>
      <rPr>
        <sz val="10"/>
        <rFont val="Humanst521 BT"/>
        <family val="2"/>
      </rPr>
      <t>Difusión de las ediciones UIS por redes sociales.</t>
    </r>
  </si>
  <si>
    <t>EFECTIVIDAD MEDIA (4) = EFICACIA MEDIA (2) + EFICIENCIA MEDIA (2)</t>
  </si>
  <si>
    <t>Disponer de diversos canales de distribución virtual para las publicaciones UIS.</t>
  </si>
  <si>
    <t>Jefe de la División de Publicaciones</t>
  </si>
  <si>
    <t>15de mayo de 2019</t>
  </si>
  <si>
    <t>Publicaciones UIS en plataformas digitales</t>
  </si>
  <si>
    <t>Poca difusión y comercialización de las obras científicas, literarias, artísticas y demás material impreso con el fin de que sean conocidas por la comunidad en general</t>
  </si>
  <si>
    <t>Disminución de la participación en eventos</t>
  </si>
  <si>
    <t>No se pueden incluir todos los gastos requeridos en la programación presupuestal</t>
  </si>
  <si>
    <t>No se cuenta con los recursos necesarios</t>
  </si>
  <si>
    <t>Comercialización de los libros a través de la Tienda Universitaria y de los distribuidores autorizados, tales como Hipertexto Ltda. con su plataforma denominada Librería de la U y Lemoine Editores en sus canales de distribución nacional e internacional. Participación activa en ferias del libro nacionales e internacionales.</t>
  </si>
  <si>
    <t>Pérdida de clientes</t>
  </si>
  <si>
    <t>Clientes que no vuelven a solicitar servicios ni productos a la División de Publicaciones</t>
  </si>
  <si>
    <t xml:space="preserve">División de Publicaciones
</t>
  </si>
  <si>
    <t>Nivel bajo en la satisfacción de los clientes</t>
  </si>
  <si>
    <t>No cumplir con la entrega del producto terminado en las fechas pactadas</t>
  </si>
  <si>
    <t>Fallas en la planeación de la producción</t>
  </si>
  <si>
    <t xml:space="preserve">Deterioro de la imagen de Publicaciones y de la UIS
Pérdida de recursos financieros 
</t>
  </si>
  <si>
    <t>Análisis comparativo trimestral</t>
  </si>
  <si>
    <t>Ausencia de nuevos clientes en la Tienda Universitaria</t>
  </si>
  <si>
    <t>Desconocen los productos ofrecidos por la Tienda Universitaria</t>
  </si>
  <si>
    <t>Falta de estrategias de mercadeo</t>
  </si>
  <si>
    <t>Falta de tiempo del personal para la generación de estrategias de mercadeo</t>
  </si>
  <si>
    <t>Referidos por clientes permanentes (voz a voz).</t>
  </si>
  <si>
    <t>Hacer seguimiento al proyecto de Diseño Industrial, estrategia de mercadeo</t>
  </si>
  <si>
    <t>Cumplimiento de los objetivos del proyecto de Diseño Industrial</t>
  </si>
  <si>
    <t>Déficit de ingresos por el fondo especial</t>
  </si>
  <si>
    <t xml:space="preserve">Saldo fiscal muy bajo </t>
  </si>
  <si>
    <t>Fallas en la gestión del cobro</t>
  </si>
  <si>
    <t>No se hace seguimiento a la cartera</t>
  </si>
  <si>
    <t xml:space="preserve">Falta de optimización del tiempo del personal </t>
  </si>
  <si>
    <t>Deterioro de la imagen de Publicaciones y de la UIS
Pérdida de recursos financieros</t>
  </si>
  <si>
    <t>1 de junio de 2018</t>
  </si>
  <si>
    <t>30 de junio de 2019</t>
  </si>
  <si>
    <t>Ingresos insuficientes</t>
  </si>
  <si>
    <t>El proyecto editorial es subsidiado con los recursos del fondo especial</t>
  </si>
  <si>
    <t>La UIS no aporta recursos directos para el proyecto editorial</t>
  </si>
  <si>
    <t>Seguimiento a los recursos necesarios para el funcionamiento del proyecto editorial</t>
  </si>
  <si>
    <t>Gestionar el apoyo institucional para el proyecto editorial.</t>
  </si>
  <si>
    <t>Gestión realizada.</t>
  </si>
  <si>
    <t>PROCESO: EXTENSIÓN.</t>
  </si>
  <si>
    <r>
      <t xml:space="preserve">OBJETIVO DEL PROCESO: </t>
    </r>
    <r>
      <rPr>
        <sz val="10"/>
        <rFont val="Humanst521 BT"/>
        <family val="2"/>
      </rPr>
      <t>Gestionar, fomentar y realizar seguimiento al registro de las actividades de extensión de la Universidad basado en el cumplimiento de los requisitos y procedimientos administrativos de la política de extensión según la normatividad vigente.</t>
    </r>
  </si>
  <si>
    <r>
      <t>Causas
(</t>
    </r>
    <r>
      <rPr>
        <b/>
        <i/>
        <sz val="10"/>
        <color indexed="18"/>
        <rFont val="Humanst521 BT"/>
        <family val="2"/>
      </rPr>
      <t>Factores</t>
    </r>
    <r>
      <rPr>
        <b/>
        <sz val="10"/>
        <rFont val="Humanst521 BT"/>
        <family val="2"/>
      </rPr>
      <t xml:space="preserve"> internos o externos)</t>
    </r>
  </si>
  <si>
    <t>1. Incumplimiento en el registro de las actividades de extensión.</t>
  </si>
  <si>
    <t>No se realiza el registro de todas las actividades de consultoría y educación continuada ofrecidas por parte de las Unidades Gestoras.</t>
  </si>
  <si>
    <t>Unidades Gestoras</t>
  </si>
  <si>
    <t>El registro de las actividades por parte de las Unidades es incompleto.</t>
  </si>
  <si>
    <t>Las Unidades no reportan las actividades que no conducen a bonificación.</t>
  </si>
  <si>
    <t>No hay una política definida que organice y contemple toda la extensión realizada en la Universidad.</t>
  </si>
  <si>
    <t>Incumplimiento de la normatividad.
Deterioro de la imagen Institucional.</t>
  </si>
  <si>
    <t>10 (MODERADO)</t>
  </si>
  <si>
    <t>2 (MEDIA)</t>
  </si>
  <si>
    <t>20 (MODERADO)</t>
  </si>
  <si>
    <t>Acuerdo del Consejo Superior N° 103 del 2010.
Procedimientos.</t>
  </si>
  <si>
    <t>10 (IMPACTO MODERADO) * 1 (PROBABILIDAD BAJA) = 10 (TOLERABLE)</t>
  </si>
  <si>
    <t xml:space="preserve">Dirigir comunicación a las UAA solicitando el reporte de las actividades de extensión </t>
  </si>
  <si>
    <t>DTC</t>
  </si>
  <si>
    <t>21 de enero de 2019</t>
  </si>
  <si>
    <t>20 de diciembre de 2019</t>
  </si>
  <si>
    <t>(Comunicaciones enviadas a UAA que realizan actividades de extensión / Total UAA que realizan actividades de extensión)</t>
  </si>
  <si>
    <r>
      <t>2.</t>
    </r>
    <r>
      <rPr>
        <sz val="10"/>
        <color indexed="8"/>
        <rFont val="Humanst521 BT"/>
        <family val="2"/>
      </rPr>
      <t>Disminución en la formulación de iniciativas de extensión.</t>
    </r>
  </si>
  <si>
    <t>Baja participación de los profesores en iniciativas de extensión.</t>
  </si>
  <si>
    <t>Falta de interés por el cumplimiento de la normatividad vigente.</t>
  </si>
  <si>
    <t>Imprecisiones en la normatividad.</t>
  </si>
  <si>
    <t>Orientación en el registro y formulación de propuestas de extensión.
Módulo de extensión.</t>
  </si>
  <si>
    <t>Participar en la actividad de formación dirigido a profesores.</t>
  </si>
  <si>
    <t>Profesional VIE - DTC</t>
  </si>
  <si>
    <t>19 de marzo de 2019</t>
  </si>
  <si>
    <t>Actividad de formación.</t>
  </si>
  <si>
    <t>PROCESO: GESTIÓN CULTURAL</t>
  </si>
  <si>
    <r>
      <t xml:space="preserve">OBJETIVO DEL PROCESO: </t>
    </r>
    <r>
      <rPr>
        <sz val="14"/>
        <rFont val="Humanst521 BT"/>
      </rPr>
      <t>Contribuir a la formación integral de la comunidad universitaria y nutrir el proceso cultural de la región, mediante el desarrollo de actividades artísticas y culturales</t>
    </r>
  </si>
  <si>
    <r>
      <t xml:space="preserve">Riesgo 
</t>
    </r>
    <r>
      <rPr>
        <b/>
        <i/>
        <sz val="14"/>
        <rFont val="Humanst521 BT"/>
      </rPr>
      <t>(</t>
    </r>
    <r>
      <rPr>
        <b/>
        <i/>
        <sz val="14"/>
        <color indexed="18"/>
        <rFont val="Humanst521 BT"/>
      </rPr>
      <t>Evento</t>
    </r>
    <r>
      <rPr>
        <b/>
        <sz val="14"/>
        <rFont val="Humanst521 BT"/>
      </rPr>
      <t xml:space="preserve"> que puede afectar el logro del</t>
    </r>
    <r>
      <rPr>
        <b/>
        <sz val="14"/>
        <color indexed="18"/>
        <rFont val="Humanst521 BT"/>
      </rPr>
      <t xml:space="preserve"> </t>
    </r>
    <r>
      <rPr>
        <b/>
        <i/>
        <sz val="14"/>
        <color indexed="18"/>
        <rFont val="Humanst521 BT"/>
      </rPr>
      <t>objetivo</t>
    </r>
    <r>
      <rPr>
        <b/>
        <i/>
        <sz val="14"/>
        <rFont val="Humanst521 BT"/>
      </rPr>
      <t>)</t>
    </r>
  </si>
  <si>
    <r>
      <t xml:space="preserve">Agente generador
</t>
    </r>
    <r>
      <rPr>
        <b/>
        <i/>
        <sz val="14"/>
        <rFont val="Humanst521 BT"/>
      </rPr>
      <t>(</t>
    </r>
    <r>
      <rPr>
        <b/>
        <i/>
        <sz val="14"/>
        <color indexed="62"/>
        <rFont val="Humanst521 BT"/>
      </rPr>
      <t>Sujeto</t>
    </r>
    <r>
      <rPr>
        <b/>
        <sz val="14"/>
        <color indexed="62"/>
        <rFont val="Humanst521 BT"/>
      </rPr>
      <t xml:space="preserve"> u </t>
    </r>
    <r>
      <rPr>
        <b/>
        <i/>
        <sz val="14"/>
        <color indexed="62"/>
        <rFont val="Humanst521 BT"/>
      </rPr>
      <t>objeto</t>
    </r>
    <r>
      <rPr>
        <b/>
        <sz val="14"/>
        <rFont val="Humanst521 BT"/>
      </rPr>
      <t xml:space="preserve"> con capacidad para generar el riesgo)</t>
    </r>
  </si>
  <si>
    <r>
      <t xml:space="preserve">Causas
</t>
    </r>
    <r>
      <rPr>
        <b/>
        <i/>
        <sz val="14"/>
        <rFont val="Humanst521 BT"/>
      </rPr>
      <t>(</t>
    </r>
    <r>
      <rPr>
        <b/>
        <i/>
        <sz val="14"/>
        <color indexed="18"/>
        <rFont val="Humanst521 BT"/>
      </rPr>
      <t>Factores</t>
    </r>
    <r>
      <rPr>
        <b/>
        <sz val="14"/>
        <rFont val="Humanst521 BT"/>
      </rPr>
      <t xml:space="preserve"> internos o externos)
</t>
    </r>
  </si>
  <si>
    <r>
      <t>Efecto /
Consecuencias
 (Cómo se</t>
    </r>
    <r>
      <rPr>
        <b/>
        <sz val="14"/>
        <color indexed="18"/>
        <rFont val="Humanst521 BT"/>
      </rPr>
      <t xml:space="preserve"> </t>
    </r>
    <r>
      <rPr>
        <b/>
        <i/>
        <sz val="14"/>
        <color indexed="18"/>
        <rFont val="Humanst521 BT"/>
      </rPr>
      <t>refleja</t>
    </r>
    <r>
      <rPr>
        <b/>
        <sz val="14"/>
        <color indexed="18"/>
        <rFont val="Humanst521 BT"/>
      </rPr>
      <t xml:space="preserve"> </t>
    </r>
    <r>
      <rPr>
        <b/>
        <sz val="14"/>
        <rFont val="Humanst521 BT"/>
      </rPr>
      <t>en la entidad?)</t>
    </r>
  </si>
  <si>
    <r>
      <t xml:space="preserve">Riesgo
</t>
    </r>
    <r>
      <rPr>
        <b/>
        <i/>
        <sz val="14"/>
        <color indexed="18"/>
        <rFont val="Humanst521 BT"/>
      </rPr>
      <t>Qué puede ocurrir?</t>
    </r>
  </si>
  <si>
    <r>
      <t xml:space="preserve">Descripción
</t>
    </r>
    <r>
      <rPr>
        <b/>
        <i/>
        <sz val="14"/>
        <color indexed="18"/>
        <rFont val="Humanst521 BT"/>
      </rPr>
      <t>En qué consiste o cuáles son sus características?</t>
    </r>
  </si>
  <si>
    <t>Integrantes del proceso de gestión cultural
Responsables externos o internos de realización del evento</t>
  </si>
  <si>
    <t>La población objetivo no se informa oportunamente</t>
  </si>
  <si>
    <t>Los medios de difusión no son efectivos</t>
  </si>
  <si>
    <t xml:space="preserve">Demora en la divulgación del evento.
</t>
  </si>
  <si>
    <t>Fallas en la capacidad de respuesta de la UAA autorizada por la Universidad para la elaboración del material impreso.
La toma de decisiones sobre el tiempo de las actividades</t>
  </si>
  <si>
    <t>Deterioro de la imagen Institucional.
Detrimento de la participación de la Comunidad Universitaria y de la sociedad en general.
Disminución de clientes (internos y externos).
Pérdida de recursos financieros.
Incumplimiento de los objetivos misionales.</t>
  </si>
  <si>
    <t>MEDIA(2)</t>
  </si>
  <si>
    <t>IMPORTANTE(40)</t>
  </si>
  <si>
    <t>Divulgación de los eventos con mínimo 10 días de anticipación a su realización.
Mantener el calendario cultural actualizado                   (Sede Central, Sede Barrancabermeja)</t>
  </si>
  <si>
    <t xml:space="preserve">  
TOLERABLE (10)
PROBABILIDAD BAJA (1) 
IMPACTO MODERADO (10)</t>
  </si>
  <si>
    <t xml:space="preserve">*Implementación de estrategias de Marketing en el  uso de canales de comunicación masiva  como los medios sociales.
* Divulgación a través de periódicos medios radiales, cartas a instituciones/gremios y voz a voz en las aulas de clase.
*Realizar plan de acción considerando las actividades que requieren de la toma de decisiones por parte de los profesionales encargadas
</t>
  </si>
  <si>
    <t>*Profesional  (Sede Barrancabermeja)  *Profesional                 CU (Sede Central)</t>
  </si>
  <si>
    <t>Mayo de 2019</t>
  </si>
  <si>
    <t>Junio de 2020</t>
  </si>
  <si>
    <t>*Calendario cultural en medios sociales actualizado  (Sede Central, Sede Barrancabermeja) 
*Cumplimiento en la fecha de entrega del material impreso
* # de participantes que asistieron al evento / # de participantes convocados
*Evidencia física o digital de comunicación interna para la toma de decisiones</t>
  </si>
  <si>
    <t>Comunicación interna permanente con Publicaciones haciendo énfasis en  las fechas de entrega del material impreso.</t>
  </si>
  <si>
    <t xml:space="preserve">Fallas en los trámites administrativos requeridos para la presentación del evento </t>
  </si>
  <si>
    <t>No realizar trámites con suficiente anticipación</t>
  </si>
  <si>
    <t>No cumple con los requisitos requeridos</t>
  </si>
  <si>
    <t>Lista de chequeo para verificar la pertinencia y el cumplimiento de los requerimientos necesarios para la realización del evento.</t>
  </si>
  <si>
    <t>Hacer seguimiento a la Lista de chequeo</t>
  </si>
  <si>
    <t>*Profesional                           (Sede Central)                  *Profesional Coordinación  Bienestar Universitario (Sede Barrancabermeja, Sede Socorro, Sede Barbosa, Sede Málaga)</t>
  </si>
  <si>
    <t>*Lista de chequeo/Evento realizado</t>
  </si>
  <si>
    <t>No existen controles porque hace referencia a factores externos (lluvias)</t>
  </si>
  <si>
    <t xml:space="preserve">Orden público (paro estudiantil) </t>
  </si>
  <si>
    <t>Se cancelan todas las actividades en el campus</t>
  </si>
  <si>
    <t xml:space="preserve">No existen controles porque hace referencia a factores externos </t>
  </si>
  <si>
    <t>Falta de locación para realizar el evento (Sede Socorro)</t>
  </si>
  <si>
    <t>No existen controles porque hace referencia a factores externos ( Proyecto de Ampliación planta física Campus Bicentenario Sede UIS Socorro)</t>
  </si>
  <si>
    <t>Disminución de la oferta de los eventos culturales y artísticos.                       
(Sede Central, Sede Barrancabermeja, Sede Barbosa)</t>
  </si>
  <si>
    <t>Dificultad para mantener y /o maximizar el número de eventos con respecto a periodos anteriores que alimentan el indicar del Proceso.</t>
  </si>
  <si>
    <t>Integrantes del Proceso de Gestión Cultural de la Sede Central.
Beneficiarios Comunidad Local</t>
  </si>
  <si>
    <t xml:space="preserve">Carencia o baja  oferta cultural en la región </t>
  </si>
  <si>
    <t>Baja inversión de recursos  en propuestas culturales.</t>
  </si>
  <si>
    <t>Ausencia de profesionales, grupos artísticos  y recursos financieros.</t>
  </si>
  <si>
    <t>No asignación de recursos a la sedes regionales para la ejecución de actividades artísticas y culturales por centralización de los recursos en la Sede central (Sede Barbosa, Sede Málaga)</t>
  </si>
  <si>
    <t>Deterioro de la
imagen Institucional.
Detrimento de la
participación de la
Comunidad
Universitaria y de la
sociedad en general.
Incumplimiento de
los objetivos
del Proceso.</t>
  </si>
  <si>
    <t>*Plan de eventos culturales y artísticos. Consolidación de grupos semilleros y artísticos propios de la Sede.
*Elaborar el Plan presupuestal de la Sede con asignación de recursos para Eventos culturales y artísticos (Sede central, Sede Barrancabermeja).
*Elaborar planeación de actividades artísticas y culturales, teniendo en cuenta el potencial apoyo de otras entidades públicas o privadas</t>
  </si>
  <si>
    <t xml:space="preserve">TOLERABLE (10) 
PROBABILIDAD MEDIA (1)      
IMPACTO MODERADO (10)                                                                                                                                                                                                                                                                                                                                                                                                                                                                                                                                                                                                                                                    </t>
  </si>
  <si>
    <t>*Líder del proceso Gestión Cultural      (Sede Málaga, Sede Barbosa, Sede Barrancabermeja, Sede central)</t>
  </si>
  <si>
    <t>*Indicador  de número de eventos Culturales del Proceso CU. 
*Número de solicitudes de alianza/Alianzas concretadas</t>
  </si>
  <si>
    <t xml:space="preserve">Migran los Aliados y Patrocinadores </t>
  </si>
  <si>
    <t>Detrimento de la
participación de la
Comunidad
Universitaria y de la
sociedad en general.
Incumplimiento de
los objetivos
del Proceso.</t>
  </si>
  <si>
    <t>*Diversificación de aliados                                           *Ampliar redes de aliados</t>
  </si>
  <si>
    <t>Profesional                 CU (Sede Central)</t>
  </si>
  <si>
    <t>Fuentes de financiación</t>
  </si>
  <si>
    <t>Orientación de las empresas a largo plazo</t>
  </si>
  <si>
    <t>Culto a la gratuidad</t>
  </si>
  <si>
    <t>Cultura de los usuarios</t>
  </si>
  <si>
    <t>PROCESO: GESTIÓN DE LA CALIDAD ACADÉMICA</t>
  </si>
  <si>
    <r>
      <t xml:space="preserve">OBJETIVO DEL PROCESO:  </t>
    </r>
    <r>
      <rPr>
        <sz val="10"/>
        <rFont val="Humanst521 BT"/>
        <family val="2"/>
      </rPr>
      <t>Garantizar el mejoramiento continuo de la calidad académica de la UIS.</t>
    </r>
  </si>
  <si>
    <r>
      <t xml:space="preserve">Riesgo 
</t>
    </r>
    <r>
      <rPr>
        <b/>
        <i/>
        <sz val="9"/>
        <rFont val="Humanst521 BT"/>
        <family val="2"/>
      </rPr>
      <t>(</t>
    </r>
    <r>
      <rPr>
        <b/>
        <i/>
        <sz val="9"/>
        <color indexed="18"/>
        <rFont val="Humanst521 BT"/>
        <family val="2"/>
      </rPr>
      <t>Evento</t>
    </r>
    <r>
      <rPr>
        <b/>
        <sz val="9"/>
        <rFont val="Humanst521 BT"/>
        <family val="2"/>
      </rPr>
      <t xml:space="preserve"> que puede afectar el logro del</t>
    </r>
    <r>
      <rPr>
        <b/>
        <sz val="9"/>
        <color indexed="18"/>
        <rFont val="Humanst521 BT"/>
        <family val="2"/>
      </rPr>
      <t xml:space="preserve"> </t>
    </r>
    <r>
      <rPr>
        <b/>
        <i/>
        <sz val="9"/>
        <color indexed="18"/>
        <rFont val="Humanst521 BT"/>
        <family val="2"/>
      </rPr>
      <t>objetivo</t>
    </r>
    <r>
      <rPr>
        <b/>
        <i/>
        <sz val="9"/>
        <rFont val="Humanst521 BT"/>
        <family val="2"/>
      </rPr>
      <t>)</t>
    </r>
  </si>
  <si>
    <r>
      <t xml:space="preserve">Agente generador
</t>
    </r>
    <r>
      <rPr>
        <b/>
        <i/>
        <sz val="9"/>
        <rFont val="Humanst521 BT"/>
        <family val="2"/>
      </rPr>
      <t>(</t>
    </r>
    <r>
      <rPr>
        <b/>
        <i/>
        <sz val="9"/>
        <color indexed="62"/>
        <rFont val="Humanst521 BT"/>
        <family val="2"/>
      </rPr>
      <t>Sujeto</t>
    </r>
    <r>
      <rPr>
        <b/>
        <sz val="9"/>
        <color indexed="62"/>
        <rFont val="Humanst521 BT"/>
        <family val="2"/>
      </rPr>
      <t xml:space="preserve"> u </t>
    </r>
    <r>
      <rPr>
        <b/>
        <i/>
        <sz val="9"/>
        <color indexed="62"/>
        <rFont val="Humanst521 BT"/>
        <family val="2"/>
      </rPr>
      <t>objeto</t>
    </r>
    <r>
      <rPr>
        <b/>
        <sz val="9"/>
        <rFont val="Humanst521 BT"/>
        <family val="2"/>
      </rPr>
      <t xml:space="preserve"> con capacidad para generar el riesgo)</t>
    </r>
  </si>
  <si>
    <r>
      <t xml:space="preserve">Causas
</t>
    </r>
    <r>
      <rPr>
        <b/>
        <i/>
        <sz val="9"/>
        <rFont val="Humanst521 BT"/>
        <family val="2"/>
      </rPr>
      <t>(</t>
    </r>
    <r>
      <rPr>
        <b/>
        <i/>
        <sz val="9"/>
        <color indexed="18"/>
        <rFont val="Humanst521 BT"/>
        <family val="2"/>
      </rPr>
      <t>Factores</t>
    </r>
    <r>
      <rPr>
        <b/>
        <sz val="9"/>
        <rFont val="Humanst521 BT"/>
        <family val="2"/>
      </rPr>
      <t xml:space="preserve"> internos o externos)</t>
    </r>
  </si>
  <si>
    <r>
      <t>Efecto /
Consecuencias
 (Cómo se</t>
    </r>
    <r>
      <rPr>
        <b/>
        <sz val="9"/>
        <color indexed="18"/>
        <rFont val="Humanst521 BT"/>
        <family val="2"/>
      </rPr>
      <t xml:space="preserve"> </t>
    </r>
    <r>
      <rPr>
        <b/>
        <i/>
        <sz val="9"/>
        <color indexed="18"/>
        <rFont val="Humanst521 BT"/>
        <family val="2"/>
      </rPr>
      <t>refleja</t>
    </r>
    <r>
      <rPr>
        <b/>
        <sz val="9"/>
        <color indexed="18"/>
        <rFont val="Humanst521 BT"/>
        <family val="2"/>
      </rPr>
      <t xml:space="preserve"> </t>
    </r>
    <r>
      <rPr>
        <b/>
        <sz val="9"/>
        <rFont val="Humanst521 BT"/>
        <family val="2"/>
      </rPr>
      <t>en la entidad?)</t>
    </r>
  </si>
  <si>
    <r>
      <t xml:space="preserve">Riesgo
</t>
    </r>
    <r>
      <rPr>
        <b/>
        <i/>
        <sz val="9"/>
        <color indexed="18"/>
        <rFont val="Humanst521 BT"/>
        <family val="2"/>
      </rPr>
      <t>Qué puede ocurrir?</t>
    </r>
  </si>
  <si>
    <r>
      <t xml:space="preserve">Descripción
</t>
    </r>
    <r>
      <rPr>
        <b/>
        <i/>
        <sz val="9"/>
        <color indexed="18"/>
        <rFont val="Humanst521 BT"/>
        <family val="2"/>
      </rPr>
      <t>En qué consiste o cuáles son sus características?</t>
    </r>
  </si>
  <si>
    <t>No renovación de la Acreditación Institucional de la Universidad.</t>
  </si>
  <si>
    <t>No expedición de concepto favorable del CNA para la renovación de la acreditación Institucional por parte del MEN.</t>
  </si>
  <si>
    <t xml:space="preserve">UIS
</t>
  </si>
  <si>
    <t>Insuficiencia en el cumplimiento de las características de alta calidad institucional establecidas por el CNA.</t>
  </si>
  <si>
    <t xml:space="preserve">Deterioro de las fortalezas detectadas en el proceso de acreditación anterior. 
Incumplir con el plan de mejoramiento Institucional o por la ineficacia de éste. </t>
  </si>
  <si>
    <t>Lo anterior, ocasionado por: políticas institucionales mal enfocadas que no responden a las exigencias actuales del entorno, la no existencia de un plan de desarrollo acorde con las exigencias de la Universidad o planes de gestión no articulados con sus Objetivos Misionales.
Ausencia de recursos financieros para la implementación de los planes de mejoramiento.</t>
  </si>
  <si>
    <t xml:space="preserve">Pérdida de imagen
 y credibilidad
Perdida de recursos financieros
Pérdida de representatividad ante el MEN
Pérdida de competitividad
</t>
  </si>
  <si>
    <t>MODERADO (20)
Probabilidad: baja (1)
Impacto: Grave (20)</t>
  </si>
  <si>
    <t>Realizar seguimiento a la ejecución del plan de mejoramiento institucional.</t>
  </si>
  <si>
    <t>Vicerrectoría Académica y Planeación</t>
  </si>
  <si>
    <t>Enero 2019</t>
  </si>
  <si>
    <t>Informe de seguimiento</t>
  </si>
  <si>
    <t>No acreditación o no renovación de la acreditación de programas académicos.</t>
  </si>
  <si>
    <t>No expedición de concepto favorable del CNA para la renovación de la acreditación de programas académicos por parte del MEN.</t>
  </si>
  <si>
    <t>Dirección Institucional 
Unidad Académica</t>
  </si>
  <si>
    <r>
      <t>I</t>
    </r>
    <r>
      <rPr>
        <sz val="10"/>
        <rFont val="Humanst521 BT"/>
        <family val="2"/>
      </rPr>
      <t xml:space="preserve">nsuficiencia en el cumplimiento de las características de alta calidad establecidas por el CNA para programas académicos. </t>
    </r>
  </si>
  <si>
    <t>GENERALES
Políticas institucionales y de la unidad académica que no responden a las exigencias actuales del entorno.
La no existencia de un plan de gestión articulado con los objetivos misionales de la Universidad y de la Unidad Académica.
RENOVACIÓN DE LA ACREDITACIÓN
Deterioro de las fortalezas detectadas en el proceso de acreditación anterior.
Incumplimiento con el plan de mejoramiento del programa o por la ineficacia de éste.  
Ausencia de recursos financieros para la implementación de los planes de mejoramiento.
No priorización de recursos financieros para proyectos del plan de mejoramiento.</t>
  </si>
  <si>
    <t xml:space="preserve">Pérdida de imagen
 y Credibilidad
Perdida de recursos financieros.
Pérdida de competitividad ante programas similares en el mercado.
</t>
  </si>
  <si>
    <t xml:space="preserve">TOLERABLE (10)
Probabilidad: Baja (1)
Impacto: Moderado (10)  
</t>
  </si>
  <si>
    <t>Actualizar el plan de mejoramiento que se establece en la autoevaluación, con fundamento en los resultados de la evaluación de los pares académicos y del CNA.</t>
  </si>
  <si>
    <t xml:space="preserve">Director de Escuela
Decano de Facultad
Vicerrector Académico
</t>
  </si>
  <si>
    <t>Enero 2015</t>
  </si>
  <si>
    <t>Diciembre 2019</t>
  </si>
  <si>
    <t>Documento: "Resultados del proceso de acreditación y actualización del plan de mejoramiento"</t>
  </si>
  <si>
    <t>Enero de 2018</t>
  </si>
  <si>
    <t>Enero de 2019</t>
  </si>
  <si>
    <t>No obtener el Registro Calificado.</t>
  </si>
  <si>
    <t>No obtención del Registro Calificado, el cual  es el aval del MEN que demuestra que los programas académicos cumplen con las condiciones de calidad para su ofrecimiento y desarrollo.</t>
  </si>
  <si>
    <t>Unidad Académica</t>
  </si>
  <si>
    <t xml:space="preserve">Incumplimiento de las condiciones de calidad para ofrecer y desarrollar programas académicos.
</t>
  </si>
  <si>
    <t>Políticas institucionales y de la unidad académica que no responden a las exigencias actuales del entorno.
Falta de recursos académicos y físicos para el desarrollo del Programa.</t>
  </si>
  <si>
    <t>Imposibilidad para ofrecer el Programa
Pérdida de oportunidades en el área de conocimiento del Programa
Pérdida de imagen y visibilidad Institucional</t>
  </si>
  <si>
    <t xml:space="preserve">TOLERABLE (10)                                                                                                                                                                                                                                                                                                                                                                                      Probabilidad: Baja (1)                                                                                                                                                                                            Impacto: Moderado (10)  
</t>
  </si>
  <si>
    <t>Vicerrectoría Académica</t>
  </si>
  <si>
    <t xml:space="preserve">
Por no solicitar el Registro Calificado en el plazo establecido por el MEN.
</t>
  </si>
  <si>
    <t>Las etapas no se llevaron a cabo en los tiempos previstos.
Falta de capacitación del personal encargado del proceso.
Desconocimiento de las consecuencias de no realizar la solicitud de Registro Calificado.</t>
  </si>
  <si>
    <t>Realizar un diagnóstico del avance de los procesos de renovación de registro calificado.</t>
  </si>
  <si>
    <t>Informe de diagnóstico del avance del proceso de renovación de registro calificado</t>
  </si>
  <si>
    <t xml:space="preserve">Según el número de programas académicos que deben solicitar renovación del registro calificado durante el año 2019. </t>
  </si>
  <si>
    <t>PROCESO: GESTIÓN DOCUMENTAL</t>
  </si>
  <si>
    <r>
      <t xml:space="preserve">OBJETIVO DEL PROCESO:   </t>
    </r>
    <r>
      <rPr>
        <sz val="10"/>
        <rFont val="Humanst521 BT"/>
        <family val="2"/>
      </rPr>
      <t>Garantizar el eficiente manejo de todos los documentos y archivos de la Universidad Industrial de Santander, así como el control de los documentos y registros del Sistema de Gestión de Calidad.</t>
    </r>
  </si>
  <si>
    <t>No entrega oportuna de la correspondencia de la Universidad y Sedes Regionales.</t>
  </si>
  <si>
    <t>Inoportunidad de entrega de la correspondencia de la Universidad</t>
  </si>
  <si>
    <t xml:space="preserve">UAA                                                                                                                                                                                                                                                                                                                                                                                                                                                                                                                                Empresa de correo      Mensajero                                                                                                                                                                                                                                                            Auxiliar de Archivo                                                                                                                                                                                                                                                                Comunidad externa                                                        </t>
  </si>
  <si>
    <t>La UAA no verifica los tiempos de entrega real de los documentos y no entrega la comunicación oficial en el recorrido estipulado.</t>
  </si>
  <si>
    <t xml:space="preserve">Una vez se recibe la comunicación en Correspondencia despachada, puede ser devuelta por errores en su contenido o firma.                                                </t>
  </si>
  <si>
    <t>La información del destinatario es incorrecta y/o incompleta.</t>
  </si>
  <si>
    <t xml:space="preserve">Pérdida de imagen de la Universidad y de la Dirección de Certificación y Gestión Documental.
Sanciones.
Incapacidad para desarrollar las actividades misionales adecuadamente.
Mal ambiente Institucional.
Pérdida económica.
</t>
  </si>
  <si>
    <t xml:space="preserve">Procedimiento de Correspondencia Despachada 
y formatos relacionados: Formato Envío de Correspondencia, Formato Devolución de Correspondencia Interna, 
Planilla de Envío Correspondencia División Financiera, Correspondencia Externa devuelta por empreas de Mensajería, Prueba de Entrega de Correspondencia, Control de Entrega Correspondencia Guatiguará,  Correspondencia envío especial, entrega de copias correspondencia despachada, planilla de de devolución de correspondencia externa.
Asesorar a las unidades en temas relacionados con comunicaciones oficiales radicadas y correspondencia </t>
  </si>
  <si>
    <t>MODERADO (20) Probabilidad BAJA (1)   Impacto GRAVE (20)</t>
  </si>
  <si>
    <t>EVITAR</t>
  </si>
  <si>
    <t>Capacitación sobre la radicación de las comunicaciones oficiales despachadas y recibidas</t>
  </si>
  <si>
    <t xml:space="preserve">Dirección de Certificación y Gestión Documental- </t>
  </si>
  <si>
    <t>Junio 30 2019</t>
  </si>
  <si>
    <t>Junio 30 2020</t>
  </si>
  <si>
    <t>No. de capacitaciones a los funciones de las UAA referente a las comunicaciones oficiales y correspondencia</t>
  </si>
  <si>
    <t>1 anual</t>
  </si>
  <si>
    <t>Los datos del destinatario son incorrectos y/o incompletos</t>
  </si>
  <si>
    <t>Los anexos de la comunicación recibida no corresponden a los estipulados</t>
  </si>
  <si>
    <t>Cuando son revisados los documentos recibidos por correo vienen sin firma que garantice la legitimidad del documento.</t>
  </si>
  <si>
    <t>Dar recomendaciones a los usuarios internos y externos referente a los requisitos para la radicación de las comunicaciones oficiales despachadas y recibidas</t>
  </si>
  <si>
    <t xml:space="preserve">Folleto con recomendaciones </t>
  </si>
  <si>
    <t>Incorrecta gestión de la producción documental de la Universidad, sin aplicar y/o actualizar las TRD.</t>
  </si>
  <si>
    <t>No clasificación según la serie documental correspondiente a cada Unidad Académico-Administrativa.</t>
  </si>
  <si>
    <t xml:space="preserve">UAA                              Auxiliar de Archivo
</t>
  </si>
  <si>
    <t>No organización de los Archivos de Gestión por parte de las Unidades Académico-Administrativas</t>
  </si>
  <si>
    <t>Falta de conocimiento rutinario relacionado con este instrumento descriptivo</t>
  </si>
  <si>
    <t>Resistencia al cambio</t>
  </si>
  <si>
    <t xml:space="preserve">Pérdida de trazabilidad de las acciones de la Universidad.
Sanciones.
Incapacidad para desarrollar las actividades misionales adecuadamente.
Mal ambiente Institucional.
Pérdida económica.
</t>
  </si>
  <si>
    <t xml:space="preserve">Instructivo para la Organización de Archivos de Gestión,Tablas de Retención actualizadas por las UAA                         Formato Solicitud de Tablas de Retención Documental, Hoja de Control de Documentos.                                       </t>
  </si>
  <si>
    <t>MODERADO (20) Impacto MODERADO (10) Probabilidad MEDIA (2)</t>
  </si>
  <si>
    <t xml:space="preserve">EVITAR/REDUCIR  </t>
  </si>
  <si>
    <t xml:space="preserve">Actualizar de las Tablas de Retención Documental </t>
  </si>
  <si>
    <t>No. de solicitudes de actualización de las Tablas de Retención Documental aprobadas por el Comité Interno de Archivo</t>
  </si>
  <si>
    <t>La Dirección de Servicios de Información conserva la información por medio de Backups con almacenamiento seguro.</t>
  </si>
  <si>
    <t>Capacitar y asesorar a las UAA sobre la  Organización de Archivos de Gestión según el Instructivo de Organización Documental</t>
  </si>
  <si>
    <t>Asistencias de Capacitaciones y Registro de Consultas y Asesorías Archivísticas</t>
  </si>
  <si>
    <t>Utilización del software Docu-ware para la conservación, uso y trazabilidad de la correspondencia recibida y despachada.</t>
  </si>
  <si>
    <t xml:space="preserve">No realización y entrega oportuna de las Transferencias Documentales </t>
  </si>
  <si>
    <t>Las Unidades Académico-Adminsitrativas  no realizan las transferencias de documentos al archivo central</t>
  </si>
  <si>
    <t xml:space="preserve">UAA                                                 Auxiliar de Archivo                          </t>
  </si>
  <si>
    <t>No aplicación de las Tablas de Retención Documental</t>
  </si>
  <si>
    <t>Indiferencia  por parte de las UAA</t>
  </si>
  <si>
    <t>Investigaciones y sanciones pertinentes  a la documentacion perdida.
Difícil recuperación de los mismos                      
                                                                                     Pérdida del patrimonio documental.</t>
  </si>
  <si>
    <r>
      <t xml:space="preserve">Tablas de Retención actualizadas por las UAA                              Solicitud de Tablas de Retención Documental,Formato de Verificación y aprobación de Transferencia Documental, </t>
    </r>
    <r>
      <rPr>
        <b/>
        <sz val="10"/>
        <rFont val="Humanst521 BT"/>
        <family val="2"/>
      </rPr>
      <t xml:space="preserve">                      </t>
    </r>
    <r>
      <rPr>
        <sz val="10"/>
        <rFont val="Humanst521 BT"/>
        <family val="2"/>
      </rPr>
      <t xml:space="preserve">Hoja de Control de Documentos               </t>
    </r>
  </si>
  <si>
    <t xml:space="preserve">Elaborar  o actualizar documento para transferencia documental </t>
  </si>
  <si>
    <t>Lider del Proceso de Gestión Documental</t>
  </si>
  <si>
    <t>Instructivo  publicado</t>
  </si>
  <si>
    <t>Archivos de Gestion desorganizados y sin Inventarios Documentales</t>
  </si>
  <si>
    <t xml:space="preserve">Acumulación de documentos </t>
  </si>
  <si>
    <t>No respetar las fechas del  calendario de las Transferencias Documentales  anuales</t>
  </si>
  <si>
    <t>No planeación para la Transferencia Documental</t>
  </si>
  <si>
    <r>
      <t>Procedimiento de Transferencia de Documentos al Archivo Central
Cronograma anual de transferencia documental  actualizado</t>
    </r>
    <r>
      <rPr>
        <sz val="10"/>
        <color rgb="FFFF0000"/>
        <rFont val="Humanst521 BT"/>
        <family val="2"/>
      </rPr>
      <t xml:space="preserve">
</t>
    </r>
    <r>
      <rPr>
        <sz val="10"/>
        <rFont val="Humanst521 BT"/>
        <family val="2"/>
      </rPr>
      <t>Asesorar a las unidades en temas relacionados con la  Transferencia Documental al Archivo Central, según solicitud de las UAA</t>
    </r>
  </si>
  <si>
    <t xml:space="preserve">Falta de conocimiento por parte de los procesos del procedimiento de transferencias documentales </t>
  </si>
  <si>
    <t>Desinteres y falta de responsabilidad por parte de las UAA</t>
  </si>
  <si>
    <t>No hay espacio en en Archivo Central para recibir la Transferencia Documental</t>
  </si>
  <si>
    <t>No planificación de la producción documental por parte de las UAA</t>
  </si>
  <si>
    <t>No existe un lugar para el almacenamiento de archivo Histórico que separe la documentación siguiendo el ciclo vital de la documentación</t>
  </si>
  <si>
    <r>
      <rPr>
        <sz val="10"/>
        <rFont val="Humanst521 BT"/>
        <family val="2"/>
      </rPr>
      <t>Registro de consultas y Asesorías Archivísticas</t>
    </r>
    <r>
      <rPr>
        <b/>
        <sz val="10"/>
        <color rgb="FFFF0000"/>
        <rFont val="Humanst521 BT"/>
        <family val="2"/>
      </rPr>
      <t xml:space="preserve"> 
</t>
    </r>
    <r>
      <rPr>
        <sz val="10"/>
        <rFont val="Humanst521 BT"/>
        <family val="2"/>
      </rPr>
      <t xml:space="preserve">Formato de Verificación y Aprobación de Transferencia Documental 
Informes al Comité de Archivo sobre la temas relacionados con Gestión Documental. </t>
    </r>
  </si>
  <si>
    <t xml:space="preserve">Gestionar un espacio para  el deposito del archivo central </t>
  </si>
  <si>
    <t>Dirección de Certificación y Gestión Documental- DCGD</t>
  </si>
  <si>
    <t xml:space="preserve">Acta de Comité    Comunicaciones oficiales </t>
  </si>
  <si>
    <t>Deterioro de los documentos de archivo</t>
  </si>
  <si>
    <t>En el transcurso del ciclo vital, Los documentos de archivo se deterioran normalmente, pero condiciones inadecuadas de manejo y conservación agravan la situación</t>
  </si>
  <si>
    <t>Archivo de Gestión, Central e Histórico</t>
  </si>
  <si>
    <t>Factores Externos (Biologicos, Fisicos , Químicos) y Factores humanos (manipulación)</t>
  </si>
  <si>
    <t>Factores Internos (Acidez y Circunstanciales)</t>
  </si>
  <si>
    <t>Deterioro y pérdida de la documentación</t>
  </si>
  <si>
    <t xml:space="preserve">Control de Temperatura y Humedad Relativa </t>
  </si>
  <si>
    <t xml:space="preserve">Verificar mensualmente funcionamiento de los Termohigrómetros Deshumificadores y Extractores de aire. </t>
  </si>
  <si>
    <t>Auxiliares de Archivo</t>
  </si>
  <si>
    <t xml:space="preserve">Formatos </t>
  </si>
  <si>
    <t xml:space="preserve">Seguimiento mensual  </t>
  </si>
  <si>
    <t>Mantenimiento Preventivo de los Termohigrómetros, Deshumificadores y Extractores de aire</t>
  </si>
  <si>
    <t>Realizar seguimiento  al mantenimiento preventivo de los equipos</t>
  </si>
  <si>
    <t>Auxiliar de Archivo</t>
  </si>
  <si>
    <t xml:space="preserve">Matriz de seguimiento al plan de mantenimiento preventivo. </t>
  </si>
  <si>
    <t>Seguimiento  Semestral</t>
  </si>
  <si>
    <t xml:space="preserve">SUB-PROCESO:  INSTITUTO DE LENGUAS  </t>
  </si>
  <si>
    <r>
      <t>OBJETIVO DEL SUB-PROCESO:</t>
    </r>
    <r>
      <rPr>
        <sz val="11"/>
        <rFont val="Humanst521 BT"/>
        <family val="2"/>
      </rPr>
      <t xml:space="preserve"> Ofrecer con calidad UIS, programas y servicios en el área de lenguas extranjeras atendiendo estándares internacionales para beneficio y satisfacción de nuestros  usuarios.</t>
    </r>
  </si>
  <si>
    <r>
      <t>Riesgo 
(</t>
    </r>
    <r>
      <rPr>
        <b/>
        <sz val="11"/>
        <color indexed="18"/>
        <rFont val="Humanst521 BT"/>
        <family val="2"/>
      </rPr>
      <t>Evento</t>
    </r>
    <r>
      <rPr>
        <b/>
        <sz val="11"/>
        <rFont val="Humanst521 BT"/>
        <family val="2"/>
      </rPr>
      <t xml:space="preserve"> que puede afectar el logro del</t>
    </r>
    <r>
      <rPr>
        <b/>
        <sz val="11"/>
        <color indexed="18"/>
        <rFont val="Humanst521 BT"/>
        <family val="2"/>
      </rPr>
      <t xml:space="preserve"> objetivo</t>
    </r>
    <r>
      <rPr>
        <b/>
        <sz val="11"/>
        <rFont val="Humanst521 BT"/>
        <family val="2"/>
      </rPr>
      <t>)</t>
    </r>
  </si>
  <si>
    <r>
      <t>Agente generador
(</t>
    </r>
    <r>
      <rPr>
        <b/>
        <sz val="11"/>
        <color indexed="62"/>
        <rFont val="Humanst521 BT"/>
        <family val="2"/>
      </rPr>
      <t>Sujeto u objeto</t>
    </r>
    <r>
      <rPr>
        <b/>
        <sz val="11"/>
        <rFont val="Humanst521 BT"/>
        <family val="2"/>
      </rPr>
      <t xml:space="preserve"> con capacidad para generar el riesgo)</t>
    </r>
  </si>
  <si>
    <r>
      <t xml:space="preserve">
Causas
(</t>
    </r>
    <r>
      <rPr>
        <b/>
        <sz val="11"/>
        <color indexed="18"/>
        <rFont val="Humanst521 BT"/>
        <family val="2"/>
      </rPr>
      <t>factores</t>
    </r>
    <r>
      <rPr>
        <b/>
        <sz val="11"/>
        <rFont val="Humanst521 BT"/>
        <family val="2"/>
      </rPr>
      <t xml:space="preserve"> internos o externos)
</t>
    </r>
  </si>
  <si>
    <r>
      <t>Efecto /
Consecuencias
 (Cómo se</t>
    </r>
    <r>
      <rPr>
        <b/>
        <sz val="11"/>
        <color indexed="18"/>
        <rFont val="Humanst521 BT"/>
        <family val="2"/>
      </rPr>
      <t xml:space="preserve"> refleja</t>
    </r>
    <r>
      <rPr>
        <b/>
        <sz val="11"/>
        <rFont val="Humanst521 BT"/>
        <family val="2"/>
      </rPr>
      <t xml:space="preserve"> en la entidad)</t>
    </r>
  </si>
  <si>
    <t>Opciones manejo</t>
  </si>
  <si>
    <t>Responsable</t>
  </si>
  <si>
    <t>Indicador de la acción</t>
  </si>
  <si>
    <t>Nivel de Cumplimiento</t>
  </si>
  <si>
    <r>
      <t xml:space="preserve">Riesgo
</t>
    </r>
    <r>
      <rPr>
        <b/>
        <i/>
        <sz val="11"/>
        <color indexed="18"/>
        <rFont val="Humanst521 BT"/>
        <family val="2"/>
      </rPr>
      <t>Qué puede ocurrir?</t>
    </r>
  </si>
  <si>
    <r>
      <t xml:space="preserve">Descripción
</t>
    </r>
    <r>
      <rPr>
        <b/>
        <i/>
        <sz val="11"/>
        <color indexed="18"/>
        <rFont val="Humanst521 BT"/>
        <family val="2"/>
      </rPr>
      <t>En qué consiste o cuáles son sus características?</t>
    </r>
  </si>
  <si>
    <t>Fecha Inicio</t>
  </si>
  <si>
    <t>Fecha Fin</t>
  </si>
  <si>
    <t xml:space="preserve">
La universidad desarrolla un conjunto de actividades que pueden asociarse con responsabilidad social Universitaria, la cual puede verse afectada  al no poder ofrecer los programas de Lenguas Extranjeras o  la no continuidad de los programas  tanato en curricular como en extensión.  
 No  se generan respuestas en los tiempos establecidos. 
</t>
  </si>
  <si>
    <t xml:space="preserve">Personal de la Institución y Comunidad Universitaria </t>
  </si>
  <si>
    <t xml:space="preserve">Cese forzoso de la actividad académica </t>
  </si>
  <si>
    <t xml:space="preserve">Rechazo o protesta del personal  de la institución ante políticas o hechos nacionales, locales o institucionales. </t>
  </si>
  <si>
    <t xml:space="preserve">             
 Imposibilidad  para desarrollar las actividades misionales. 
Pérdida de recursos financieros. 
Disminución de los indicadores institucionales.
Renuncia masiva de docentes por diferentes razones (Académicas, personales, movilidad).  
Deterioro de la imagen Institucional y perdida de competitividad ante programas similares en el mercado.  
Interrupción del proceso de aprendizaje de las lenguas extranjeras en los estudiantes y posible pérdida o disminución del nivel de competencia.</t>
  </si>
  <si>
    <t>Moerado (10)</t>
  </si>
  <si>
    <t>Moderado</t>
  </si>
  <si>
    <t>Arrendamiento de  sedes alternas  que  permitan cumplir con el cronograma establecido.</t>
  </si>
  <si>
    <t xml:space="preserve">TOLERABLE (10)
(Probabilidad baja(1) * Impacto moderado (10)
</t>
  </si>
  <si>
    <t xml:space="preserve">Reducir el riesgo  - Compartir  o transferir.  </t>
  </si>
  <si>
    <r>
      <t xml:space="preserve">Firmar contrato de arrendamiento de dos sedes alternas en el sector de cabecera. </t>
    </r>
    <r>
      <rPr>
        <sz val="11"/>
        <color rgb="FFFF0000"/>
        <rFont val="Humanst521 BT"/>
        <family val="2"/>
      </rPr>
      <t/>
    </r>
  </si>
  <si>
    <t xml:space="preserve">Directora del Instituto de Lenguas
Coordinaciones Académicas I.L. </t>
  </si>
  <si>
    <t xml:space="preserve">
Contratos de arrendamiento de las sedes extramurales.
</t>
  </si>
  <si>
    <t>2</t>
  </si>
  <si>
    <t>Gestión para  el préstamo de salones en otros edificios  de la UIS  u otras Instituciones.</t>
  </si>
  <si>
    <t xml:space="preserve">Solicitud de préstamo de salones. </t>
  </si>
  <si>
    <t>80%</t>
  </si>
  <si>
    <t xml:space="preserve">Realizar el  traslado de los cursos a la sede de cabecera y /o a otras Instituciones cuando el número de estudiantes  excede la capacidad de la Sede extramural.  </t>
  </si>
  <si>
    <t>Reconfiguración de actividades académicas.</t>
  </si>
  <si>
    <t xml:space="preserve">Modificar el cronograma de actividades. </t>
  </si>
  <si>
    <t>Cronograma de actividades modificado.</t>
  </si>
  <si>
    <t xml:space="preserve">Diligenciamiento del formato  para reposición de clase según acuerdo entre estudiantes y profesores. </t>
  </si>
  <si>
    <t xml:space="preserve">Revisar y aprobar los formatos de acuerdo de reposición de clase. </t>
  </si>
  <si>
    <t xml:space="preserve">Formato de acuerdo para reposición de clases debidamente diligenciado. </t>
  </si>
  <si>
    <t>Postergar la finalización de los cursos.</t>
  </si>
  <si>
    <t>Correos enviados  a los Docentes y Usuarios, informando el plan a seguir.</t>
  </si>
  <si>
    <t>Reprogramación del cronograma de los periodos académicos.</t>
  </si>
  <si>
    <t>Calendarios actualizados en la página web.</t>
  </si>
  <si>
    <t>Docentes</t>
  </si>
  <si>
    <t>Baja oferta de  Docentes licenciados en  idiomas  o extranjeros con el perfil idóneo para enseñar y laborar en la Institución.
Retiros voluntarios.</t>
  </si>
  <si>
    <t xml:space="preserve">Los profesores formados en un área específica no son suficientes.
Incremento de la población estudiantil. 
</t>
  </si>
  <si>
    <t xml:space="preserve"> 
</t>
  </si>
  <si>
    <t>Reasignación  de carga académica a  docentes existentes.</t>
  </si>
  <si>
    <t>Coordinaciones Académicas I.L. 
 Directora del Instituto de Lenguas</t>
  </si>
  <si>
    <t>Formato  de novedades de nómina.
Sistema académico de pregrado.
Sistema académico Instituto de Lenguas.
Correos electrónicos.</t>
  </si>
  <si>
    <t>Convocatoria para Instructores I.L.</t>
  </si>
  <si>
    <t>Realización de convocatoria según necesidades,  para ampliar el grupo de  Instructores elegibles.
Comunicación directa con la Escuela de Idiomas.</t>
  </si>
  <si>
    <t>Coordinación de evaluación I.L.</t>
  </si>
  <si>
    <t>Convocatorias al año  (mínimo1)</t>
  </si>
  <si>
    <t>Plan de actualización  docente</t>
  </si>
  <si>
    <t>Fortalecimiento y seguimiento al plan de actualización docente.</t>
  </si>
  <si>
    <t xml:space="preserve">Coordinaciones Académicas del Instituto de Lenguas.  </t>
  </si>
  <si>
    <t>Controles de asistencia a las sesiones de actualización.</t>
  </si>
  <si>
    <t xml:space="preserve">Coordinaciones  Académicas  y de Evaluación del Instituto de Lenguas. </t>
  </si>
  <si>
    <t xml:space="preserve">Desastres naturales  o agentes Internos </t>
  </si>
  <si>
    <t xml:space="preserve">Suspensión del servicio de  agua por largos periodos. 
</t>
  </si>
  <si>
    <t xml:space="preserve">Racionamiento en el servicio y/o  daño en las redes de servicios públicos
</t>
  </si>
  <si>
    <t xml:space="preserve">Indicación  a los estudiantes sobre el uso de los baños de un solo piso del edificio. </t>
  </si>
  <si>
    <t>Enviar comunicación vía correo electrónico a los usuarios  del Instituto de Lenguas  socializando sobre el uso racional del agua  en periodos afectados.</t>
  </si>
  <si>
    <t xml:space="preserve">Coordinaciones Académicas del Instituto de Lenguas.
</t>
  </si>
  <si>
    <t xml:space="preserve">
Correos enviados  a los Docentes y Usuarios con información sobre los cambios autorizados.</t>
  </si>
  <si>
    <t xml:space="preserve">Reconfiguración de actividades académicas  y/o cancelación  de las clases en los horarios  que se vean afectados por la situación presentada. </t>
  </si>
  <si>
    <t>Publicar en la página web, la  información sobre los cambios hechos  por la dificultad presentada.</t>
  </si>
  <si>
    <t xml:space="preserve">Comunicación en la página web. </t>
  </si>
  <si>
    <t xml:space="preserve">
Organizaciones externas</t>
  </si>
  <si>
    <t xml:space="preserve">Disminución de la matrícula hasta el punto que afecte la autosostenibilidad.  </t>
  </si>
  <si>
    <t xml:space="preserve">La creciente demanda de cursos para el aprendizaje de una o más lenguas extranjeras genera un mercado competitivo que ofrece cada vez más opciones a los usuarios. </t>
  </si>
  <si>
    <t xml:space="preserve">. </t>
  </si>
  <si>
    <t>Fortalecimiento de  estrategias de mercadeo y publicidad.</t>
  </si>
  <si>
    <t xml:space="preserve"> Directora Instituto de Lenguas.   
Coordinaciones  Académicas y de Evaluación del  Instituto de Lenguas UIS. </t>
  </si>
  <si>
    <t>Pautas radiales
Vallas  y volantes 
Redes sociales</t>
  </si>
  <si>
    <t>Actualización de la información en el  SIET para mantener  la validez de las certificaciones expedidas.</t>
  </si>
  <si>
    <t xml:space="preserve">Actualización de la información académica de los estudiantes en el SIET. 
</t>
  </si>
  <si>
    <t>SIET.</t>
  </si>
  <si>
    <t xml:space="preserve">Fallas en equipos de computo, plataforma, y/o Sistema de Información del instituto de Lenguas. </t>
  </si>
  <si>
    <t xml:space="preserve">
 Daños  en el sistema de información del Instituto que afecte  el proceso de matricula. </t>
  </si>
  <si>
    <t xml:space="preserve">
Auxiliares Administrativos Técnicos  y    
Facilitadora de Calidad.
</t>
  </si>
  <si>
    <t xml:space="preserve">
Infraestructura</t>
  </si>
  <si>
    <t>Mejores edificaciones y mobiliario en otras Instituciones (competencia).</t>
  </si>
  <si>
    <t xml:space="preserve"> Ofrecimiento  de servicios  de Alta calidad Académica Certificada. </t>
  </si>
  <si>
    <t>Mantenimiento del S.G.C  
Desarrollo del  Plan de  Actualización  Administrativo,  enfocado al buen servicio para  satisfacción de los usuarios.</t>
  </si>
  <si>
    <t xml:space="preserve">Dirección 
Facilitadora de Calidad </t>
  </si>
  <si>
    <t xml:space="preserve">Edificaciones  muy antiguas  e insuficientes  en salones. 
Espacios no diseñados para el ofrecimiento de un ambiente de aprendizaje propicio. 
Solicitud de entrega de los  predios que estan en arriendo.  </t>
  </si>
  <si>
    <t>Deterioro fisico  de las instalaciones  
Dificil ejecución de planes de mejora locativa.</t>
  </si>
  <si>
    <t xml:space="preserve">Elevados costos de mantenimientoy dificultad de la Institución pública  para hacer  mejoras locativas en predios arrendados y en edificiaciones muy antiguas.
  </t>
  </si>
  <si>
    <t xml:space="preserve">Implementación de las reparaciones según necesidad/solicitud. 
</t>
  </si>
  <si>
    <t xml:space="preserve">Acciones de mejora 
Acciones Correctivas
</t>
  </si>
  <si>
    <t xml:space="preserve">Contratación de una persona con funciones de todero de tiempo completo para mantenimiento de las instalaciones. </t>
  </si>
  <si>
    <t>Dirección de Instituto</t>
  </si>
  <si>
    <t xml:space="preserve">Necesidad del Servicio </t>
  </si>
  <si>
    <t xml:space="preserve">ordenes de pago </t>
  </si>
  <si>
    <t xml:space="preserve">Pago oportuno  del canon de arrendamiento.
Solicitudes a los propietarios de las sedes extramurales para que realicen las adecuaciones necesarias. </t>
  </si>
  <si>
    <t xml:space="preserve"> Ordenes  de pago 
Solicitudes  por medio correos electrónicos </t>
  </si>
  <si>
    <t>PROCESO: INVESTIGACIÓN.</t>
  </si>
  <si>
    <r>
      <t xml:space="preserve">OBJETIVO DEL PROCESO: </t>
    </r>
    <r>
      <rPr>
        <sz val="10"/>
        <rFont val="Humanst521 BT"/>
        <family val="2"/>
      </rPr>
      <t>Promover el desarrollo de las políticas de investigación y propiedad intelectual de la Universidad reafirmando la prioridad y el valor estratégico y misional que la Institución reconoce en estas actividades.</t>
    </r>
  </si>
  <si>
    <t>1. Disminución de la investigación realizada en la Universidad.</t>
  </si>
  <si>
    <t>Dificultades para el desarrollo de la función misional de investigación en cuanto a las capacidades de la Institución, formulación o adquisición de financiación para la ejecución de proyectos de investigación.</t>
  </si>
  <si>
    <t>Profesores
Grupos de investigación
Entidades Externas
Dirección Institucional</t>
  </si>
  <si>
    <t>Las propuestas de investigación no son financiables por entidades externas.</t>
  </si>
  <si>
    <t>Exigencia de los requisitos o recursos limitados por cambios o regulaciones por parte de las entidades externas.
Presentación de propuestas de investigación para financiación externa por otras instituciones.</t>
  </si>
  <si>
    <t>Debilidad en la formulación de las propuestas por parte de algunos grupos de investigación.</t>
  </si>
  <si>
    <t>Disminución de la actividad misional de investigación en la Universidad.
Disminución de la producción científica.
Disminución de la categorización de Colciencias de los grupos de investigación reconocidos institucionalmente.</t>
  </si>
  <si>
    <t>20 (GRAVE)</t>
  </si>
  <si>
    <t>40 (IMPORTANTE)</t>
  </si>
  <si>
    <t>Orientación en la formulación de propuestas y requisitos de las convocatorias vigentes.</t>
  </si>
  <si>
    <t>20 (IMPACTO GRAVE) * 1 (PROBABILIDAD BAJA)= 20 (MODERADO)</t>
  </si>
  <si>
    <t>Profesional VIE -CPP</t>
  </si>
  <si>
    <t>Actividad de formación realizada</t>
  </si>
  <si>
    <t>Algunos profesores no realizan actividades de investigación.</t>
  </si>
  <si>
    <t>Enfoque en otras actividades.</t>
  </si>
  <si>
    <t>Profesores no afín con el grupo de investigación de su unidad académica.
Falta de motivación.
No se genera sinergia en los grupos de investigación para formulación de proyectos multidisciplinarios.</t>
  </si>
  <si>
    <t>Portafolio para el fomento de la investigación liderado por la VIE.</t>
  </si>
  <si>
    <t>Socializar convocatorias de financiación de investigación.</t>
  </si>
  <si>
    <t>Profesional VIE -CPP
Comunicadora VIE</t>
  </si>
  <si>
    <t>18 de enero de 2019</t>
  </si>
  <si>
    <t>Boletín VIE / Noticia</t>
  </si>
  <si>
    <t>No hay conocimiento de las fuentes y oportunidades de financiamiento de la investigación.</t>
  </si>
  <si>
    <t>Falta de interés.</t>
  </si>
  <si>
    <t>Debilidad en la asertividad de las difusiones y socialización de oportunidades de financiación de investigación.</t>
  </si>
  <si>
    <t>Vigilancia de las fuentes de financiación externa.</t>
  </si>
  <si>
    <r>
      <t>2.</t>
    </r>
    <r>
      <rPr>
        <sz val="10"/>
        <color indexed="8"/>
        <rFont val="Humanst521 BT"/>
        <family val="2"/>
      </rPr>
      <t>Violación de los derechos de propiedad intelectual de los investigadores.</t>
    </r>
  </si>
  <si>
    <t>Divulgación y protección de las creaciones intelectuales de los investigadores, tales como plagio y utilización no autorizada.</t>
  </si>
  <si>
    <t>Profesores
Entidades Externas relacionadas con propiedad intelectual</t>
  </si>
  <si>
    <t>Mal manejo de la información relacionada con las creaciones intelectuales de los investigadores.</t>
  </si>
  <si>
    <t>No hay conocimiento de la normatividad.</t>
  </si>
  <si>
    <t>Falta de interés por parte de los profesores para asistir a las capacitaciones.</t>
  </si>
  <si>
    <t>Pérdida de recursos financieros.
Deterioro de la imagen institucional.
Disminución de los indicadores institucionales.</t>
  </si>
  <si>
    <t>Realizar formaciones en propiedad intelectual.</t>
  </si>
  <si>
    <t>22 de abril de 2019</t>
  </si>
  <si>
    <t>Actividades de formación realizadas.</t>
  </si>
  <si>
    <t xml:space="preserve">3. Incumplimiento de los compromisos derivados de los proyectos de investigación. </t>
  </si>
  <si>
    <t>Profesores
Grupos de investigación
Personal VIE</t>
  </si>
  <si>
    <t>Falta de claridad en los roles y tiempos para el cumplimiento de los compromisos.</t>
  </si>
  <si>
    <t>No se realice seguimiento al cumplimiento de los compromisos.</t>
  </si>
  <si>
    <t>Procedimientos establecidos
Acta de inicio y/o contratos con entes financiadores.</t>
  </si>
  <si>
    <t>Realizar seguimiento al cumplimiento de los compromisos de los proyectos de investigación.</t>
  </si>
  <si>
    <t>DIEF 
CPP</t>
  </si>
  <si>
    <t>(Cantidad de proyectos con seguimiento realizado/Cantidad de proyectos en mora durante el año)</t>
  </si>
  <si>
    <r>
      <t xml:space="preserve">4. </t>
    </r>
    <r>
      <rPr>
        <sz val="10"/>
        <color indexed="8"/>
        <rFont val="Humanst521 BT"/>
        <family val="2"/>
      </rPr>
      <t>Apropiación de los recursos públicos de investigación a beneficio propio o de terceros.</t>
    </r>
  </si>
  <si>
    <t>Desvío de los recursos en efectivo aprobados por entidades externas o por la Universidad para el desarrollo de los proyectos de investigación con otros fines diferentes a los objetivos del proyecto, a beneficio propio o de terceros.</t>
  </si>
  <si>
    <t>Personal VIE
Ordenadores del Gasto
Profesores</t>
  </si>
  <si>
    <t>Que se realicen contratos con fines diferentes al desarrollo de los proyectos de investigación.</t>
  </si>
  <si>
    <t>Se desconoce la normatividad existente.
Entrega o acceso de claves personales a terceros.</t>
  </si>
  <si>
    <t>No se aplican los procedimientos adecuados en especial para la finalización de los proyectos de investigación con financiación interna.</t>
  </si>
  <si>
    <t>Pérdida de recursos financieros.
Deterioro de la imagen institucional.
Acciones de tipo disciplinario, penal, u otro tipo.</t>
  </si>
  <si>
    <t>Reporte de contratos en el sistema de gestión transparente.
Términos de referencia de las convocatorias.</t>
  </si>
  <si>
    <t>Realizar seguimiento a la ejecución financiera de los proyectos de investigación.</t>
  </si>
  <si>
    <t>Base de datos seguimiento a los proyectos</t>
  </si>
  <si>
    <t>PROCESO: JURÍDICO</t>
  </si>
  <si>
    <r>
      <t>OBJETIVO DEL PROCESO:</t>
    </r>
    <r>
      <rPr>
        <sz val="10"/>
        <rFont val="Humanst521 BT"/>
        <family val="2"/>
      </rPr>
      <t xml:space="preserve"> Asesorar y representar jurídicamente a la Universidad de forma oportuna y de acuerdo a la normatividad vigente, así como suministrar información y atender requerimientos solicitados por entes internos y/o externos.</t>
    </r>
  </si>
  <si>
    <r>
      <t xml:space="preserve">Causas
</t>
    </r>
    <r>
      <rPr>
        <b/>
        <i/>
        <sz val="9"/>
        <rFont val="Humanst521 BT"/>
        <family val="2"/>
      </rPr>
      <t>(</t>
    </r>
    <r>
      <rPr>
        <b/>
        <i/>
        <sz val="9"/>
        <color indexed="18"/>
        <rFont val="Humanst521 BT"/>
        <family val="2"/>
      </rPr>
      <t>Factores</t>
    </r>
    <r>
      <rPr>
        <b/>
        <sz val="9"/>
        <rFont val="Humanst521 BT"/>
        <family val="2"/>
      </rPr>
      <t xml:space="preserve"> internos o externos)
</t>
    </r>
  </si>
  <si>
    <t>Imposibilidad de representar  oportunamente a la Universidad.</t>
  </si>
  <si>
    <r>
      <t xml:space="preserve">No asistir a una diligencia judicial o administrativa.
</t>
    </r>
    <r>
      <rPr>
        <u/>
        <sz val="10"/>
        <rFont val="Arial"/>
        <family val="2"/>
      </rPr>
      <t/>
    </r>
  </si>
  <si>
    <t>Por no conocer la fecha y hora de la diligencia.</t>
  </si>
  <si>
    <r>
      <rPr>
        <sz val="10"/>
        <rFont val="Humanst521 BT"/>
        <family val="2"/>
      </rPr>
      <t xml:space="preserve">Pérdida de oportunidad para ejercer el derecho de defensa  y de ejercer las acciones </t>
    </r>
    <r>
      <rPr>
        <sz val="10"/>
        <color indexed="8"/>
        <rFont val="Humanst521 BT"/>
        <family val="2"/>
      </rPr>
      <t>en representación de la Universidad.
Sanciones y pérdidas económicas para la Universidad y/o para quien ejerce la representación.</t>
    </r>
  </si>
  <si>
    <t>GRAVE (40)</t>
  </si>
  <si>
    <t>GRAVE (40) =  Impacto: Grave (20) x Probabilidad: Media (2)</t>
  </si>
  <si>
    <t>Porque las UAA no remiten oportunamente o de manera completa la información y documentación requerida.</t>
  </si>
  <si>
    <t>Por no consultar oportunamente el Litisdata en donde se encuentran los datos de fecha y hora de la diligencia.</t>
  </si>
  <si>
    <t xml:space="preserve"> Por cierre de la Universidad, o problemas de orden público que impida tener a disposición los documentos necesarios.</t>
  </si>
  <si>
    <t>Imposibilidad de brindar asesoría jurídica oportuna a las UAA de la Universidad.</t>
  </si>
  <si>
    <t xml:space="preserve">No brindar asesoría jurídica en el tiempo requerido por las unidades académico administrativas, beneficiarias del proceso. </t>
  </si>
  <si>
    <t>Porque las solicitudes son complejas, confusas o imprecisas.</t>
  </si>
  <si>
    <t xml:space="preserve">
Requieren altos tiempos para brindar asesoría.
</t>
  </si>
  <si>
    <t xml:space="preserve">Pérdida de la oportunidad de desarrollar actividades misionales. 
Pérdida económica.
Deterioro de la imagen de la Universidad.
Mal ambiente institucional.
</t>
  </si>
  <si>
    <t xml:space="preserve">MEDIA (2) </t>
  </si>
  <si>
    <t xml:space="preserve">MODERADO (20) </t>
  </si>
  <si>
    <t>Inducción y reinducción sobre lineamientos de Asesoría Jurídica.
Enviar por correo electrónico a las diferentes UAA, en el curso del semestre el folleto del instructivo sobre el Tramite ante la oficina Jurídica.</t>
  </si>
  <si>
    <t>TOLERABLE (10) =  Impacto Moderado(10) x probabilidad baja (1)</t>
  </si>
  <si>
    <t xml:space="preserve">No recibir oportunamente la documentación o la solicitud presentada por parte de los beneficiarios de la asesoría. </t>
  </si>
  <si>
    <t>Por desconocimiento de los documentos soportes que deben adjuntar.</t>
  </si>
  <si>
    <t>Porque los plazos y limites establecidos por la ley ante figuras tales como tutelas y derechos de petición son muy cortos y se les debe dar prioridad.</t>
  </si>
  <si>
    <t>Cierre de la universidad o problemas de orden público que imposibilite tener a disposición los documentos necesarios.</t>
  </si>
  <si>
    <t>Imposibilidad de suministrar oportunamente información solicitada por entes internos y/o externos</t>
  </si>
  <si>
    <t>No suministrar la información solicitada en el tiempo requerido por los entes internos y/o externos</t>
  </si>
  <si>
    <t>Porque las solicitudes de información son complejas, confusas o imprecisas.</t>
  </si>
  <si>
    <t xml:space="preserve">Se incrementa el tiempo para el suministro de la información
</t>
  </si>
  <si>
    <t xml:space="preserve">Pérdida de la oportunidad de desarrollar actividades misionales. 
Pérdida de oportunidad para ejercer el derecho de defensa  y de ejercer las acciones en representación de la Universidad.
Sanciones y pérdidas económicas para la Universidad y/o para quien ejerce la representación
Deterioro de la imagen de la Universidad.
Mal ambiente institucional.
</t>
  </si>
  <si>
    <t>Formato de Control de Correspondencia FJU.01
Realizar seguimiento aleatorio mensual a los controles establecidos.</t>
  </si>
  <si>
    <t xml:space="preserve">No recibir oportunamente la solicitud de información requerida por los entes externos y/o internos </t>
  </si>
  <si>
    <t xml:space="preserve">La solicitud es recibida por una UAA la cual debe suministrar la información </t>
  </si>
  <si>
    <t>Cierre de la universidad o problemas de orden público que impidan acceder a los documentos necesarios para suministrar la información requerida</t>
  </si>
  <si>
    <t>PROCESO: PLANEACIÓN INSTITUCIONAL</t>
  </si>
  <si>
    <t>Se pueden presentar falencias en el momento de asesorar a las unidades para la elaboración de propuestas, proyectos o presupuesto.</t>
  </si>
  <si>
    <t>UAA (al proporcionar información inadecuada)
Planeación</t>
  </si>
  <si>
    <t xml:space="preserve">Suministrar información errónea o incompleta </t>
  </si>
  <si>
    <t>La información que proviene de cada una de las UAA no cumple con los requerimientos establecidos.</t>
  </si>
  <si>
    <t>La entrada de la información (insumo) es defectuosa.</t>
  </si>
  <si>
    <t xml:space="preserve">Sanciones
Pérdida de credibilidad
Disminución o pérdida de los ingresos
</t>
  </si>
  <si>
    <t>MODERADO (20)
Impacto: Grave (20)
Probabilidad: Baja (1)</t>
  </si>
  <si>
    <t>REDUCIR
EVITAR</t>
  </si>
  <si>
    <t>Director y profesionales de Planeación</t>
  </si>
  <si>
    <t>Número de reuniones</t>
  </si>
  <si>
    <t>Inadecuada administración de los sistemas por parte de los responsables del poblamiento de las bases de datos.</t>
  </si>
  <si>
    <t>Falta de capacitación de los encargados del poblamiento de las bases de datos</t>
  </si>
  <si>
    <t>Insuficiencia en el desarrollo de los sistemas de información.</t>
  </si>
  <si>
    <t>Falta de datos para consolidar la información en Planeación</t>
  </si>
  <si>
    <t>Falta de oportunidad en el reporte de información por parte de las UAA.</t>
  </si>
  <si>
    <t>Desconocimiento de los temas manejados</t>
  </si>
  <si>
    <t>Inadecuado proceso de planificación institucional</t>
  </si>
  <si>
    <t>El proceso de planificación institucional consta de dos momentos, mediano plazo (Plan de Desarrollo Institucional) y corto plazo (Programación Anual) durante los cuales se pueden presentar fallas.</t>
  </si>
  <si>
    <t>UAA</t>
  </si>
  <si>
    <t>Sobreestimar los ingresos 
Subestimar los gastos</t>
  </si>
  <si>
    <t>Realizar una proyección deficiente de los ingresos o gastos por omisión o exceso.</t>
  </si>
  <si>
    <t xml:space="preserve">La información que proviene de cada una de las UAA no refleja la situación real en cuanto a los rubros y/o su monto </t>
  </si>
  <si>
    <t>Información inadecuada para la toma de decisiones
No se aumente la capacidad institucional para desempeñar las actividades misionales
Deterioro de la imagen Institucional</t>
  </si>
  <si>
    <t>Fortalecer la divulgación del proceso de programación anual, a través de la difusión a lideres de UAA y profesionales de apoyo</t>
  </si>
  <si>
    <t>Número de reuniones informativas a lideres de UAA y profesionales de apoyo</t>
  </si>
  <si>
    <t>Viabilizar proyectos con una relación costo/beneficio negativa y/o con impacto no cuantificado sobre los recursos de funcionamiento.</t>
  </si>
  <si>
    <t>La información que proviene de cada una de las UAA no refleja la situación real en cuanto a los rubros considerados  y/o su monto.
Por necesidad de tomar las decisiones en menos tiempo (improvisación).
Falta de capacidad del gestor y del evaluador.</t>
  </si>
  <si>
    <t>No se incluyen temas estratégicos en el PDI</t>
  </si>
  <si>
    <t>No se tienen en cuenta los grupos de interés para la construcción del PDI</t>
  </si>
  <si>
    <t>No se cuenta con una metodología adecuada para la construcción del PDI</t>
  </si>
  <si>
    <t>Falencias en la gestión de proyectos de inversión</t>
  </si>
  <si>
    <t>Pérdida de recursos destinados para proyectos de inversión por la no asignación a tiempo de recursos provenientes de Ordenanza.</t>
  </si>
  <si>
    <t>UAA
IPRED
Planeación UIS</t>
  </si>
  <si>
    <t xml:space="preserve">No se presentan propuestas para ser financiadas  por estos recursos en las fechas establecidas
No son aceptadas las propuestas presentadas para ser financiadas por estas fuentes de financiación    </t>
  </si>
  <si>
    <t>No se identifican proyectos que cumplan con los lineamientos para ser financiados con estos recursos
No existe una base de propuestas que cumplan con lineamientos para ser financiados con estos recursos</t>
  </si>
  <si>
    <t>No aprovechamiento de recursos destinados para proyectos de inversión
No hay un óptimo desempeño de la Universidad en el cumplimiento de las actividades misionales</t>
  </si>
  <si>
    <t xml:space="preserve">EVITAR </t>
  </si>
  <si>
    <t>Monto a solicitar con propuestas de inversión presentadas para recursos de ordenanza</t>
  </si>
  <si>
    <t>20000 smmlv</t>
  </si>
  <si>
    <t>PROCESO: RECURSOS FÍSICOS</t>
  </si>
  <si>
    <r>
      <t xml:space="preserve">OBJETIVO DEL PROCESO: </t>
    </r>
    <r>
      <rPr>
        <sz val="11"/>
        <rFont val="Arial"/>
        <family val="2"/>
      </rPr>
      <t>Garantizar las condiciones ambientales, de infraestructura física y de seguridad de las instalaciones de la Universidad, que permitan el correcto desarrollo de las actividades académico-administrativas.</t>
    </r>
  </si>
  <si>
    <r>
      <t>Riesgo 
(</t>
    </r>
    <r>
      <rPr>
        <b/>
        <i/>
        <sz val="10"/>
        <rFont val="Arial"/>
        <family val="2"/>
      </rPr>
      <t xml:space="preserve">Evento </t>
    </r>
    <r>
      <rPr>
        <b/>
        <sz val="10"/>
        <rFont val="Arial"/>
        <family val="2"/>
      </rPr>
      <t xml:space="preserve">que puede afectar el logro del </t>
    </r>
    <r>
      <rPr>
        <b/>
        <i/>
        <sz val="10"/>
        <rFont val="Arial"/>
        <family val="2"/>
      </rPr>
      <t>objetivo</t>
    </r>
    <r>
      <rPr>
        <b/>
        <sz val="10"/>
        <rFont val="Arial"/>
        <family val="2"/>
      </rPr>
      <t>)</t>
    </r>
  </si>
  <si>
    <r>
      <t>Agente generador
(</t>
    </r>
    <r>
      <rPr>
        <b/>
        <i/>
        <sz val="10"/>
        <rFont val="Arial"/>
        <family val="2"/>
      </rPr>
      <t>Sujeto u objeto</t>
    </r>
    <r>
      <rPr>
        <b/>
        <sz val="10"/>
        <rFont val="Arial"/>
        <family val="2"/>
      </rPr>
      <t xml:space="preserve"> con capacidad para generar el riesgo)</t>
    </r>
  </si>
  <si>
    <r>
      <t>Causas
(</t>
    </r>
    <r>
      <rPr>
        <b/>
        <i/>
        <sz val="10"/>
        <rFont val="Arial"/>
        <family val="2"/>
      </rPr>
      <t>Factores</t>
    </r>
    <r>
      <rPr>
        <b/>
        <sz val="10"/>
        <rFont val="Arial"/>
        <family val="2"/>
      </rPr>
      <t xml:space="preserve"> internos o externos)</t>
    </r>
  </si>
  <si>
    <r>
      <t xml:space="preserve">Efecto /
Consecuencias
 (Cómo se </t>
    </r>
    <r>
      <rPr>
        <b/>
        <i/>
        <sz val="10"/>
        <rFont val="Arial"/>
        <family val="2"/>
      </rPr>
      <t>refleja</t>
    </r>
    <r>
      <rPr>
        <b/>
        <sz val="10"/>
        <rFont val="Arial"/>
        <family val="2"/>
      </rPr>
      <t xml:space="preserve"> en la entidad?)</t>
    </r>
  </si>
  <si>
    <r>
      <t xml:space="preserve">Riesgo
</t>
    </r>
    <r>
      <rPr>
        <b/>
        <i/>
        <sz val="10"/>
        <rFont val="Arial"/>
        <family val="2"/>
      </rPr>
      <t>Qué puede ocurrir?</t>
    </r>
  </si>
  <si>
    <r>
      <t xml:space="preserve">Descripción
</t>
    </r>
    <r>
      <rPr>
        <b/>
        <i/>
        <sz val="10"/>
        <rFont val="Arial"/>
        <family val="2"/>
      </rPr>
      <t>En qué consiste o cuáles son sus características?</t>
    </r>
  </si>
  <si>
    <t>Fecha 
fin</t>
  </si>
  <si>
    <t>Colapso de las Instalaciones Eléctricas</t>
  </si>
  <si>
    <t>Daño ocasionado en la infraestructura eléctrica que suministra energía a las instalaciones de la Universidad, interrumpiendo el desarrollo normal de las diferentes actividades académicas y administrativas</t>
  </si>
  <si>
    <t>Personal de la Institución 
Maquinaria / Materiales
Agentes Externos (Personas, Empresas Prestadoras del Servicio de energía)</t>
  </si>
  <si>
    <t>Incidentes de orden público</t>
  </si>
  <si>
    <t>Daños a las subestaciones, circuitos y transformadores eléctricos a causa de AMIT.</t>
  </si>
  <si>
    <t>Incapacidad de la Universidad para garantizar el suministro eléctrico necesario para el desarrollo adecuado de las actividades académicas y administrativas</t>
  </si>
  <si>
    <t>Grave (20)</t>
  </si>
  <si>
    <t>Grave (40)</t>
  </si>
  <si>
    <t>Programa de mantenimiento Predictivo, Preventivo y Correctivo de los diferentes transformadores y subestaciones eléctricas.</t>
  </si>
  <si>
    <t>IMPACTO: Moderado (10) 
PROBABILIDAD: Baja (1)
TOLERABLE</t>
  </si>
  <si>
    <t>Formular, ejecutar y realizar seguimiento del Plan de Mantenimiento Predictivo, Preventivo y/o ejecutar Mantenimiento Correctivo de las Redes, transformadores y/o subestaciones eléctricas de las Sedes de la Universidad.</t>
  </si>
  <si>
    <t xml:space="preserve">Plan de Mantenimiento preventivo y correctivo de los diferentes transformadores y subestaciones eléctricas </t>
  </si>
  <si>
    <t>Programa de Mantenimiento Predictivo, Preventivo y Correctivo no eficaz.</t>
  </si>
  <si>
    <t>Fallas en cuanto al cumplimiento de la programación - ejecución de las actividades de mantenimiento planteadas en el programa.</t>
  </si>
  <si>
    <t>Jefe División Planta Física</t>
  </si>
  <si>
    <t>Mantenimiento a redes, transformadores y/o subestaciones eléctricas</t>
  </si>
  <si>
    <t>Coordinadora Sede Málaga</t>
  </si>
  <si>
    <t>Algunos edificios de la universidad no cuentan con plantas eléctricas de emergencia.</t>
  </si>
  <si>
    <t>Coordinación Sede Socorro</t>
  </si>
  <si>
    <t xml:space="preserve">Fallas en la atención oportuna del servicio de mantenimientos y reparaciones eléctricas en las instalaciones de la Universidad. </t>
  </si>
  <si>
    <t>Demora en la atención de los requerimientos de mantenimiento eléctrico por parte de operarios (personal y contratista).</t>
  </si>
  <si>
    <t>Procedimientos de Contratación de personal conforme al perfil requerido para los diferentes cargos. 
Selección de proveedores de acuerdo al Manual de Contratación y certificación de calidad requerida.
Formación del personal conforme a la competencia requerida para el cargo.</t>
  </si>
  <si>
    <t>Ejecutar plan de formación para el personal del área de electricidad</t>
  </si>
  <si>
    <t>Nivel de cumplimiento del Plan de Formación</t>
  </si>
  <si>
    <t>Personal técnico insuficiente para atender la demanda del servicio de mantenimiento y reparaciones eléctricas.</t>
  </si>
  <si>
    <t>Fallas en la calidad del servicio de mantenimiento y reparaciones eléctricas en las instalaciones de la Universidad.</t>
  </si>
  <si>
    <t xml:space="preserve">Fallas en las capacidades técnicas del personal que presta el servicio de mantenimientos y reparaciones eléctricas. </t>
  </si>
  <si>
    <t>Inseguridad en el Campus Universitario</t>
  </si>
  <si>
    <t>Vulnerabilidad en la seguridad del Campus Universitario. Ambientes inseguros que motivan el hurto de los bienes institucionales y de la Comunidad Universitaria; ataques a la integridad física de las personas  dentro del Campus y consumo y comercialización de sustancias psicoactivas.</t>
  </si>
  <si>
    <t>Personal de la Institución
Cuerpo de vigilancia
Agentes externos a la Comunidad Universitaria</t>
  </si>
  <si>
    <t>Agentes externos desestabilizadores del orden público, fuera del control interno</t>
  </si>
  <si>
    <t>Permanencia de personas  en los alrededores del Campus, generando ambientes de inseguridad interna y externa</t>
  </si>
  <si>
    <t>Ausencia de cerramiento perimetral necesario para brindar seguridad en el campus universitario.</t>
  </si>
  <si>
    <t>Pérdida económica.
Deterioro de la imagen institucional.
Ambientes de inseguridad no adecuados para el correcto desarrollo de las actividades misionales
Lesiones a la Comunidad Universitaria</t>
  </si>
  <si>
    <t>Seguimiento a la seguridad del campus de la Sede Barrancabermeja (reuniones seguimiento).                                                                                     Seguimiento Mecanismos tecnológicos y logísticos de seguridad (Cámaras, talanqueras, torniquetes, sistema de ingreso visitantes).</t>
  </si>
  <si>
    <t>Ejecutar plan de formación para el personal de vigilancia externa y/o de planta de la Universidad sobre temas propios de su cargo</t>
  </si>
  <si>
    <t>Nivel de cumplimiento del plan de formación</t>
  </si>
  <si>
    <t>Mecanismos tecnológicos y logísticos de seguridad (Cámaras, talanqueras, torniquetes, sistema de ingreso visitantes)</t>
  </si>
  <si>
    <t xml:space="preserve">Realizar acciones  de control de acuerdo al entregado diagnóstico de vulnerabilidad  de la empresa de vigilancia </t>
  </si>
  <si>
    <t>Acciones programadas/Acciones realizadas</t>
  </si>
  <si>
    <t>Realizar diagnóstico o estudio de vulnerabilidad de seguridad del campus universitario sede Barbosa.</t>
  </si>
  <si>
    <t>Coordinador Sede Barbosa
Empresa de Seguridad y Vigilancia</t>
  </si>
  <si>
    <t>Documento de diagnóstico o estudio de vulnerabilidad de seguridad del campus universitario sede Barbosa</t>
  </si>
  <si>
    <t>Ejecutar el Proyecto de Cerramiento Perimetral de la sede UIS Barbosa.</t>
  </si>
  <si>
    <t xml:space="preserve">% ejecución del proyecto </t>
  </si>
  <si>
    <t>Fallas en la supervisión de las actividades operativas ejecutadas por el cuerpo de vigilancia</t>
  </si>
  <si>
    <t>Actualizar el manual de vigilancia de acuerdo a los nuevos controles de seguridad implementados.</t>
  </si>
  <si>
    <t>Jefe División Planta Física - Coordinadores de Sedes</t>
  </si>
  <si>
    <t xml:space="preserve">Manual de Vigilancia actualizado </t>
  </si>
  <si>
    <t xml:space="preserve">Supervisión al servicio de seguridad y vigilancia. </t>
  </si>
  <si>
    <t>Evaluar mensualmente el servicio de vigilancia prestado por la empresa de seguridad</t>
  </si>
  <si>
    <t>Informes de evaluación o supervisión del servicio</t>
  </si>
  <si>
    <t>Falta de cultura por parte de la Comunidad interna y externa ante el cumplimiento de los protocolos de seguridad dispuestos.</t>
  </si>
  <si>
    <t>No acatamiento de las normas de seguridad respecto al ingreso y permanencia en el campus universitario</t>
  </si>
  <si>
    <t>Fallas en la comunicación</t>
  </si>
  <si>
    <t xml:space="preserve">Comunicar a la Comunidad Universitaria sobre la importancia de la seguridad en las instalaciones.
</t>
  </si>
  <si>
    <t>Realizar inducción y/o dar a conocer a la comunidad universitaria los protocolos de seguridad implementados</t>
  </si>
  <si>
    <t>Número de inducciones semestrales</t>
  </si>
  <si>
    <t>Falta de cultura de prevención por parte de la Comunidad Universitaria</t>
  </si>
  <si>
    <t>Vulnerabilidad de la Infraestructura Física de la Universidad</t>
  </si>
  <si>
    <t xml:space="preserve">Personal del proceso Recursos Físicos
Contratistas
Maquinaria
Materiales
</t>
  </si>
  <si>
    <t>Atención no adecuada de las necesidades de mantenimiento</t>
  </si>
  <si>
    <t>El personal no cuenta con la competencia para la realización de las labores encomendadas (Calidad en el servicio)
Falta de compromiso</t>
  </si>
  <si>
    <t>Desconocimiento de las técnicas modernas para el desarrollo de los trabajos de mantenimiento</t>
  </si>
  <si>
    <t>Planificación y ejecución de Planes de formación para el personal y operarios en temas relacionados con el cargo.</t>
  </si>
  <si>
    <t>Ejecutar plan de formación para el personal de Mantenimiento Físico (Aseo, Jardinería, Carpintería, Soldadura, Pintura, Construcción y Albañilería, Fontanería y/o Electricidad) en temas propios de su cargo.</t>
  </si>
  <si>
    <t xml:space="preserve">Jefe División Planta Física </t>
  </si>
  <si>
    <t>Fallas en la comunicación entre los beneficiarios y personal encargado de ejecutar los mantenimientos -Trabajadores, Operarios y Contratistas- (Asertividad en la Comunicación)</t>
  </si>
  <si>
    <t>No existe claridad sobre los canales de comunicación implementados para el reporte y seguimiento de las necesidades de mantenimiento</t>
  </si>
  <si>
    <t xml:space="preserve">Desconocimiento en las herramientas tecnológicas </t>
  </si>
  <si>
    <t>Implementación de sistema de información para el control del desarrollo de las actividades de mantenimiento solicitadas por las diferentes U.A.A, el cual permite: 
-Programación ordenada de la ejecución de los servicios de mantenimiento.
-La interacción y comunicación entre los beneficiarios y supervisores.
-El control en tiempo de la ejecución de los servicios.</t>
  </si>
  <si>
    <t>Capacitar a la Comunidad Universitaria sobre el Sistema de Planta Física</t>
  </si>
  <si>
    <t>Número de capacitaciones Sistema de Información Planta Física</t>
  </si>
  <si>
    <t>Personal de la Institución
Materiales
Factores de deterioro natural Maquinaria</t>
  </si>
  <si>
    <t>Mala calidad de los materiales utilizados en las labores de construcción, adecuación o mantenimiento de la infraestructura física</t>
  </si>
  <si>
    <t>Errores en la selección de contratistas, proveedores y materiales</t>
  </si>
  <si>
    <t>Falta de lineamientos en cuanto a las especificaciones técnicas respecto a los tipos de materiales necesarios para el mantenimiento, adecuación y corrección de daños a la infraestructura</t>
  </si>
  <si>
    <t>Aplicación adecuada del Manual de contratación en el proceso de selección de Contratistas y Proveedores</t>
  </si>
  <si>
    <t xml:space="preserve">Ejecutar el procedimiento interno en la verificación de las garantías solicitadas para la contratación de órdenes de trabajo. </t>
  </si>
  <si>
    <t>Ordenes de contratación con sello de verificación del cumplimiento de las garantías requeridas</t>
  </si>
  <si>
    <t>Manual de especificaciones técnicas para contratistas que ejecutan obras.
Guía para el mantenimiento de la red eléctrica
Guía de mantenimiento preventivo red hidrosanitaria</t>
  </si>
  <si>
    <t>Realizar plan de mantenimiento físico de la sede Barrancabermeja</t>
  </si>
  <si>
    <t>Nivel de cumplimiento del plan de mantenimiento físico</t>
  </si>
  <si>
    <t>Realizar plan de mantenimiento físico de la sede Socorro</t>
  </si>
  <si>
    <t>(Actividades Ejecutadas / Actividades Programadas) * 100%</t>
  </si>
  <si>
    <t>Ejecutar el plan de mantenimiento físico preventivo de red hidráulica (sumideros, rejillas, terrazas y tanques)</t>
  </si>
  <si>
    <t xml:space="preserve">Ejecutar proyecto Anual de Mantenimiento  Físico y Adecuaciones Menores de la Sede Barbosa </t>
  </si>
  <si>
    <t>Desastres naturales (terremotos) e  incidentes tales como: incendios, derrames de sustancias peligrosas, fugas, etc.</t>
  </si>
  <si>
    <t>Planes de seguridad para la atención de emergencias, reportes de accidentes e incidentes.</t>
  </si>
  <si>
    <t>Ejecutar plan de formación de brigadistas de emergencias de las Sedes Principal, Facultad de Salud, Bucarica, Guatiguará, Málaga, Barrancabermeja, Socorro y Barbosa</t>
  </si>
  <si>
    <t>Realizar simulacro de emergencias y/o evacuación en las Sedes Principal, Facultad de Salud, Bucarica, Guatiguará, Málaga, Socorro y Barbosa</t>
  </si>
  <si>
    <t>Informes 
Simulacro 
de Emergencias</t>
  </si>
  <si>
    <t>Realizar actividades de formación dirigida a estudiantes y docentes en temas de atención en primeros auxilios y planes de emergencia y/o evacuaciones.</t>
  </si>
  <si>
    <t>Asistencias a formación</t>
  </si>
  <si>
    <t>Desconexión de los elementos electrónicos y eléctricos al finalizar la jornada laboral y/o académica</t>
  </si>
  <si>
    <t>Realizar inspección y seguimiento de funcionamiento del sistema de alarma y sistemas contraincendios</t>
  </si>
  <si>
    <t>Inspección Alarma- extintores</t>
  </si>
  <si>
    <t>Realizar inspección de equipos contra incendios de la sede Barbosa.</t>
  </si>
  <si>
    <t>Profesional HSEQ Sede Barbosa</t>
  </si>
  <si>
    <t xml:space="preserve">Inspección de extintores </t>
  </si>
  <si>
    <t>Uso ineficiente de los recursos</t>
  </si>
  <si>
    <t>Situación en la cual ocurre un consumo desmesurado en el consumo energético y de agua</t>
  </si>
  <si>
    <t>Profesores 
Estudiantes
Contratistas
Trabajadores</t>
  </si>
  <si>
    <t>Fallas en el proceso de inducción</t>
  </si>
  <si>
    <t>Por omisión, impericia o negligencia de los funcionarios y de las personas de la comunidad universitaria</t>
  </si>
  <si>
    <t>Fallas en el seguimiento de los lineamientos ambientales</t>
  </si>
  <si>
    <t>Inducción al personal nuevo y estudiantes de primer semestre
Sensibilización del personal a través de redes sociales, mailers, publicidad, campañas o acciones ambientales</t>
  </si>
  <si>
    <t>Impacto MODERADO(10) x Probabilidad MEDIA(2)= MODERADO (20)</t>
  </si>
  <si>
    <t>Realizar capacitaciones en los programas del Sistema de Gestión Ambiental a la Comunidad Universitaria</t>
  </si>
  <si>
    <t>Líder ambiental
Coordinador SGA</t>
  </si>
  <si>
    <t>(Número de capacitaciones realizadas/Número de capacitaciones planteadas)*100</t>
  </si>
  <si>
    <t>Realizar inspecciones en áreas comunes, laboratorios y áreas administrativas para verificar el cumplimiento de los lineamientos ambientales</t>
  </si>
  <si>
    <t>(Número de inspecciones realizadas/Número de inspecciones programadas)*100</t>
  </si>
  <si>
    <t xml:space="preserve">Incumplimiento de normatividad ambiental </t>
  </si>
  <si>
    <t xml:space="preserve">Situación en la cual no se cumple con uno o más de los requisitos exigidos por las normativas ambientales que aplican a la universidad  </t>
  </si>
  <si>
    <t>Profesores 
Estudiantes
Contratistas
Trabajadores
Sistema de Gestión Ambiental</t>
  </si>
  <si>
    <t>No se aplica en forma estricta la normatividad vigente</t>
  </si>
  <si>
    <t>Fallas en el proceso de inducción, entrenamiento y verificación</t>
  </si>
  <si>
    <t>Imposición de sanciones por parte de la autoridad ambiental
Pérdida de credibilidad ante la comunidad
Afectación de la imagen del Sistema de Gestión Ambiental y de la Universidad</t>
  </si>
  <si>
    <t>IMPORTANTE (60)</t>
  </si>
  <si>
    <t>Matriz de requisitos legales ambientales actualizada
Inducciones al personal nuevo y estudiantes de primer semestre
Sistema de Quejas y Reclamos
Programas del SGA</t>
  </si>
  <si>
    <t>Impacto Grave(20) x Probabilidad alta (3)= IMPORTANTE (60)</t>
  </si>
  <si>
    <t>Realizar actualización de la matriz de requisitos legales ambientales</t>
  </si>
  <si>
    <t>Matriz legal actualizada</t>
  </si>
  <si>
    <t>Imposibilidad para llevar a cabo los programas del SGA</t>
  </si>
  <si>
    <t>Incumplimiento total o parcial de los programas del Sistema de Gestión Ambiental</t>
  </si>
  <si>
    <t>Dirección de la Universidad
Sistema de Gestión Ambiental</t>
  </si>
  <si>
    <t xml:space="preserve">Recursos financieros insuficientes
</t>
  </si>
  <si>
    <t>Inadecuada gestión financiera</t>
  </si>
  <si>
    <t>Falta de claridad de los programas</t>
  </si>
  <si>
    <t>Disminución de los indicadores institucionales
Mala clasificación de los residuos
Disminución en la generación de material reciclable</t>
  </si>
  <si>
    <t>Formatos del Sistema Gestión Ambiental
Programas del Sistema de Gestión Ambiental
Difusión de los programas a través de redes sociales, mailers, publicidad, campañas o acciones ambientales</t>
  </si>
  <si>
    <t>Impacto Moderado(10) x Probabilidad Media (2)= MODERADO (20)</t>
  </si>
  <si>
    <t>Realizar plan de recuperación ambiental y actividades de conservación forestal del Campus Bicentenario.</t>
  </si>
  <si>
    <t>(Número de actividades realizadas/Número de actividades programadas)*100</t>
  </si>
  <si>
    <t>Cambio de administración en la Universidad que desfavorece los recursos para los programas</t>
  </si>
  <si>
    <t>Cambio de políticas institucionales</t>
  </si>
  <si>
    <t>Establecer un cronograma ambiental durante el año, en el que se vean incluidos los programas del SGA</t>
  </si>
  <si>
    <t>Baja participación de los responsables de las actividades</t>
  </si>
  <si>
    <t>Falta de motivación</t>
  </si>
  <si>
    <t>Imprecisiones en los roles y compromisos adquiridos por los responsables de los programas</t>
  </si>
  <si>
    <t>Vincular estudiante o auxiliar para apoyar las capacitaciones y actividades programadas en el Sistema de Gestión Ambiental</t>
  </si>
  <si>
    <t>Sobrecarga laboral</t>
  </si>
  <si>
    <t>Rotación de personal</t>
  </si>
  <si>
    <t>OBJETIVO DEL PROCESO: Garantizar el funcionamiento y confiabilidad de los equipos eléctricos, electrónicos y electromecánicos de la Universidad.</t>
  </si>
  <si>
    <t>Incumplimiento en el servicio</t>
  </si>
  <si>
    <t>Demora en los trámites relacionados con la atención de las solicitudes</t>
  </si>
  <si>
    <t>Equipo de la División de Mantenimiento Tecnológico</t>
  </si>
  <si>
    <t>Falta de personal:
*Profesional para asignar solicitudes en el Sistema de Información de Mantenimiento Tecnológico "SIMAT" y realizar plan anual de mantenimiento preventivo
*Técnico para responder a las necesidades de mantenimiento tecnológico de la UIS</t>
  </si>
  <si>
    <t>Personal jubilado y/o retirado.</t>
  </si>
  <si>
    <t>Insatisfacción de los usuarios, daño de la imagen de la DMT, levantamiento de no conformidades en el proceso, tiempos elevados en la respuesta del servicio, sobrecostos</t>
  </si>
  <si>
    <t>Alta (3)</t>
  </si>
  <si>
    <t>Importante (30)</t>
  </si>
  <si>
    <t>Moderado (20) = Impacto moderado (10) X Probabilidad Media (2)</t>
  </si>
  <si>
    <t>Reducir</t>
  </si>
  <si>
    <t>Gestionar ante la alta dirección la contratación del personal</t>
  </si>
  <si>
    <t>Jefe División Mantenimiento Tecnológico</t>
  </si>
  <si>
    <t>Carta</t>
  </si>
  <si>
    <t>Demora en la contratación</t>
  </si>
  <si>
    <t>Desconocimiento de los equipos que son adquiridos por la universidad</t>
  </si>
  <si>
    <t xml:space="preserve">Las Unidades Académico Administrativas no informan en el momento de la compra a la División de Mantenimiento Tecnológico </t>
  </si>
  <si>
    <t xml:space="preserve">Gestionar con inventarios los equipos que tiene cada Unidad Académico Administrativa </t>
  </si>
  <si>
    <t>Listado de equipos entregados por inventarios</t>
  </si>
  <si>
    <t xml:space="preserve">Desconocimiento de los manuales de funcionamiento de cada uno de los equipos de la universidad. </t>
  </si>
  <si>
    <t>Gestionar con las Unidades Académico Administrativas los manuales de funcionamiento de los equipos con los que cuenta cada unidad.</t>
  </si>
  <si>
    <t>Manuales de los equipos de cada Unidad Académico Administrativa</t>
  </si>
  <si>
    <t>Falta de capacitación al equipo de técnicos de la División de Mantenimiento Tecnológico sobre los diferentes equipos de la Universidad</t>
  </si>
  <si>
    <t>Los técnicos cuentan con el conocimiento general de los equipos pero en casos de equipos especializados se necesita conocer a fondo cada uno de ellos y esto causa demoras en el servicio.</t>
  </si>
  <si>
    <t>Equipos especializados. 
Tipo de contratación de los técnicos</t>
  </si>
  <si>
    <t>Número de capacitaciones</t>
  </si>
  <si>
    <t>Falta de presupuesto</t>
  </si>
  <si>
    <t>Falta de contratación de personal para la DMT y proveedores externos</t>
  </si>
  <si>
    <t>Enviar cartas a la alta dirección solicitando recursos económicos para la DMT</t>
  </si>
  <si>
    <t>Inconvenientes en compras de repuestos, insumos y materiales</t>
  </si>
  <si>
    <t>Proveedores</t>
  </si>
  <si>
    <t>Demora por parte de los proveedores en la entrega de repuestos</t>
  </si>
  <si>
    <t>Proveedores fuera del área metropolitana</t>
  </si>
  <si>
    <t>Servicios, repuestos o equipos que no se consiguen en el área metropolitana</t>
  </si>
  <si>
    <t>Enviar invitación para inscripción de nuevos proveedores en la plataforma de la UIS</t>
  </si>
  <si>
    <t>Invitaciones a proveedores por medio de la DMT</t>
  </si>
  <si>
    <t>Subcontratación de servicio</t>
  </si>
  <si>
    <t>Realizar evaluación a cada uno de los proveedores</t>
  </si>
  <si>
    <t>Número de evaluaciones realizadas a proveedores</t>
  </si>
  <si>
    <t>Equipos o repuestos no comerciales</t>
  </si>
  <si>
    <t>Equipos o repuestos descontinuados del mercado</t>
  </si>
  <si>
    <t xml:space="preserve">Realizar solicitud de cotizaciones a proveedores </t>
  </si>
  <si>
    <t>Número de cotizaciones solicitadas a proveedores</t>
  </si>
  <si>
    <t>Unidades Académico Administrativas</t>
  </si>
  <si>
    <t>Demora en el traslado de presupuesto por parte de las Unidades Académico Administrativas al momento de reparar un equipo</t>
  </si>
  <si>
    <t>Enviar cuentas de cobro a las Unidades Académico Administrativas</t>
  </si>
  <si>
    <t>Número de cuentas de cobro enviadas a las Unidades Académico Administrativas</t>
  </si>
  <si>
    <t xml:space="preserve">Demora por parte de las UAA en la confirmación del listado de equipos críticos para el plan anual de mantenimiento preventivo </t>
  </si>
  <si>
    <t>Desconocimiento de los equipos críticos de cada unidad</t>
  </si>
  <si>
    <t>No se realiza seguimiento de los equipos que han sido dados de baja o han salido de garantía por parte del proveedor</t>
  </si>
  <si>
    <t xml:space="preserve">Número de correos enviados a las Unidades Académico Administrativas del plan anual de mantenimiento preventivo </t>
  </si>
  <si>
    <t>Demora en el traslado del equipo a la División de Mantenimiento Tecnológico</t>
  </si>
  <si>
    <t>Desconocimiento por parte de las UAA del proceso en la División de Mantenimiento Tecnológico</t>
  </si>
  <si>
    <t>Enviar un correo masivo a las UAA dando a conocer los servicios brindados por la DMT, y los procedimientos de la división.</t>
  </si>
  <si>
    <t>Cantidad de correos enviados</t>
  </si>
  <si>
    <t>El usuario no crea la solicitud mediante el SIMAT</t>
  </si>
  <si>
    <t>Desconocimiento por parte de las UAA en el manejo del SIMAT</t>
  </si>
  <si>
    <t>División de Servicios de Información</t>
  </si>
  <si>
    <t>Fallas en el Sistema de Información de Mantenimiento Tecnológico "SIMAT"</t>
  </si>
  <si>
    <t>No se actualiza constantemente</t>
  </si>
  <si>
    <t>Proponer oportunidades de mejora a la División de Servicios Informáticos</t>
  </si>
  <si>
    <t>Cantidad de cartas solicitando las mejoras</t>
  </si>
  <si>
    <t>Otros</t>
  </si>
  <si>
    <t>Cierres no previstos en la UIS</t>
  </si>
  <si>
    <t>Paros o manifestaciones dentro de la UIS</t>
  </si>
  <si>
    <t>Reprogramar actividades</t>
  </si>
  <si>
    <t>División Planta Física</t>
  </si>
  <si>
    <t>Insuficientes vehículos para la atención de las solicitudes</t>
  </si>
  <si>
    <t>Alto número de solicitudes de transporte a la división de Planta Física en algunas temporadas</t>
  </si>
  <si>
    <t>Solicitar por la intranet el servicio de transporte en los días indicados</t>
  </si>
  <si>
    <t>Número de solicitudes realizadas en el año</t>
  </si>
  <si>
    <t>Falla posterior a los servicios prestados por la División de Mantenimiento Tecnológico</t>
  </si>
  <si>
    <t>Falla que se presenta en los servicios ya cumplidos</t>
  </si>
  <si>
    <t>Insatisfacción de los usuarios, daño de la imagen de la División de Mantenimiento Tecnológico, levantamiento de no conformidades para el proceso y sobrecostos</t>
  </si>
  <si>
    <t xml:space="preserve">Realizar encuesta de satisfacción a las Unidades Académico Administrativas </t>
  </si>
  <si>
    <t>Número de encuestas realizadas a las Unidades Académico Administrativas</t>
  </si>
  <si>
    <t>Desconocimiento de la importancia y el cuidado básico de los equipos de mayor uso en la UIS (computadores, impresoras, videobeam, teléfonos)</t>
  </si>
  <si>
    <t>Falta de capacitación al personal de cada Unidad Académico Administrativa</t>
  </si>
  <si>
    <t>Enviar folleto a cada UAA indicando la importancia del cuidado</t>
  </si>
  <si>
    <t>Correos enviados a las Unidades Académico Administrativas</t>
  </si>
  <si>
    <t>Alta rotación de personal que utiliza los equipos</t>
  </si>
  <si>
    <t>División de Mantenimiento Tecnológico y Unidades Académico Administrativas</t>
  </si>
  <si>
    <t>Falta de mantenimiento preventivo a los equipos de la UIS</t>
  </si>
  <si>
    <t>Falta de personal para realizar mantenimiento preventivo a todos los equipos y no solo los críticos</t>
  </si>
  <si>
    <t>Pocas solicitudes de mantenimiento preventivo realizadas por el SIMAT</t>
  </si>
  <si>
    <t>Desconocimiento del servicio ofrecido por el DMT para el mismo</t>
  </si>
  <si>
    <t>Enviar folleto a cada Unidad Académico Administrativa indicando el uso del sistema</t>
  </si>
  <si>
    <t>Realizar el Plan de mantenimiento preventivo anual</t>
  </si>
  <si>
    <t>Plan de Mantenimiento Preventivo Anual</t>
  </si>
  <si>
    <t>Inadecuado sistema de transporte que ocasiona daños en el equipo</t>
  </si>
  <si>
    <t>Vehículos inadecuados para el transporte de equipos</t>
  </si>
  <si>
    <t>Enviar instructivo para el embalaje de equipos delicados a cada Unidad Académico Administrativa</t>
  </si>
  <si>
    <t>Mal embalaje, amarre y/o embarque de los equipos</t>
  </si>
  <si>
    <t>Incumplimiento en los servicios contratados externamente</t>
  </si>
  <si>
    <t>No se cumple con los objetos de los contratos</t>
  </si>
  <si>
    <t>PROCESO:  RELACIONES EXTERIORES</t>
  </si>
  <si>
    <r>
      <t xml:space="preserve">OBJETIVO DEL PROCESO: </t>
    </r>
    <r>
      <rPr>
        <sz val="10"/>
        <rFont val="Humanst521 BT"/>
        <family val="2"/>
      </rPr>
      <t>Orientar, promover y desarrollar procesos de movilidad de personas, de intercambios de servicios y conocimientos y de cooperación interinstitucional, en los ámbitos nacional e internacional, orientados al mejor cumplimiento de las funciones misionales y al fortalecimiento institucional.</t>
    </r>
  </si>
  <si>
    <r>
      <t>Riesgo 
(</t>
    </r>
    <r>
      <rPr>
        <b/>
        <i/>
        <sz val="8"/>
        <rFont val="Humanst521 BT"/>
        <family val="2"/>
      </rPr>
      <t xml:space="preserve">Evento </t>
    </r>
    <r>
      <rPr>
        <b/>
        <sz val="8"/>
        <rFont val="Humanst521 BT"/>
        <family val="2"/>
      </rPr>
      <t xml:space="preserve">que puede afectar el logro del </t>
    </r>
    <r>
      <rPr>
        <b/>
        <i/>
        <sz val="8"/>
        <rFont val="Humanst521 BT"/>
        <family val="2"/>
      </rPr>
      <t>objetivo</t>
    </r>
    <r>
      <rPr>
        <b/>
        <sz val="8"/>
        <rFont val="Humanst521 BT"/>
        <family val="2"/>
      </rPr>
      <t>)</t>
    </r>
  </si>
  <si>
    <r>
      <t>Agente generador
(</t>
    </r>
    <r>
      <rPr>
        <b/>
        <i/>
        <sz val="8"/>
        <rFont val="Humanst521 BT"/>
        <family val="2"/>
      </rPr>
      <t>Sujeto u objeto</t>
    </r>
    <r>
      <rPr>
        <b/>
        <sz val="8"/>
        <rFont val="Humanst521 BT"/>
        <family val="2"/>
      </rPr>
      <t xml:space="preserve"> con capacidad para generar el riesgo)</t>
    </r>
  </si>
  <si>
    <r>
      <t>Causas
(</t>
    </r>
    <r>
      <rPr>
        <b/>
        <i/>
        <sz val="8"/>
        <rFont val="Humanst521 BT"/>
        <family val="2"/>
      </rPr>
      <t>Factores</t>
    </r>
    <r>
      <rPr>
        <b/>
        <sz val="8"/>
        <rFont val="Humanst521 BT"/>
        <family val="2"/>
      </rPr>
      <t xml:space="preserve"> internos o externos)
</t>
    </r>
  </si>
  <si>
    <r>
      <t xml:space="preserve">Efecto /
Consecuencias
 (Cómo se </t>
    </r>
    <r>
      <rPr>
        <b/>
        <i/>
        <sz val="8"/>
        <rFont val="Humanst521 BT"/>
        <family val="2"/>
      </rPr>
      <t>refleja</t>
    </r>
    <r>
      <rPr>
        <b/>
        <sz val="8"/>
        <rFont val="Humanst521 BT"/>
        <family val="2"/>
      </rPr>
      <t xml:space="preserve"> en la entidad?)</t>
    </r>
  </si>
  <si>
    <r>
      <t xml:space="preserve">Riesgo
</t>
    </r>
    <r>
      <rPr>
        <b/>
        <i/>
        <sz val="8"/>
        <rFont val="Humanst521 BT"/>
        <family val="2"/>
      </rPr>
      <t>Qué puede ocurrir?</t>
    </r>
  </si>
  <si>
    <r>
      <t xml:space="preserve">Descripción
</t>
    </r>
    <r>
      <rPr>
        <b/>
        <i/>
        <sz val="8"/>
        <rFont val="Humanst521 BT"/>
        <family val="2"/>
      </rPr>
      <t>En qué consiste o cuáles son sus características?</t>
    </r>
  </si>
  <si>
    <t>Baja participación de estudiantes  entrantes movilidad académica</t>
  </si>
  <si>
    <t>Pocos estudiantes visitantes que deseen hacer una movilidad en la UIS</t>
  </si>
  <si>
    <t>Personal de Relaciones Exteriores y Universidades Cooperantes</t>
  </si>
  <si>
    <t>No se fortalece la internacionalización de los programas académicos</t>
  </si>
  <si>
    <t>Comunicaciones convocando a las Universidades cooperantes a postular a sus estudiantes a movilidad</t>
  </si>
  <si>
    <t>Impacto Moderado(10) x Probabilidad Media (2) = Moderado (20)</t>
  </si>
  <si>
    <t>Reducir el riesgo</t>
  </si>
  <si>
    <t>Actualizar la información en la página web de relaciones exteriores/ movilidad saliente</t>
  </si>
  <si>
    <t>Profesional de Movilidad Relaciones Exteriores</t>
  </si>
  <si>
    <t>Número de actualizaciones</t>
  </si>
  <si>
    <t>Generar material audiovisual que indique la realización del proceso de movilidad entrante en la UIS en inglés y español</t>
  </si>
  <si>
    <t>Videos generados</t>
  </si>
  <si>
    <t>Divulgar en  medios electrónicos de las universidades cooperantes</t>
  </si>
  <si>
    <t>Material diseñado para divulgación electrónica</t>
  </si>
  <si>
    <t xml:space="preserve">Participación en Becas como Alianza Pacífico y Iberoamericana Santander PILA que favorecen la movilidad </t>
  </si>
  <si>
    <t xml:space="preserve">Participar en Ferias de Internacionalización y movilidad </t>
  </si>
  <si>
    <t xml:space="preserve">Director de Relaciones Exteriores y Profesional </t>
  </si>
  <si>
    <t xml:space="preserve">Número de ferias y encuentro  </t>
  </si>
  <si>
    <t>Financiamiento insuficiente del programa de movilidad</t>
  </si>
  <si>
    <t>Mecanismos de financiamiento público</t>
  </si>
  <si>
    <t>Los estudiantes ya conocen las oportunidades de movilidad disponibles en las diferentes áreas del conocimiento</t>
  </si>
  <si>
    <t xml:space="preserve">Cantidad de recursos asignados para procesos de movilidad no alcanza para cubrir toda la demanda </t>
  </si>
  <si>
    <t xml:space="preserve">1. No se logra una contribución significativa en la formación integral y multiculturalidad fruto de la internacionalización.                                                                                                                                                                                                                                                                                                                                                                                                                                                                                                                                                   2. Incumplimiento de los deberes misionales de internacionalización de la educación.                                                    </t>
  </si>
  <si>
    <t>Interacción con las autoridades administrativas y financieras de la Universidad</t>
  </si>
  <si>
    <t>Presentar las iniciativas de movilidad e importancia en la internacionalización, previo a la asignación del presupuesto</t>
  </si>
  <si>
    <t>Profesional de movilidad</t>
  </si>
  <si>
    <t>Número de presentaciones</t>
  </si>
  <si>
    <t>Generar reportes de beneficiarios semestralmente para indicar los montos invertido en el programa</t>
  </si>
  <si>
    <t xml:space="preserve">Número de reportes </t>
  </si>
  <si>
    <t>Difusión de las oportunidades y convocatorias de becas y financiamiento de movilidades</t>
  </si>
  <si>
    <t>Fortalecer las relaciones de cooperación con instituciones internacionales que apoyen</t>
  </si>
  <si>
    <t>Número de oportunidades de financiamiento identificadas</t>
  </si>
  <si>
    <t>Identificar y promover diferentes programas de becas para diversificar las fuentes de financiamiento de las movilidades</t>
  </si>
  <si>
    <t>Profesional de Movilidad</t>
  </si>
  <si>
    <t>Publicación en el sistema de información de Relext</t>
  </si>
  <si>
    <t>Acuerdo 029 de 2014 Y Difusión de los programas de becas disponibles</t>
  </si>
  <si>
    <t>Profesional de Movilidad Relaciones Exteriores y DSI</t>
  </si>
  <si>
    <t>Dificultades del orden físico, psicológico y legal durante la movilidad</t>
  </si>
  <si>
    <t>Estudiante en Movilidad Internacional</t>
  </si>
  <si>
    <t>Por conductas inadecuadas del estudiante ajenas al personal de Relaciones Exteriores</t>
  </si>
  <si>
    <t>No existe un protocolo que establezca el control de las conductas y situaciones ajenas a aspectos académicos de los estudiantes antes y durante su movilidad</t>
  </si>
  <si>
    <t>Se pierden posibilidades de cooperación con el país en donde se presentó la dificultad</t>
  </si>
  <si>
    <t>leve (5)</t>
  </si>
  <si>
    <t>Baja (1)</t>
  </si>
  <si>
    <t>tolerable (10)</t>
  </si>
  <si>
    <t>Certificado de notas con anotaciones de conducta irregular del estudiante</t>
  </si>
  <si>
    <t>Impacto  Grave (20) x Probabilidad Media (2) = Aceptable (40)</t>
  </si>
  <si>
    <t>Encuesta generada</t>
  </si>
  <si>
    <t>Procesos legales levantados al estudiante deportado</t>
  </si>
  <si>
    <t>Reglamento de pregrado y proceso disciplinario del caso</t>
  </si>
  <si>
    <t>Video generado</t>
  </si>
  <si>
    <t>Incumplimiento de los compromisos de movilidad por parte de los estudiantes</t>
  </si>
  <si>
    <t>Un estudiante de movilidad saliente puede graduarse sin cumplir con el compromiso académico y con el requisito de contraprestación de horas por apoyos recibidos.</t>
  </si>
  <si>
    <t>Estudiante en Movilidad Nacional e Internacional saliente</t>
  </si>
  <si>
    <t>No se registra la deuda en el sistema, porque la revisión manual toma mucho tiempo</t>
  </si>
  <si>
    <t>No se lleva un control minucioso de los documentos entregados por el estudiante para confirmar la contraprestación</t>
  </si>
  <si>
    <t>Procesos legales de orden financiero</t>
  </si>
  <si>
    <t>Importante (40)</t>
  </si>
  <si>
    <t>Registrar deuda en el sistema inmediatamente se cumpla el plazo del estudiante para finalizar con los compromisos</t>
  </si>
  <si>
    <t>Carta de autorización para llenado de pagaré con carta de instrucciones.</t>
  </si>
  <si>
    <t>Carta y pagaré con carta de instrucciones diseñados e implementados</t>
  </si>
  <si>
    <t>Procesos de suscripción de convenios inconclusos</t>
  </si>
  <si>
    <t>Pérdida de voluntad de cooperación por parte de los socios</t>
  </si>
  <si>
    <t xml:space="preserve">El cooperante, Relaciones Exteriores, Oficina Jurídica </t>
  </si>
  <si>
    <t xml:space="preserve">Algunas UAA no tienen tiempos de respuesta especificados </t>
  </si>
  <si>
    <t>Se pierden posibilidades de cooperación que beneficien a la comunidad UIS</t>
  </si>
  <si>
    <t xml:space="preserve">Compartir o transferir </t>
  </si>
  <si>
    <t xml:space="preserve">Revisar en qué parte del proceso se encuentra el convenio y contactarse con la persona encargada para indagar sobre la posibilidad de continuar con la intención de cooperación, buscando posibles elementos de acuerdo para las clausulas que impiden el perfeccionamiento del convenio. </t>
  </si>
  <si>
    <t xml:space="preserve">Profesional de convenios          Gestor del Convenio   </t>
  </si>
  <si>
    <t xml:space="preserve">Revisión proceso de convenios </t>
  </si>
  <si>
    <t>No renovar un convenio que sea estratégico</t>
  </si>
  <si>
    <t>Pérdida de voluntad de cooperación por parte de los socios y del gestor</t>
  </si>
  <si>
    <t>El cooperante, Relaciones Exteriores, los usuarios del convenio</t>
  </si>
  <si>
    <t xml:space="preserve">No se materializan las actividades de cooperación  </t>
  </si>
  <si>
    <t>Ausencia de reporte de actividades por parte del gestor o falta de interés del gestor</t>
  </si>
  <si>
    <t>Cambio de estrategia del cooperante, el gestor o Relaciones Exteriores</t>
  </si>
  <si>
    <t>Encuesta de seguimiento a convenios</t>
  </si>
  <si>
    <t xml:space="preserve">Promover los convenios a través de las charlas informativas de movilidad </t>
  </si>
  <si>
    <t xml:space="preserve">Profesional de convenios   </t>
  </si>
  <si>
    <t>Número de charlas</t>
  </si>
  <si>
    <t>Evaluación Institucional de convenios</t>
  </si>
  <si>
    <t>Revisar los convenios próximos a vencer</t>
  </si>
  <si>
    <t>Número de convenios estratégicos renovados</t>
  </si>
  <si>
    <t>No se identifica la actividad de un convenio</t>
  </si>
  <si>
    <t>No tener un seguimiento adecuado respecto a las actividades que se realizan a partir de un convenio</t>
  </si>
  <si>
    <t xml:space="preserve"> Gestor  institucional del convenio, Recopilador (Res.2279 de 2015) Personal de las  Unidades Académico Administrativas de la UIS/ Unidades Académicas y Administrativas que no tienen conocimiento del reporte a las actividades desarrolladas </t>
  </si>
  <si>
    <t>Ausencia de  reporte por parte de los gestores, recopiladores y UAA que permita dar cuenta de las actividades  desarrolladas en el marco de un convenio.</t>
  </si>
  <si>
    <t>Existen actores que usan los convenios sin informar de su participación</t>
  </si>
  <si>
    <t>Porque no existen herramientas sistemáticas para detectar la actividad</t>
  </si>
  <si>
    <t xml:space="preserve">No reportar los indicadores institucionales de manera global                                                                                                                                                                                                                           </t>
  </si>
  <si>
    <t xml:space="preserve">Formato de evaluación institucional de convenios FRE.18 y la encuesta de seguimiento                                                                                                                                                                                                                                                                        </t>
  </si>
  <si>
    <t>Reducir el Riesgo</t>
  </si>
  <si>
    <t>Solicitar reporte por parte de los gestores y las UAA recopiladoras que permita dar cuenta de las actividades desarrolladas de un convenio</t>
  </si>
  <si>
    <t>Profesional Convenios RELEXT</t>
  </si>
  <si>
    <t>Número de reportes</t>
  </si>
  <si>
    <t xml:space="preserve">No se ejecuten actividades derivadas de la suscripción del acuerdo </t>
  </si>
  <si>
    <t xml:space="preserve">Las instituciones cooperantes </t>
  </si>
  <si>
    <t xml:space="preserve">No se firman acuerdos específicos </t>
  </si>
  <si>
    <t xml:space="preserve">Gestores y beneficiarios de los convenios realizan actividades sin el trámite del acuerdo específico </t>
  </si>
  <si>
    <t xml:space="preserve">Se suscriben acuerdos ineficaces </t>
  </si>
  <si>
    <t>Profesional Convenios  y Movilidad RELEXT</t>
  </si>
  <si>
    <t xml:space="preserve">Cartas de intensión </t>
  </si>
  <si>
    <t>Disminución en la participación de los Egresados en las actividades del Programa Institucional</t>
  </si>
  <si>
    <t xml:space="preserve">Menos del 10% de los egresados participan en las actividades propuestas por el programa de egresados </t>
  </si>
  <si>
    <t>Secretaría General, RELEXT, DSI y Egresados</t>
  </si>
  <si>
    <t>Falta de actualización de la base de datos de programa por parte del proceso de grados en Secretaría General</t>
  </si>
  <si>
    <t>La ley de Habbeas data limita a que solo las personas interesadas en recibir y ser contactado por la universidad mantengan un vinculo directo para que reciban invitaciones por parte del programa de egresados.</t>
  </si>
  <si>
    <t>No existe aún un proceso definido donde los datos solicitados en la actualización de la base de egresados sean iguales o similares en contenido con los datos requeridos para la intención y solicitud de grado</t>
  </si>
  <si>
    <t>Pérdida del relacionamiento con los egresados- Reprocesos para recuperar datos que pueden ser obtenidos desde el inicio</t>
  </si>
  <si>
    <t>Se solicita a los Egresados que actualicen la información en el enlace web dispuesto para ellos</t>
  </si>
  <si>
    <t>Depurar la base general de egresados estandarizando los datos correctos a través de la plataforma master base.</t>
  </si>
  <si>
    <t>Profesional de Egresados</t>
  </si>
  <si>
    <t xml:space="preserve">Depuración de bases de datos </t>
  </si>
  <si>
    <t>Recolección de datos en eventos culturales donde se convoca a egresados</t>
  </si>
  <si>
    <t xml:space="preserve">No se recuperan los datos pertinentes de las intenciones de grado por parte de DSI    </t>
  </si>
  <si>
    <t>Realizar campaña de sensibilización para tener información actualizada de los datos</t>
  </si>
  <si>
    <t xml:space="preserve">Falta de interés por parte de los egresados </t>
  </si>
  <si>
    <t>Egresados pueden estar registrados en la base de datos pero no autorizan para ser contactados</t>
  </si>
  <si>
    <t>Hay que ampliar la oferta de servicios ofrecidos para poder satisfacer los gustos y necesidades de cada egresado según su área de conocimiento</t>
  </si>
  <si>
    <t>Acuerdo 091 de 2008, lineamientos con alcance definido</t>
  </si>
  <si>
    <t>Pérdida de la información de Egresados</t>
  </si>
  <si>
    <t>Por razón de capacidad, la UIS tiene que contratar anualmente un servicio de Emailing con su propia base de datos para egresados.</t>
  </si>
  <si>
    <t>DSI, Relext, MasterBase</t>
  </si>
  <si>
    <t>La Empresa MasterBase desaparece</t>
  </si>
  <si>
    <t>Dependencia de la plataforma Master Base</t>
  </si>
  <si>
    <t>Mantiene la custodia de la información actualizada</t>
  </si>
  <si>
    <t>Perder el relacionamiento establecido y las correcciones aportadas a la base de datos de egresados que genera DSI</t>
  </si>
  <si>
    <t>media (2)</t>
  </si>
  <si>
    <t>Impacto  Moderado (10) x Probabilidad Alta (3) = Aceptable (30)</t>
  </si>
  <si>
    <t>Realizar las cotizaciones para ir validando y comparando precios frente al operador de correo actual</t>
  </si>
  <si>
    <t>Personal de Relaciones Exteriores</t>
  </si>
  <si>
    <t xml:space="preserve">Cotizaciones realizadas </t>
  </si>
  <si>
    <t>Ausencia de capacidad de almacenamiento de los sistemas de información UIS</t>
  </si>
  <si>
    <t>Planificar con antelación la compra de la licencia del año N+1 para que a través de ella se cuente con la capacidad de envío de correos y relacionamiento</t>
  </si>
  <si>
    <r>
      <t xml:space="preserve">PROCESO: </t>
    </r>
    <r>
      <rPr>
        <sz val="10"/>
        <rFont val="Humanst521 BT"/>
        <family val="2"/>
      </rPr>
      <t>SEGUIMIENTO INSTITUCIONAL</t>
    </r>
  </si>
  <si>
    <r>
      <t xml:space="preserve">OBJETIVO DEL PROCESO: </t>
    </r>
    <r>
      <rPr>
        <sz val="10"/>
        <rFont val="Humanst521 BT"/>
        <family val="2"/>
      </rPr>
      <t>Realizar seguimiento continuo a los procesos Estratégicos, Misionales, de Evaluación y Apoyo de la Universidad a través de un enfoque sistémico de auditorías internas; de igual forma, dar asesoría y acompañamiento en Administración del Riesgo y Planes de Mejoramiento. Así mismo, proporcionar valor agregado a la organización a través de recomendaciones con un alcance preventivo y de mejoramiento de los procesos. Además, apoyar la Solución de Conflictos administrativos y facilitar el flujo de información con Entes Externos.</t>
    </r>
  </si>
  <si>
    <r>
      <t xml:space="preserve">Riesgo 
</t>
    </r>
    <r>
      <rPr>
        <b/>
        <i/>
        <sz val="10"/>
        <rFont val="Humanst521 BT"/>
        <family val="2"/>
      </rPr>
      <t>(Evento</t>
    </r>
    <r>
      <rPr>
        <b/>
        <sz val="10"/>
        <rFont val="Humanst521 BT"/>
        <family val="2"/>
      </rPr>
      <t xml:space="preserve"> que puede afectar el logro del </t>
    </r>
    <r>
      <rPr>
        <b/>
        <i/>
        <sz val="10"/>
        <rFont val="Humanst521 BT"/>
        <family val="2"/>
      </rPr>
      <t>objetivo)</t>
    </r>
  </si>
  <si>
    <r>
      <t xml:space="preserve">Agente generador
</t>
    </r>
    <r>
      <rPr>
        <b/>
        <i/>
        <sz val="10"/>
        <rFont val="Humanst521 BT"/>
        <family val="2"/>
      </rPr>
      <t>(Sujeto</t>
    </r>
    <r>
      <rPr>
        <b/>
        <sz val="10"/>
        <rFont val="Humanst521 BT"/>
        <family val="2"/>
      </rPr>
      <t xml:space="preserve"> u </t>
    </r>
    <r>
      <rPr>
        <b/>
        <i/>
        <sz val="10"/>
        <rFont val="Humanst521 BT"/>
        <family val="2"/>
      </rPr>
      <t>objeto</t>
    </r>
    <r>
      <rPr>
        <b/>
        <sz val="10"/>
        <rFont val="Humanst521 BT"/>
        <family val="2"/>
      </rPr>
      <t xml:space="preserve"> con capacidad para generar el riesgo)</t>
    </r>
  </si>
  <si>
    <r>
      <t xml:space="preserve">Causas
</t>
    </r>
    <r>
      <rPr>
        <b/>
        <i/>
        <sz val="10"/>
        <rFont val="Humanst521 BT"/>
        <family val="2"/>
      </rPr>
      <t>(Factores</t>
    </r>
    <r>
      <rPr>
        <b/>
        <sz val="10"/>
        <rFont val="Humanst521 BT"/>
        <family val="2"/>
      </rPr>
      <t xml:space="preserve"> internos o externos)</t>
    </r>
  </si>
  <si>
    <r>
      <t xml:space="preserve">Efecto /
Consecuencias
 (Cómo se </t>
    </r>
    <r>
      <rPr>
        <b/>
        <i/>
        <sz val="10"/>
        <rFont val="Humanst521 BT"/>
        <family val="2"/>
      </rPr>
      <t>refleja</t>
    </r>
    <r>
      <rPr>
        <b/>
        <sz val="10"/>
        <rFont val="Humanst521 BT"/>
        <family val="2"/>
      </rPr>
      <t xml:space="preserve"> en la entidad?)</t>
    </r>
  </si>
  <si>
    <r>
      <t xml:space="preserve">Riesgo
</t>
    </r>
    <r>
      <rPr>
        <b/>
        <i/>
        <sz val="10"/>
        <rFont val="Humanst521 BT"/>
        <family val="2"/>
      </rPr>
      <t>Qué puede ocurrir?</t>
    </r>
  </si>
  <si>
    <r>
      <t xml:space="preserve">Descripción
</t>
    </r>
    <r>
      <rPr>
        <b/>
        <i/>
        <sz val="10"/>
        <rFont val="Humanst521 BT"/>
        <family val="2"/>
      </rPr>
      <t>En qué consiste o cuáles son sus características?</t>
    </r>
  </si>
  <si>
    <t xml:space="preserve">Incumplimiento al rol de asesor </t>
  </si>
  <si>
    <t>Falencias en la orientación técnica y recomendaciones para mejorar procesos, evitar desviaciones en los planes y programas e identificación de riesgos</t>
  </si>
  <si>
    <t xml:space="preserve">Dirección de Control Interno y Evaluación de gestión </t>
  </si>
  <si>
    <t xml:space="preserve">Falta de Acompañamiento y Asesoría a las Unidades Académico Administrativas para la mejora de procesos </t>
  </si>
  <si>
    <t>No se tienen establecidas las necesidades de las UAA con relación a la mejora continua</t>
  </si>
  <si>
    <t>*Incumplimiento de Normatividad Interna y Externa
*Inadecuada toma de decisiones
*Deterioro de la calidad académica y administrativa
*Sanciones Legales</t>
  </si>
  <si>
    <t xml:space="preserve">Moderado (10) </t>
  </si>
  <si>
    <t xml:space="preserve">Media (2) </t>
  </si>
  <si>
    <t xml:space="preserve">Leve  (5) x Probabilidad Baja (1)=  (5) Aceptable </t>
  </si>
  <si>
    <t xml:space="preserve">Dirección de Control Interno y Evaluación de Gestión </t>
  </si>
  <si>
    <t xml:space="preserve">Herramienta de control </t>
  </si>
  <si>
    <t xml:space="preserve">Bajo fomento de la Cultura del Control </t>
  </si>
  <si>
    <t>Poco desarrollo en procesos de sensibilización, capacitación y divulgación a todos los miembros de la entidad para interiorizar y comprometerse con el control</t>
  </si>
  <si>
    <t>Dirección de Control Interno y Evaluación de gestión 
Unidades Académicas Administrativas</t>
  </si>
  <si>
    <t xml:space="preserve">Falta de planeación de sensibilizaciones, capacitaciones y divulgación a las UAA en el tema de Cultura de Control </t>
  </si>
  <si>
    <t>*Incumplimiento de Normatividad Interna y Externa
*Inadecuada toma de decisiones
*Deterioro de la calidad académica y administrativa
*Sanciones Legales
*Deterioro de la imagen institucional</t>
  </si>
  <si>
    <t xml:space="preserve">Falencias en el rol de Evaluación y seguimiento </t>
  </si>
  <si>
    <t xml:space="preserve">Fallas o Inexactitud en la evaluación del sistema de control interno, control de la gestión, evaluación de los controles y Seguimiento por dependencias en las auditorías internas </t>
  </si>
  <si>
    <t>Por no realizar la actividad de auditoría de forma independiente y
objetiva para agregar valor y
mejorar las operaciones de la Universidad</t>
  </si>
  <si>
    <t xml:space="preserve">Falta de controles y/o procedimientos que determinen el fin y la forma de ejecutar las auditorías  </t>
  </si>
  <si>
    <t>*Incumplimiento de Normatividad Interna y Externa
*Deterioro de la calidad académica y administrativa
*Sanciones Legales</t>
  </si>
  <si>
    <t xml:space="preserve">* Programa de Auditorías
* Plan de Auditorías 
*Informes de Auditorías 
* Seguimiento a las acciones correctivas derivadas de auditorías internas
* Procedimientos de Auditorias 
*Procedimiento de Acciones correctivas y preventivas 
*Plan de formación </t>
  </si>
  <si>
    <t>Moderado (10) x Probabilidad Baja = TOLERABLE (10)</t>
  </si>
  <si>
    <t>Participar en capacitaciones de fortalecimiento en evaluación y seguimiento</t>
  </si>
  <si>
    <t xml:space="preserve">Dirección de Control Interno y Evaluación de Gestión 
Entes externos y/o internos </t>
  </si>
  <si>
    <t xml:space="preserve">Inexactitud en la información recopilada  </t>
  </si>
  <si>
    <t xml:space="preserve">Falta de verificación en fuentes confiables </t>
  </si>
  <si>
    <t>Inadecuada Administración del Riesgo</t>
  </si>
  <si>
    <t>Falencias en la evaluación de aspectos tanto internos
como externos que puedan llegar a representar una amenaza para la consecución de los
objetivos institucionales</t>
  </si>
  <si>
    <t xml:space="preserve">No contemplar la revisión de riesgos en las auditorías </t>
  </si>
  <si>
    <t xml:space="preserve">Fallas en la formulación de los planeas de auditoría </t>
  </si>
  <si>
    <t xml:space="preserve">No tener claridad en los aspectos a evaluar del proceso </t>
  </si>
  <si>
    <t>* Programa de Auditorías
* Plan de Auditorías 
*Informes de Auditorías 
* Seguimiento a las acciones correctivas derivadas de auditorías internas
* Procedimientos de Auditorias 
*Procedimiento de Acciones correctivas y preventivas 
*Manual para la Administración del riesgo 
*Formato Mapa de riesgos 
*Formato Controles existentes
 *Informe de Gestión de riesgos</t>
  </si>
  <si>
    <t xml:space="preserve">Asistir a capacitaciones de Gestión de riesgos </t>
  </si>
  <si>
    <t>Profesionales OCI</t>
  </si>
  <si>
    <t xml:space="preserve">1
Capacitación </t>
  </si>
  <si>
    <t xml:space="preserve">Inadecuado seguimiento y evaluación a los Mapas de riesgos </t>
  </si>
  <si>
    <t xml:space="preserve">Falta de capacitación de los funcionarios que realizan el seguimiento </t>
  </si>
  <si>
    <t xml:space="preserve">Falencias en los tramites, informes, solicitudes y relaciones con los entes de control </t>
  </si>
  <si>
    <t xml:space="preserve">Fallas en la atención de los requerimientos de los organismos de control, en la coordinación y acompañamiento para la presentación de informes y en la verificación de la información de las respuestas a los entes de control </t>
  </si>
  <si>
    <t>Unidades Académicas Administrativas</t>
  </si>
  <si>
    <t>Entrega inoportuna de la información por parte de las dependencias académico administrativas a la Dirección de Control Interno y Evaluación de Gestión</t>
  </si>
  <si>
    <t>Falta de planeación de los responsables de la realización de los reportes</t>
  </si>
  <si>
    <t>* Información presentada a los entes de control con contenido incorrecto
* Sanciones y/o multas impuestas a la institución o a sus funcionarios
*Hallazgos en las auditorías realizadas por los entes de control</t>
  </si>
  <si>
    <t>Falta de seguimiento por parte de la Dirección de Control Interno y Evaluación de Gestión a los cronogramas establecidos por los entes de control</t>
  </si>
  <si>
    <r>
      <t xml:space="preserve">Incumplimiento en tiempo de respuesta </t>
    </r>
    <r>
      <rPr>
        <sz val="10"/>
        <rFont val="Humanst521 BT"/>
        <family val="2"/>
      </rPr>
      <t>a los usuarios del Sistema de Quejas, Reclamos y Sugerencias</t>
    </r>
  </si>
  <si>
    <t>No cumplir con los tiempos establecidos para dar respuesta a las solicitudes presentadas mediante el módulo de Quejas, Reclamos y Sugerencias por parte de la Comunidad.</t>
  </si>
  <si>
    <t>Alteraciones en el orden público</t>
  </si>
  <si>
    <t>*Deterioro de la imagen institucional
*Insatisfacción del cliente por el servicio prestado
*Incumplimiento de la normatividad legal y reglamentaria</t>
  </si>
  <si>
    <t>N° de solicitudes</t>
  </si>
  <si>
    <t>Fallas técnicas en el Sistema de Información</t>
  </si>
  <si>
    <t>Falta de mantenimiento del módulo</t>
  </si>
  <si>
    <t>No atención por parte de las unidades generadoras de las respuestas</t>
  </si>
  <si>
    <t>Fallas en la comunicación internas</t>
  </si>
  <si>
    <t xml:space="preserve">Registro de PQRS en periodo de vacaciones y comisiones </t>
  </si>
  <si>
    <t xml:space="preserve">Hacer seguimiento al plan anual de auditorías </t>
  </si>
  <si>
    <t xml:space="preserve">Capacitaciones </t>
  </si>
  <si>
    <t xml:space="preserve">Seguimientos y reportes </t>
  </si>
  <si>
    <t>PROCESO: SERVICIOS INFORMÁTICOS Y DE TELECOMUNICACIONES</t>
  </si>
  <si>
    <r>
      <t>Riesgo 
(</t>
    </r>
    <r>
      <rPr>
        <b/>
        <i/>
        <sz val="9"/>
        <color indexed="18"/>
        <rFont val="Humanst521 BT"/>
        <family val="2"/>
      </rPr>
      <t>Evento</t>
    </r>
    <r>
      <rPr>
        <b/>
        <i/>
        <sz val="9"/>
        <rFont val="Humanst521 BT"/>
        <family val="2"/>
      </rPr>
      <t xml:space="preserve"> </t>
    </r>
    <r>
      <rPr>
        <b/>
        <sz val="9"/>
        <rFont val="Humanst521 BT"/>
        <family val="2"/>
      </rPr>
      <t>que puede afectar el logro del</t>
    </r>
    <r>
      <rPr>
        <b/>
        <sz val="9"/>
        <color indexed="18"/>
        <rFont val="Humanst521 BT"/>
        <family val="2"/>
      </rPr>
      <t xml:space="preserve"> </t>
    </r>
    <r>
      <rPr>
        <b/>
        <i/>
        <sz val="9"/>
        <color indexed="18"/>
        <rFont val="Humanst521 BT"/>
        <family val="2"/>
      </rPr>
      <t>objetivo</t>
    </r>
    <r>
      <rPr>
        <b/>
        <sz val="9"/>
        <rFont val="Humanst521 BT"/>
        <family val="2"/>
      </rPr>
      <t>)</t>
    </r>
  </si>
  <si>
    <r>
      <t>Agente generador
(</t>
    </r>
    <r>
      <rPr>
        <b/>
        <i/>
        <sz val="9"/>
        <color indexed="62"/>
        <rFont val="Humanst521 BT"/>
        <family val="2"/>
      </rPr>
      <t>Sujeto u objeto</t>
    </r>
    <r>
      <rPr>
        <b/>
        <sz val="9"/>
        <rFont val="Humanst521 BT"/>
        <family val="2"/>
      </rPr>
      <t xml:space="preserve"> con capacidad para generar el riesgo)</t>
    </r>
  </si>
  <si>
    <r>
      <t>Causas
(</t>
    </r>
    <r>
      <rPr>
        <b/>
        <i/>
        <sz val="9"/>
        <color indexed="18"/>
        <rFont val="Humanst521 BT"/>
        <family val="2"/>
      </rPr>
      <t>Factores</t>
    </r>
    <r>
      <rPr>
        <b/>
        <sz val="9"/>
        <rFont val="Humanst521 BT"/>
        <family val="2"/>
      </rPr>
      <t xml:space="preserve"> internos o externos)</t>
    </r>
  </si>
  <si>
    <t>Gestión inapropiada de las tecnologías de información y telecomunicaciones.</t>
  </si>
  <si>
    <t>Incidentes de seguridad de la información dentro del proceso de Servicios Informáticos y de Telecomunicaciones</t>
  </si>
  <si>
    <t xml:space="preserve">Jefes de las UAA's, Líderes de Desarrollo de la DSI y Alta Dirección </t>
  </si>
  <si>
    <t>Malas prácticas que afecten la seguridad de la información dentro del proceso.</t>
  </si>
  <si>
    <t>Desconocimiento por parte de los actores involucrados.</t>
  </si>
  <si>
    <t>Falta de definición de políticas y procedimientos de seguridad de la información.</t>
  </si>
  <si>
    <t>Fuga o pérdida de información confidencial o clasificada. Incumplimiento de requisitos legales.</t>
  </si>
  <si>
    <t>Grave (30)</t>
  </si>
  <si>
    <t>Disponibilidad de seguridad perimetral para la red LAN institucional.
Segmentación de la información en los sistemas por roles.
Backups a las bases de datos institucionales.</t>
  </si>
  <si>
    <t>Implementar un Modelo de Seguridad de la Información para el proceso Servicios Informáticos y de Telecomunicaciones (Fases de diagnóstico y planeación).</t>
  </si>
  <si>
    <t>Líder Proceso Servicios Informáticos y de Telecomunicaciones</t>
  </si>
  <si>
    <t>Definición de políticas y procedimientos de seguridad de la información.</t>
  </si>
  <si>
    <t>Cambios en los procesos institucionales que no puedan ser soportados por los sistemas de información existentes.</t>
  </si>
  <si>
    <t>El nivel de obsolescencia de algunos aplicativos es alto.</t>
  </si>
  <si>
    <t>El diseño de los sistemas se realizó partiendo de procesos que en algunos casos ya no se encuentran vigentes y se desarrolló sobre plataformas que a la fecha son obsoletas.</t>
  </si>
  <si>
    <t>Los sistemas han cumplido su ciclo de vida útil</t>
  </si>
  <si>
    <t>Sistemas de información con exceso de cambios o sistemas de información que no se ajustan a los procedimientos actuales.</t>
  </si>
  <si>
    <t>Solicitudes de los usuarios para modificación del software existente.</t>
  </si>
  <si>
    <t xml:space="preserve">Definir requerimientos tecnológicos y de una arquitectura para la renovación de los sistemas de información de la Universidad Industrial de Santander.
</t>
  </si>
  <si>
    <t>Líder Proceso Servicios Informáticos y de Telecomunicaciones
Vicerrectoría Administrativa</t>
  </si>
  <si>
    <t>Definición de la nueva arquitectura e implementación de una liquidación de nómina como prueba funcional de la misma.</t>
  </si>
  <si>
    <t>Tercerización de  los servicios que ofrece  la DSI, por parte de las UAA's.</t>
  </si>
  <si>
    <t>Desconocimiento por parte de las UAA de los servicios, recursos y capacidades con que cuenta la DSI.</t>
  </si>
  <si>
    <t>Falta de divulgación de los servicios, recursos y capacidades con que cuenta la DSI.</t>
  </si>
  <si>
    <t>Ausencia de un lineamiento o política institucional para el desarrollo de aplicaciones o la prestación de servicios transversales.</t>
  </si>
  <si>
    <t xml:space="preserve">Descentralización de los sistemas de información y pérdida de control sobre los recursos de TI.  </t>
  </si>
  <si>
    <t>Elaboración, publicación y divulgación del catálogo de servicios ofrecidos, ubicado en el portal web de la DSI.</t>
  </si>
  <si>
    <t>No disponibilidad de los servicios ofrecidos por la DSI</t>
  </si>
  <si>
    <t>No contar con acceso a los sistemas de información institucionales o a los servicios prestados por la DSI.</t>
  </si>
  <si>
    <t xml:space="preserve">Jefe y personal de la DSI, Coordinadores y Técnicos de las Sedes Regionales. </t>
  </si>
  <si>
    <t>No contar con la infraestructura adecuada y suficiente que permita soportar los sistemas y servicios prestados por la DSI.</t>
  </si>
  <si>
    <t xml:space="preserve">No se ha dado inicio a los procesos de adquisición de equipos o servicios para la actualización de la infraestructura existente. </t>
  </si>
  <si>
    <t>No se cuenta con un  diagnóstico y un esquema de infraestructura que permita tomar acciones de actualización y prevención.</t>
  </si>
  <si>
    <t>No prestación de los servicios ofrecidos por las UAA's, la DSI y las Sedes o demoras en la atención que se presta a los usuarios.</t>
  </si>
  <si>
    <t>Servidor de respaldo y red de almacenamiento de respaldo (SAN)</t>
  </si>
  <si>
    <t>REDUCIR, TRANSFERIR</t>
  </si>
  <si>
    <t>Adquirir, instalación y puesta en funcionamiento de la infraestructura de los servidores que alojan los sistemas de información de misión crítica de la Universidad</t>
  </si>
  <si>
    <t>Solución instalada</t>
  </si>
  <si>
    <t>Respaldo eléctrico (Planta eléctrica, UPS y circuitos independientes) en las salas de servidores institucionales.</t>
  </si>
  <si>
    <t>Poner en marcha el centro de monitoreo de la red LAN institucional</t>
  </si>
  <si>
    <t>Centro de monitoreo en funcionamiento</t>
  </si>
  <si>
    <t>Respaldo para el servicio de internet (dos canales funcionando simultáneamente)</t>
  </si>
  <si>
    <t>Formular proyecto para renovación de la infraestructura física y tecnológica del edificio CENTIC.</t>
  </si>
  <si>
    <t>Documento presentado al BPPI-UIS</t>
  </si>
  <si>
    <r>
      <t xml:space="preserve">Código: </t>
    </r>
    <r>
      <rPr>
        <sz val="16"/>
        <rFont val="Humanst521 BT"/>
        <family val="2"/>
      </rPr>
      <t>FSE.18</t>
    </r>
  </si>
  <si>
    <r>
      <t>Versión:</t>
    </r>
    <r>
      <rPr>
        <sz val="16"/>
        <rFont val="Humanst521 BT"/>
        <family val="2"/>
      </rPr>
      <t xml:space="preserve"> 02</t>
    </r>
  </si>
  <si>
    <r>
      <t>PROCESO:</t>
    </r>
    <r>
      <rPr>
        <sz val="12"/>
        <rFont val="Humanst521 BT"/>
        <family val="2"/>
      </rPr>
      <t xml:space="preserve"> Talento Humano </t>
    </r>
  </si>
  <si>
    <r>
      <t xml:space="preserve">OBJETIVO DEL PROCESO: </t>
    </r>
    <r>
      <rPr>
        <sz val="12"/>
        <rFont val="Humanst521 BT"/>
        <family val="2"/>
      </rPr>
      <t>Coordinar y apoyar las actividades de selección, inducción, entrenamiento, capacitación, administración y retiro de todo el personal de la Universidad, asegurando su integridad y buscando el aprovechamiento y mejoramiento de su talento para el cumplimiento de la misión institucional</t>
    </r>
  </si>
  <si>
    <r>
      <t>Riesgo 
(</t>
    </r>
    <r>
      <rPr>
        <b/>
        <i/>
        <sz val="12"/>
        <color indexed="18"/>
        <rFont val="Humanst521 BT"/>
        <family val="2"/>
      </rPr>
      <t>Evento</t>
    </r>
    <r>
      <rPr>
        <b/>
        <i/>
        <sz val="12"/>
        <rFont val="Humanst521 BT"/>
        <family val="2"/>
      </rPr>
      <t xml:space="preserve"> </t>
    </r>
    <r>
      <rPr>
        <b/>
        <sz val="12"/>
        <rFont val="Humanst521 BT"/>
        <family val="2"/>
      </rPr>
      <t>que puede afectar el logro del</t>
    </r>
    <r>
      <rPr>
        <b/>
        <sz val="12"/>
        <color indexed="18"/>
        <rFont val="Humanst521 BT"/>
        <family val="2"/>
      </rPr>
      <t xml:space="preserve"> </t>
    </r>
    <r>
      <rPr>
        <b/>
        <i/>
        <sz val="12"/>
        <color indexed="18"/>
        <rFont val="Humanst521 BT"/>
        <family val="2"/>
      </rPr>
      <t>objetivo</t>
    </r>
    <r>
      <rPr>
        <b/>
        <sz val="12"/>
        <rFont val="Humanst521 BT"/>
        <family val="2"/>
      </rPr>
      <t>)</t>
    </r>
  </si>
  <si>
    <r>
      <t>Agente generador
(</t>
    </r>
    <r>
      <rPr>
        <b/>
        <i/>
        <sz val="12"/>
        <color indexed="62"/>
        <rFont val="Humanst521 BT"/>
        <family val="2"/>
      </rPr>
      <t>Sujeto u objeto</t>
    </r>
    <r>
      <rPr>
        <b/>
        <sz val="12"/>
        <rFont val="Humanst521 BT"/>
        <family val="2"/>
      </rPr>
      <t xml:space="preserve"> con capacidad para generar el riesgo)</t>
    </r>
  </si>
  <si>
    <r>
      <t>Causas
(</t>
    </r>
    <r>
      <rPr>
        <b/>
        <i/>
        <sz val="12"/>
        <color indexed="18"/>
        <rFont val="Humanst521 BT"/>
        <family val="2"/>
      </rPr>
      <t>Factores</t>
    </r>
    <r>
      <rPr>
        <b/>
        <sz val="12"/>
        <rFont val="Humanst521 BT"/>
        <family val="2"/>
      </rPr>
      <t xml:space="preserve"> internos o externos)
</t>
    </r>
  </si>
  <si>
    <r>
      <t>Efecto /
Consecuencias
 (Cómo se</t>
    </r>
    <r>
      <rPr>
        <b/>
        <sz val="12"/>
        <color indexed="18"/>
        <rFont val="Humanst521 BT"/>
        <family val="2"/>
      </rPr>
      <t xml:space="preserve"> </t>
    </r>
    <r>
      <rPr>
        <b/>
        <i/>
        <sz val="12"/>
        <color indexed="18"/>
        <rFont val="Humanst521 BT"/>
        <family val="2"/>
      </rPr>
      <t>refleja</t>
    </r>
    <r>
      <rPr>
        <b/>
        <sz val="12"/>
        <color indexed="18"/>
        <rFont val="Humanst521 BT"/>
        <family val="2"/>
      </rPr>
      <t xml:space="preserve"> </t>
    </r>
    <r>
      <rPr>
        <b/>
        <sz val="12"/>
        <rFont val="Humanst521 BT"/>
        <family val="2"/>
      </rPr>
      <t>en la entidad?)</t>
    </r>
  </si>
  <si>
    <r>
      <t xml:space="preserve">Riesgo
</t>
    </r>
    <r>
      <rPr>
        <b/>
        <i/>
        <sz val="12"/>
        <color indexed="18"/>
        <rFont val="Humanst521 BT"/>
        <family val="2"/>
      </rPr>
      <t>Qué puede ocurrir?</t>
    </r>
  </si>
  <si>
    <t xml:space="preserve">Descripción
</t>
  </si>
  <si>
    <t>Acompañamiento y asesoría inoportuna para los docentes que realizan comisiones de estudio y año sabático</t>
  </si>
  <si>
    <t xml:space="preserve">De acuerdo a la función del subproceso de orientar al docente UIS en el proceso y seguimiento de las situaciones administrativas de Comisión de Estudio y Año Sabático, surge el riesgo de no ofrecer un acompañamiento y asesoría oportuna. Entre los aspectos que más riesgo representan para este proceso esta: las características de los canales de comunicación, reprocesos por la entrega solicitudes con información incompleta, falta de seguimiento y reporte en los sistemas de información de las novedades de la situación administrativa, tales como: inicio, prorroga, suspensión, finalización y reintegro.
</t>
  </si>
  <si>
    <t xml:space="preserve"> - Funcionario 
 - Subproceso de FP
 - Docente</t>
  </si>
  <si>
    <t>Porque el docente no se toma el tiempo necesario para acercarse a la oficina del Subproceso e informarse sobre el trámite.</t>
  </si>
  <si>
    <t>Porque al ser una comunicación vía telefónica no es posible detallar los lineamientos de su solicitud.</t>
  </si>
  <si>
    <t>Porque al ser un medio de comunicación de rápido acceso no emite prueba que sustente lo que se ha impartido.</t>
  </si>
  <si>
    <t>El docente solicita información vía telefónica para llevar a cabo algún paso del procedimiento y malinterpreta la información, o la misma no se satisface las minuciosidades necesarias, y por la naturaleza del medio de comunicación no existe prueba de una debida asesoría.</t>
  </si>
  <si>
    <t>BAJO (1)</t>
  </si>
  <si>
    <t xml:space="preserve"> - Formatos de solicitud, y de informes.
 - Lista de chequeo para verificación de requisitos para desembolso de estímulos.
 - Comunicación respecto a lo conversado vía correo electrónico.</t>
  </si>
  <si>
    <t>ACEPTABLE (5)</t>
  </si>
  <si>
    <t>ASUMIR EL RIESGO</t>
  </si>
  <si>
    <t>Realizar asesorías a las Unidades Académico Administrativas, respecto a la normatividad vigente de las situaciones administrativas.</t>
  </si>
  <si>
    <t>Subproceso de FP.</t>
  </si>
  <si>
    <t>Una (1) asesoría por Escuela</t>
  </si>
  <si>
    <t>Redactar y socializar circulares informativas respecto al procedimiento y la información del subproceso.</t>
  </si>
  <si>
    <t>Circular enviada</t>
  </si>
  <si>
    <t xml:space="preserve"> - Funcionario 
 - Subproceso de FP
- Docente</t>
  </si>
  <si>
    <t>Porque el docente desconoce la importancia del cumplimiento de cada uno de los requisitos.</t>
  </si>
  <si>
    <t>Porque el docente no lee la normativa vigente de las situaciones administrativas.</t>
  </si>
  <si>
    <t>Porque los docentes toman iniciativas sin consultar previamente.</t>
  </si>
  <si>
    <t>Falta de información por parte del docente, sucede cuando el docente omite información relevante sobre su solicitud o interpreta la normatividad sin previa asesoría, o en otros casos el funcionario no brinda los datos necesarios.</t>
  </si>
  <si>
    <t>MOODERADO (10)</t>
  </si>
  <si>
    <t>Reafirmación de la normatividad a través del correo electrónico, con copia a las estancias interesadas.</t>
  </si>
  <si>
    <t>Dirigir correo electrónico remitiendo normatividad y posibles riesgos ante la falta de asesoría, una vez se comunique sobre el trámite de solicitud de la situación administrativa</t>
  </si>
  <si>
    <t>Redactar y socializar correo informativo del proceso respectivo.</t>
  </si>
  <si>
    <t xml:space="preserve"> - Funcionario 
 - Subproceso de FP</t>
  </si>
  <si>
    <t>Porque ante la cantidad de flujo de trabajo se posterga el registro de las novedades.</t>
  </si>
  <si>
    <t>Porque no se reafirma por parte del docente la intención de continuar con el tramite.</t>
  </si>
  <si>
    <t>Porque las unidades académicas competentes desbordan los tiempos estimados.</t>
  </si>
  <si>
    <t xml:space="preserve">Falta de seguimiento al trámite, el funcionario responsable omite realizar los controles frecuentes a los procesos que están en consideración por las unidades académicas competentes y las solicitudes otorgadas, así como los reportes a los SIRH y SI Académico. </t>
  </si>
  <si>
    <t>Identificación de una base de datos con el contenido de las obligaciones del docente en comisión donde se evidencia los extremos de las situaciones administrativas y de la entrega de informes.</t>
  </si>
  <si>
    <t>Crear de una guía de procedimiento.</t>
  </si>
  <si>
    <t>Guía con alarmas para seguimiento</t>
  </si>
  <si>
    <t>Desarrollo de un plan de capacitaciones que no responden a los requerimientos de los funcionarios de la Universidad.</t>
  </si>
  <si>
    <t xml:space="preserve">El diseño del plan de formación y capacitación se presentan riesgos que se materializan con el incumplimiento de los capacitadores, fallas logísticas e inasistencia de los capacitadores. </t>
  </si>
  <si>
    <t>Capacitador.</t>
  </si>
  <si>
    <t xml:space="preserve">Por motivos de fuerza mayor.
</t>
  </si>
  <si>
    <t xml:space="preserve">Porque se presentan faltas de claridad en las condiciones de la contratación.
</t>
  </si>
  <si>
    <t>Porque se presente un caso fortuito.</t>
  </si>
  <si>
    <t>Incumplimiento de las fechas establecidas en la programación. Incurrir en daño fiscal ante la pérdida de refrigerios, viáticos y demás aspectos logísticos que se hayan considerado para el desarrollo de la jornada.</t>
  </si>
  <si>
    <t>Se prevé la planeación ante un eventual reemplazo del capacitador.</t>
  </si>
  <si>
    <t>Actualizar base de datos de acuerdo con indagación de los profesionales UIS con conocimientos en las áreas de intervención.</t>
  </si>
  <si>
    <t>Base de elegibles frente a diferentes temáticas.</t>
  </si>
  <si>
    <t>Porque no se prevé un orden en el cronograma a realizarse.</t>
  </si>
  <si>
    <t>Porque se posponen los canales de comunicación por medio de los cuales se concretan particularidades del desarrollo de la jornada.</t>
  </si>
  <si>
    <t>Porque no se realiza una planeación anticipada respecto al desarrollo de toda la jornada.</t>
  </si>
  <si>
    <t>No informar oportunamente el sitio del desarrollo de la jornada. 
No hacer seguimiento  a la evaluación de la jornada.
No prever las condiciones óptimas para el desarrollo de la jornada.</t>
  </si>
  <si>
    <t>Lista de chequeo y su revisión periódica.</t>
  </si>
  <si>
    <t>Crear alarmas de las diferentes actividades</t>
  </si>
  <si>
    <t>Lista de chequeo con alarmas</t>
  </si>
  <si>
    <t xml:space="preserve"> - Funcionario 
 - Subproceso de FP
- Comunidad UIS</t>
  </si>
  <si>
    <t xml:space="preserve">Por mal diseño de la capacitación, donde los asistentes no se encuentran conformes con el espacio, contenidos y manejo del tema por el expositor. </t>
  </si>
  <si>
    <t xml:space="preserve">Porque se prevé un horario extra laboral o los jefes de las unidades niegan los permisos de asistencia en horarios laborales.  </t>
  </si>
  <si>
    <t>Insuficiencia en el alcance de los temas a tratar.</t>
  </si>
  <si>
    <t xml:space="preserve">Falta de focalización de las áreas que la población necesita.
Falta de información específica, frente a las necesidades de formación de cada unidad, teniendo en cuenta las falencias de sus funcionarios. </t>
  </si>
  <si>
    <t>Acta de compromiso por parte de la comunidad UIS y del jefe inmediato, en la cual se prevé determinada sanción si se genera el incumplimiento.</t>
  </si>
  <si>
    <t>RIESGO TOLERABLE</t>
  </si>
  <si>
    <t>Emitir comunicación a los jefes de unidad a cerca del avance del programa.</t>
  </si>
  <si>
    <t>Comunicaciones dirigidas a los jefes de Unidad, para todos las actividades de formación</t>
  </si>
  <si>
    <t>Gestión insuficiente y tardía de los asuntos pensionales del personal docente y administrativo de planta.</t>
  </si>
  <si>
    <t>El subproceso Asuntos Pensionales, tiene a su cargo la gestión oportuna del cobro y pago de cuotas partes a las distintas entidades cuota-artistas y Bonos pensionales a COLPENSIONES y Fondos Privados, por lo que una gestión tardía o errada de las actividades afectara notablemente el del Proceso de Talento Humano, representada en la generación de intereses moratorios, inicio de procesos cobro coactivos, embargos a las cuentas de la Universidad, perdida de dineros por la no realización de los cobros, entre otros.</t>
  </si>
  <si>
    <t>Profesional / Auxiliar AP</t>
  </si>
  <si>
    <t>Por que no se realiza en forma periódica el cruce de valores pagados</t>
  </si>
  <si>
    <t xml:space="preserve">Por que el sistema en el cual se realiza el proceso no tiene todos los controles requeridos para el proceso </t>
  </si>
  <si>
    <t>Por que se genera un proceso manual susceptible de errores</t>
  </si>
  <si>
    <t>Realizar doble pago por un pensionado ya sea de Bono Pensional o de una cuota parte</t>
  </si>
  <si>
    <t>Revisión periódica de los bonos pensionales</t>
  </si>
  <si>
    <t>EVITAR EL RIESGO</t>
  </si>
  <si>
    <t>Revisar de forma  permanente los cobros de bonos</t>
  </si>
  <si>
    <t>Subproceso de AP</t>
  </si>
  <si>
    <t>Informe de revisiones mensual</t>
  </si>
  <si>
    <t>Por que no se realiza el proceso de cobro</t>
  </si>
  <si>
    <t>Por que no hay un sistema de alertas  que disminuya las revisiones manuales</t>
  </si>
  <si>
    <t>No recibir los ingresos presupuestados por bonos pensionales o por cuota parte</t>
  </si>
  <si>
    <t>Expedición de cuentas cobro dentro de los primeros 10 días del mes</t>
  </si>
  <si>
    <t>COMPARTIR EL RIESGO</t>
  </si>
  <si>
    <t>Realizar Gestión de cobro persuasivo</t>
  </si>
  <si>
    <t>Cobro persuasivo en todos los casos de no pago de cuota parte</t>
  </si>
  <si>
    <t>No se realizan los pagos a las entidades cuota-artistas en los tiempos estipulados</t>
  </si>
  <si>
    <t xml:space="preserve">Por que no se recibe el cobro respectivo </t>
  </si>
  <si>
    <t xml:space="preserve">Porque no se realiza un proceso de seguimiento </t>
  </si>
  <si>
    <t xml:space="preserve">Embargos a la Universidad derivado de montos insipientes de presupuesto por parte de la Universidad </t>
  </si>
  <si>
    <t>Revisión y pago dentro de los 15 días siguientes a la recepción de la cuenta de cobro, para cumplir con lo establecido en la Ley 1066 de 2006</t>
  </si>
  <si>
    <t>Gestión inoportuna y deficiente de los asuntos laborales de los funcionarios administrativos en todas las modalidades de nombramiento, desde su vinculación hasta su retiro.</t>
  </si>
  <si>
    <t>El subproceso de APA realiza todas las actividades requeridas por los funcionarios administrativos de la Universidad en las diferentes modalidades de vinculación Libre nombramiento y remoción, carrera, provisional, temporal y trabajadores oficiales, desde el momento en que la Universidad realiza el ofrecimiento para la vinculación hasta su retiro de la institución. Así mismo se da trámite a las peticiones realizadas por los sindicatos y se realizan actividades de seguimiento al cumplimiento de los beneficios establecidos en la convención colectiva de trabajo 2018-2022 y el acuerdo colectivo del sector administrativo.
Dichas actividades deben ser prestadas con oportunidad y eficiencia, ya que son requisitos de la gestión del subproceso para alcanzar la mejora continua y la satisfacción del personal administrativo</t>
  </si>
  <si>
    <t>funcionario objeto de valoración</t>
  </si>
  <si>
    <t>El funcionario no adjunta certificados de experiencia completos o no son legibles</t>
  </si>
  <si>
    <t>El funcionario desconoce los criterios que se toman en cuenta para la valoración de hoja de vida</t>
  </si>
  <si>
    <t>El funcionario desconoce el procedimiento de valoración de hoja de vida</t>
  </si>
  <si>
    <t>Asignación salarial errónea en la valoración de Hoja de vida</t>
  </si>
  <si>
    <t xml:space="preserve">Elaborar una guía para el proceso de valoración de hoja de vida que incluya entre otros aspectos: especificación de las características que deben cumplir los soportes, revisar los registros de todas las modalidades de contratación existentes con la Universidad e incluirlos en la experiencia laboral   </t>
  </si>
  <si>
    <t>Subproceso APA</t>
  </si>
  <si>
    <t>Guía para valoración de hojas de vida</t>
  </si>
  <si>
    <t>Profesional APA</t>
  </si>
  <si>
    <t>Aplicar los criterios de valoración erróneamente</t>
  </si>
  <si>
    <t>Las normas existentes al respecto no son precisas.</t>
  </si>
  <si>
    <t>No existe una Guía actualizada para realizar el procedimiento de valoración de hoja de vida</t>
  </si>
  <si>
    <t xml:space="preserve"> - Correo electrónico de solicitud de soportes.                  - Las experiencias laborales realizadas en la Universidad (planta, OPS) ,son revisadas en el sistema de información</t>
  </si>
  <si>
    <t>Funcionario que renuncia</t>
  </si>
  <si>
    <t>El funcionario presenta la renuncia sin anticipación</t>
  </si>
  <si>
    <t>El funcionario no conoce los tiempos pertinentes para que la renuncia quede en firme y sea notificada</t>
  </si>
  <si>
    <t>No existe un procedimiento establecido para el trámite y notificación de las renuncias</t>
  </si>
  <si>
    <t>Reconocimiento salarial de días no laborados - Reporte extemporáneo de renuncias</t>
  </si>
  <si>
    <t xml:space="preserve">Carta dirigida y radicada en la rectoría de la Universidad </t>
  </si>
  <si>
    <t>Plantear y ejecutar una estrategia de comunicación que incluya una circular con fechas límites, una guía para la presentación de renuncias, y divulgación a través de un aviso en la ventanilla de APA en la que se comunique las fechas en las que se recibirán y tramitarán las renuncias</t>
  </si>
  <si>
    <t>Estrategia implementada</t>
  </si>
  <si>
    <t>Auxiliar APA</t>
  </si>
  <si>
    <t>El auxiliar no reporta oportunamente a ACS la situación administrativa</t>
  </si>
  <si>
    <t>El auxiliar no tiene presente las fechas limite para el reporte de novedades al subproceso ACS.</t>
  </si>
  <si>
    <t>El auxiliar recibe y tramita las renuncias en el ultimo día de reporte de novedades o posterior al mismo.</t>
  </si>
  <si>
    <t>Guía de ACS, con las fechas para realizar el reporte antes del 20 de cada mes de las renuncias a las que haya habido lugar durante el mes.</t>
  </si>
  <si>
    <t>Hacer cumplir los procedimientos y fechas establecidas en la guía de ACS. En caso de presentarse la renuncia el ultimo día del mes, elaborar un formato de reporte de novedad.</t>
  </si>
  <si>
    <t xml:space="preserve"> Formato de reporte de novedad.</t>
  </si>
  <si>
    <t>Unidad contratante/gestora</t>
  </si>
  <si>
    <t>Reporte extemporáneo de prórroga</t>
  </si>
  <si>
    <t>la Unidad desconoce los tiempos requeridos para el trámite de prórroga</t>
  </si>
  <si>
    <t>No existe un procedimiento establecido para el trámite y notificación de prórroga</t>
  </si>
  <si>
    <t xml:space="preserve">Trámite extemporáneo de prórrogas </t>
  </si>
  <si>
    <t>Correo Electrónico anticipado con fechas limite de recepción solicitando el concepto de prórroga o terminación del nombramiento.</t>
  </si>
  <si>
    <t xml:space="preserve">Hacer cumplir las fechas  límite establecidas para la recepción de prórrogas o terminación. </t>
  </si>
  <si>
    <t>Información remitida a la UAA</t>
  </si>
  <si>
    <t>Olvido de las fechas de vencimiento del personal</t>
  </si>
  <si>
    <t>No existe un sistema de alarma para recordar los vencimientos de los funcionarios</t>
  </si>
  <si>
    <t>Implementar un sistema de notificación y alarma que actué como recordatorio de los vencimientos cercanos.</t>
  </si>
  <si>
    <t xml:space="preserve">Sistema de alertas </t>
  </si>
  <si>
    <t>funcionario objeto del trámite</t>
  </si>
  <si>
    <t>El funcionario presenta el permiso sin anticipación</t>
  </si>
  <si>
    <t>El funcionario no conoce los tiempos pertinentes para que el permiso sea autorizado y quede en firme.</t>
  </si>
  <si>
    <t>No existe un procedimiento que estipule los tiempos de entrega y tramite de permisos</t>
  </si>
  <si>
    <t>Trámite extemporáneo de permisos</t>
  </si>
  <si>
    <t>LEVE (5)</t>
  </si>
  <si>
    <t>Capacitación de inducción y reinducción con tiempos aconsejables para presentar el permiso</t>
  </si>
  <si>
    <t>Establecer en un documento tiempos para el trámite oportuno de permisos</t>
  </si>
  <si>
    <t>Guía para solicitud de permisos</t>
  </si>
  <si>
    <t>Empresa o contratista</t>
  </si>
  <si>
    <t>Demoras en realizar la cotización y en entregar la producción</t>
  </si>
  <si>
    <t>El contratista tiene baja capacidad de respuesta rápida y tiempos largos de entrega</t>
  </si>
  <si>
    <t>El contratista debe atender simultáneamente clientes potenciales y los tiempos para cada uno son estandarizados internamente</t>
  </si>
  <si>
    <t>Entrega de dotación extemporánea a empleados públicos</t>
  </si>
  <si>
    <t xml:space="preserve"> - Inicio de trámite de solicitud de cotización en febrero.
 - Elegir proveedores de la región.</t>
  </si>
  <si>
    <t>Elaborar una guía para la selección de proveedores para dotación en el que se establezca un cronograma de fechas de cumplimiento para el desarrollo de la selección del proveedor.</t>
  </si>
  <si>
    <t xml:space="preserve">Guía para selección de proveedores de dotación </t>
  </si>
  <si>
    <t>No se empieza el trámite de solicitud de cotizaciones a tiempo</t>
  </si>
  <si>
    <t xml:space="preserve">No se tiene control sobre los tiempos de respuesta de los proveedores. </t>
  </si>
  <si>
    <t xml:space="preserve">Dependemos de cantidades, disponibilidad de insumos, tiempo de producción y de la ubicación del proveedor seleccionado. </t>
  </si>
  <si>
    <t>Gestión inoportuna y deficientes de los asuntos administrativos del personal docente planta, ocasional y cátedra de la UIS.</t>
  </si>
  <si>
    <t xml:space="preserve">El subproceso de APD realiza todas las actividades requeridas por los funcionarios docentes de la Universidad en las diferentes modalidades que existen: carrera, ocasional temporal, ocasional especial y cátedra, desde el momento en que la Universidad realiza el ofrecimiento para la vinculación hasta su retiro de la institución. 
Entre las actividades de mayor impacto se encuentran:  Valoración de la hoja de vida de los profesores, el trámite para los ascensos de categoría, la validación de la productividad académica de los profesores planta, el reporte de los extranjeros que se contraten o visiten la UIS. Gestiones inoportunas e ineficientes en estas actividades representan impactos negativos en la imagen del proceso de TH, atenta contra el bienestar de los funcionarios y conlleva al reproceso que afectan tanto los tiempos de respuesta como el control sobre los resultados de la DRH. 
</t>
  </si>
  <si>
    <t>profesional APD</t>
  </si>
  <si>
    <t>Porque no hay claridad en los documentos que el profesor debe adjuntar como soporte de la hoja de vida</t>
  </si>
  <si>
    <t>Porque en el formato FTH.170, Documentos necesario para contratación docente cátedra, no especifica los parámetros que deben contener los certificados de experiencia docente.</t>
  </si>
  <si>
    <t>Porque faltaría actualizar el formato FTH.170, Documentos necesario para contratación docente cátedra</t>
  </si>
  <si>
    <t xml:space="preserve"> Asignación incorrecta de la categoría del profesor cátedra.</t>
  </si>
  <si>
    <t>Formato FTH.170 Documentos necesarios para la contratación de docentes cátedra</t>
  </si>
  <si>
    <t>Actualizar  formato</t>
  </si>
  <si>
    <t>Subproceso APD</t>
  </si>
  <si>
    <t>Formato actualizado</t>
  </si>
  <si>
    <t xml:space="preserve">Porque hay demora en la respuesta de los consejos de Escuela o coordinaciones de sede. </t>
  </si>
  <si>
    <t>Porque no está establecido un tiempo de respuesta.</t>
  </si>
  <si>
    <t>Porque no hay un procedimiento.</t>
  </si>
  <si>
    <t>Trámite inoportuno en los ascensos de categoría de los profesores cátedra</t>
  </si>
  <si>
    <t>Control cada 30 días de los ascensos pendientes de trámite.</t>
  </si>
  <si>
    <t>Crear un procedimiento para las solicitudes de ascenso de docentes cátedra, que incluya entre otras actividades solicitud por correo electrónico a los Directores de la Escuela o Departamento de los trámites de ascenso de categoría pendientes.</t>
  </si>
  <si>
    <t>Un procedimiento</t>
  </si>
  <si>
    <t xml:space="preserve">Porque en la convocatoria a Concurso Docente no se especifican los parámetros que deben cumplir los certificados de experiencia calificada </t>
  </si>
  <si>
    <t>Porque no se ha planteado la observación a Vicerrectoría Académica</t>
  </si>
  <si>
    <t>Valoración inadecuada de las  hojas de vida de los profesores planta.</t>
  </si>
  <si>
    <t>Revisión adicional a la valoración de la hoja de vida, antes de enviarla al CIARP</t>
  </si>
  <si>
    <t>Consolidar y remitir  observaciones que deben incluirse en la Convocatoria Concurso Docente</t>
  </si>
  <si>
    <t>Entrega formal de observaciones</t>
  </si>
  <si>
    <t>Docente 
Sistema CIARP</t>
  </si>
  <si>
    <t>Porque se incluyen en el Sistema CIARP, los datos incompletos de la productividad académica</t>
  </si>
  <si>
    <t>Porque el Sistema CIARP no es claro en la solicitud de los datos requeridos para la valoración de la productividad académica</t>
  </si>
  <si>
    <t>Porque faltan modificaciones al sistema CIARP</t>
  </si>
  <si>
    <t>Asignación del puntaje incorrecto a la productividad académica presentada por los profesores planta</t>
  </si>
  <si>
    <t>2 revisiones de los punto asignados en las sesiones del CIARP</t>
  </si>
  <si>
    <t>Capacitación sobre la presentación de la productividad académica en el Sistema CIARP.</t>
  </si>
  <si>
    <t>Una capacitación a docentes CIARP</t>
  </si>
  <si>
    <t>Creación de alerta en el Sistema CIARP</t>
  </si>
  <si>
    <t>Solicitud de creación de alerta en SI de CIARP</t>
  </si>
  <si>
    <t>Profesional APD</t>
  </si>
  <si>
    <t>Porque la Unidad académica no remita la información completa y a tiempo.</t>
  </si>
  <si>
    <t>Porque no hay claridad en la documentación requerida.</t>
  </si>
  <si>
    <t>Porque no hay un procedimiento para invitar o contratar extranjeros.</t>
  </si>
  <si>
    <t>Incumplimiento de la normatividad para vincular o desvincular a un extranjero en el Sistema de Información de registro de extranjeros – SIRE</t>
  </si>
  <si>
    <t xml:space="preserve"> - Control de seguimiento en Excel y correo recordando el trámite de reporte extranjeros.
 - Circular institucional informando los pasos a seguir para la invitación y contratación de extranjeros</t>
  </si>
  <si>
    <t xml:space="preserve"> Crear el procedimiento</t>
  </si>
  <si>
    <t>Procesos de nómina generados con inexactitud</t>
  </si>
  <si>
    <t xml:space="preserve">Aplicar y calcular valores incorrectos, por concepto de factores salariales y prestacionales, aportes a la seguridad social y deducidos, en el desarrollo de los procedimientos de liquidación de nómina mensual, semestral y anual del personal vinculado en las diferentes modalidades, debido al reporte no oportuno de las novedades y situaciones administrativas; estas desviaciones del proceso generan reprocesos, afectación al bienestar de los funcionarios, acciones correctivas a los procesos de la DRH, así como la atención y respuesta a quejas y reclamos.  </t>
  </si>
  <si>
    <t>Asuntos Personal Docente                   Asuntos Personal Administrativo   Formación de Personal
Asuntos pensionales</t>
  </si>
  <si>
    <t>No se reportan las novedades en los tiempos establecidos para el proceso de nómina.</t>
  </si>
  <si>
    <t>No entrega de los actos administrativos.</t>
  </si>
  <si>
    <t xml:space="preserve">No se conocía el procedimiento </t>
  </si>
  <si>
    <t>Liquidación de mayores o menores valores de factores salariales o prestacionales.</t>
  </si>
  <si>
    <t>Guía por parte del proceso ACS que se compartió con los demás subproceso donde se relacionan los tiempos oportunos para el reporte de las diferentes novedades</t>
  </si>
  <si>
    <t xml:space="preserve">Socializar y aplicar los lineamiento contenidos en la guía </t>
  </si>
  <si>
    <t>Subprocesos APA -APD - FP Y AP</t>
  </si>
  <si>
    <t xml:space="preserve">Cero reportes errados de novedades </t>
  </si>
  <si>
    <t>Asuntos Personal Docente                   Asuntos Personal Administrativo   Formación de Personal 
Asuntos Pensionales</t>
  </si>
  <si>
    <t>El proceso de reporte y liquidación en su mayor parte es de forma manual</t>
  </si>
  <si>
    <t xml:space="preserve">El Sistema de Información no genera el soporte esperado </t>
  </si>
  <si>
    <t>El Sistema de Información no cuenta con alertas referentes a estos casos</t>
  </si>
  <si>
    <t>Extemporaneidad en el pago de aportes a la seguridad social.</t>
  </si>
  <si>
    <t>Solicitar la creación de una  alerta  en el nuevo sistema de información frente a la liquidación de novedades de seguridad social</t>
  </si>
  <si>
    <t>Subproceso ACS</t>
  </si>
  <si>
    <t>Solicitud remitida</t>
  </si>
  <si>
    <t>Asuntos Personal Docente                   Asuntos Personal Administrativo   Formación de Personal
Asuntos Pensionales</t>
  </si>
  <si>
    <t xml:space="preserve">El Sistema de Información no da el soporte esperado </t>
  </si>
  <si>
    <t>El Sistema de Información no permite hacer cruce de la misma persona, cuando esta pertenece a diferentes modalidades de contratación.</t>
  </si>
  <si>
    <t>Liquidación errada de aportes a la seguridad social.</t>
  </si>
  <si>
    <t xml:space="preserve">Solicitar la creación de una  alerta  en el nuevo sistema de información que identifique los casos de doble vinculación en los casos que por norma es permitido. </t>
  </si>
  <si>
    <t>Funcionarios                              Entidades financieras</t>
  </si>
  <si>
    <t>No reportan las novedades en los tiempos establecidos para el proceso de nómina.</t>
  </si>
  <si>
    <t>El funcionario tiene varios descuentos que no se pueden aplicar a la vez</t>
  </si>
  <si>
    <t>Liquidación errada de descuentos.</t>
  </si>
  <si>
    <t>Se informa personalmente a los funcionarios y entidades financieras las fechas establecidas para entrega de novedades</t>
  </si>
  <si>
    <t xml:space="preserve"> Elaborar circular informativa sobre el tema a los funcionarios de la Universidad</t>
  </si>
  <si>
    <t xml:space="preserve">UISALUD                                                          Funcionarios </t>
  </si>
  <si>
    <t>No reportan las incapacidades en los tiempos establecidos para el proceso de nómina.</t>
  </si>
  <si>
    <t>El Sistema de Información algunas veces no liquida correctamente las incapacidades</t>
  </si>
  <si>
    <t>Liquidación errada de aportes por incapacidades.</t>
  </si>
  <si>
    <t>Circular enviada por la División de Recursos Humanos</t>
  </si>
  <si>
    <t>Reenviar periódicamente la circular relacionada con el reporte de incapacidades</t>
  </si>
  <si>
    <t>Percepción negativa / deficiente de bienestar por parte de los funcionarios de la Universidad, asociada a calidad de vida y clima laboral</t>
  </si>
  <si>
    <t>Corresponde a las impresiones negativas que tiene el funcionario respecto a sus condiciones de vida dentro y fuera del trabajo, asociadas principalmente, al buen trato, reconocimiento y compensación</t>
  </si>
  <si>
    <t>Profesionales DHO</t>
  </si>
  <si>
    <t>Porque el horario afecta la actividad laboral</t>
  </si>
  <si>
    <t>Porque no se consulta el horario de las actividades con el jefe/director de unidad</t>
  </si>
  <si>
    <t>Porque no se gestiona el compromiso del jefe/director de la unidad en un plan de trabajo</t>
  </si>
  <si>
    <t>Baja participación en las actividades programadas</t>
  </si>
  <si>
    <t>Contrato que cubre las necesidades de asesoría y formación con un grupo de profesionales expertos en fortalecimiento de habilidades blandas, clima y cultura organizacional</t>
  </si>
  <si>
    <t>Presentar y gestionar el aval del jefe/director de unidad del plan de trabajo para las actividades adelantadas por el subproceso DHO</t>
  </si>
  <si>
    <t>Subproceso DHO</t>
  </si>
  <si>
    <t xml:space="preserve">Aval o visto bueno del jefe/director de UAA para las actividades propuestas por el subproceso </t>
  </si>
  <si>
    <t>Porque el profesional capacitador o formador no cumple con las expectativas de los asistentes</t>
  </si>
  <si>
    <t>Porque no se cuenta con un banco de profesionales elegibles por perfil, para atender las necesidades de capacitación</t>
  </si>
  <si>
    <t>Porque no se proyecta presupuesto suficiente para la contratación de profesionales expertos</t>
  </si>
  <si>
    <t>Porque los funcionarios desconocen la existencia de los mecanismos resolución pacífica de conflictos</t>
  </si>
  <si>
    <t>Porque la información corresponde a diferentes mecanismos, que puede confundir a los funcionarios</t>
  </si>
  <si>
    <t>Porque no se cuenta con estrategias de divulgación efectivas</t>
  </si>
  <si>
    <t>Baja participación en los mecanismos de resolución pacífica de conflictos</t>
  </si>
  <si>
    <t>Presentación de los mecanismos en los procesos de inducción y reinducción</t>
  </si>
  <si>
    <t>Desarrollar y ejecutar una estrategia comunicativa para promover los mecanismos de resolución pacífica de conflictos en la Universidad</t>
  </si>
  <si>
    <t xml:space="preserve">Estrategia de comunicación </t>
  </si>
  <si>
    <t>Porque no se cuenta con actividades dirigidas a esta población</t>
  </si>
  <si>
    <t>Porque no se ha identificado la población objeto</t>
  </si>
  <si>
    <t>Porque no se proyecta un presupuesto y un programa específico para la población</t>
  </si>
  <si>
    <t>Dificultades para los funcionarios en proceso de transición a la pensión</t>
  </si>
  <si>
    <t xml:space="preserve">Diseñar e implementar un programa de preparación para los funcionarios en proceso de transición a la pensión </t>
  </si>
  <si>
    <t>Programa elaborado</t>
  </si>
  <si>
    <t>Incumplimiento en la implementación de los Estándares Mínimos del Sistema de Gestión de Seguridad y Salud en el Trabajo (SG-SST)</t>
  </si>
  <si>
    <t>El subproceso de Seguridad y Salud en el Trabajo (SST), es el encargado de verificar el cumplimiento en la implementación de los Estándares Mínimos del SG -SST, entre los cuales se contemplan requisitos legales, recursos, promoción de entornos seguros y estilos de trabajo saludables mediante la gestión eficaz en SST, para controlar la
incidencia de enfermedades laborales y lesiones personales en funcionarios de la Universidad independiente de la modalidad de vinculación, contratistas
y visitantes de la Universidad Industrial de Santander</t>
  </si>
  <si>
    <t>Profesional SST</t>
  </si>
  <si>
    <t>Porque no hay claridad de la normatividad en SST aplicable a Universidad</t>
  </si>
  <si>
    <t xml:space="preserve">Por falta de divulgación </t>
  </si>
  <si>
    <t>No se aplica de manera general por el equipo que implementa y las UAA</t>
  </si>
  <si>
    <t>Aplicación parcial / errónea de la normatividad legal vigente en SST</t>
  </si>
  <si>
    <t xml:space="preserve"> - Instructivo para la identificación, actualización y evaluación de cumplimiento de requisitos legales en Seguridad y Salud en el Trabajo (ITH.03) y el FTH.108.
 - Actualización de forma periódica la matriz de requisitos legales en SST de la Universidad</t>
  </si>
  <si>
    <t>COMPARTIR</t>
  </si>
  <si>
    <t xml:space="preserve"> Jornada de formación sobre la importancia en la actualización de normas en SST a profesionales de SST y facilitadores de las UAA, según priorización</t>
  </si>
  <si>
    <t>Subproceso SST y SGC</t>
  </si>
  <si>
    <t xml:space="preserve">Jornadas de capacitación </t>
  </si>
  <si>
    <t>Incluir en los listados maestros de documentos externos FGD.02, la normatividad que aplique de forma especifica a algunas UAA</t>
  </si>
  <si>
    <t>Listados actualizados</t>
  </si>
  <si>
    <t>Profesional SST  y 
 UAA</t>
  </si>
  <si>
    <t xml:space="preserve">Porque no hay una Cultura de divulgación y auto gestión </t>
  </si>
  <si>
    <t xml:space="preserve">Porque falta seguimiento a la implementaciones de los controles establecidos en cada uno de los programas del SG-SST  </t>
  </si>
  <si>
    <t>Porque hay desconocimiento de la normatividad y de los deberes en SST</t>
  </si>
  <si>
    <t>Incumplimiento en el seguimiento e implementación de los controles establecidos, e impacto negativo en la calificación de los Estándares Mínimos del SG-SST</t>
  </si>
  <si>
    <t xml:space="preserve"> - Seguimiento a actividades del Plan de trabajo.
 - Evaluaciones periódicas de los estándares mínimos del SG-SST
 - Implementación en las UAA del Procedimiento para la identificación de peligros, evaluación y valoración de riesgos y establecimiento de controles PTH.21</t>
  </si>
  <si>
    <t>Diseñar e implementar de estrategia para divulgación de los controles producto de la identificación de peligros, evaluación y valoración de riesgos de las UAA.</t>
  </si>
  <si>
    <t>Subproceso SST</t>
  </si>
  <si>
    <t xml:space="preserve">Diseñar e implementar  herramienta para seguimiento a controles desde el subproceso SST </t>
  </si>
  <si>
    <t>Elaborar propuesta para actualización de reglamento de higiene y seguridad de la Universidad</t>
  </si>
  <si>
    <t>Subproceso SST y COPASST</t>
  </si>
  <si>
    <t>Propuesta de actualización de documento</t>
  </si>
  <si>
    <t>Organizar jornadas de divulgación por UAA de las responsabilidades en SST y los controles establecidos para mitigación de los riesgos.</t>
  </si>
  <si>
    <t>Subproceso SST y UAA</t>
  </si>
  <si>
    <t>Divulgación de los controles por UAA</t>
  </si>
  <si>
    <t>Porque las empresas contratistas no implementan de forma adecuada el SG-SST, para los trabajadores en misión dentro de la Universidad</t>
  </si>
  <si>
    <t>Falta de seguimiento al contratista en los temas de SST</t>
  </si>
  <si>
    <t>Falta de estrategia de divulgación de requisitos SST para contratistas</t>
  </si>
  <si>
    <t>Materialización de los riesgos como accidentes e incidentes en los trabajadores del contratista</t>
  </si>
  <si>
    <t xml:space="preserve"> - Jornadas de inducción con los contratistas de licitaciones
 - Revisión de los requerimientos de los procesos que manejo Contratación y se remitió informe a las UAA pertinentes  </t>
  </si>
  <si>
    <t>Diseñar estrategia para inducción de contratistas</t>
  </si>
  <si>
    <t>Subproceso SST y División de Contratación</t>
  </si>
  <si>
    <t xml:space="preserve">Propuesta de Estrategia </t>
  </si>
  <si>
    <t>PROCESO: FORMACIÓN</t>
  </si>
  <si>
    <t>OBJETIVO DEL PROCESO: Garantizar el desarrollo de los Programas Académicos.</t>
  </si>
  <si>
    <t>Insuficiencia de personal docente para atender las actividades académicas de un periodo académico</t>
  </si>
  <si>
    <t xml:space="preserve">Las unidades académicas no cuentan con el personal docente suficiente para el desarrollo de las actividades académicas en las condiciones adecuadas. </t>
  </si>
  <si>
    <t>Escuelas, Departamentos, Instituto de Proyección Regional y Educación a Distancia</t>
  </si>
  <si>
    <t>No hay profesores formados en un área específica</t>
  </si>
  <si>
    <t>Fallas en la proyección de requerimientos y formación docente en las unidades académicas.</t>
  </si>
  <si>
    <t>MODERADO  (10)</t>
  </si>
  <si>
    <t>Vinculación de profesores en modalidad ocasional</t>
  </si>
  <si>
    <t>ACEPTABLE (5) (IMPACTO LEVE 5, PROBABILIDAD BAJA 1)</t>
  </si>
  <si>
    <t>ASUMIR EL RIESGO (Se plantean acciones de mejoramiento)</t>
  </si>
  <si>
    <t xml:space="preserve">Convocatoria para la selección de profesores de planta  </t>
  </si>
  <si>
    <t>Convocatorias docentes al año (número)</t>
  </si>
  <si>
    <t>Concursos docentes desiertos</t>
  </si>
  <si>
    <t>Contratación de profesores cátedra</t>
  </si>
  <si>
    <t>Convocatorias para ampliar el banco de elegibles de profesores cátedra</t>
  </si>
  <si>
    <t>Convocatorias al año (número)</t>
  </si>
  <si>
    <t>No existe un Plan de Relevo Generacional en cada Unidad Académica</t>
  </si>
  <si>
    <t>Jubilación o retiro voluntario de profesores</t>
  </si>
  <si>
    <t>Concursos docentes</t>
  </si>
  <si>
    <t>Los profesores formados en un área específica no son suficientes</t>
  </si>
  <si>
    <t>Plan de Formación Docente</t>
  </si>
  <si>
    <t>Seguimiento al cumplimiento del plan de formación docente</t>
  </si>
  <si>
    <t>Informes de seguimiento al cumplimiento del plan de formación docente (número)</t>
  </si>
  <si>
    <t>Incremento en la población estudiantil</t>
  </si>
  <si>
    <t>Falta de gestión de la unidad académica</t>
  </si>
  <si>
    <t>Gestión académica y administrativa de las UAA</t>
  </si>
  <si>
    <t>Falta de recursos financieros</t>
  </si>
  <si>
    <t>Insuficiencia de recursos bibliográficos, informáticos, de apoyo didáctico, equipos y materiales de laboratorio necesarios para el desarrollo de las actividades académicas.</t>
  </si>
  <si>
    <t xml:space="preserve">Las unidades académicas  cuentan con recursos bibliográficos, informáticos, de apoyo didáctico, equipos y materiales de laboratorio insuficientes para el desarrollo de las actividades académicas en las condiciones adecuadas. </t>
  </si>
  <si>
    <t>Vicerrectorías, Escuelas, Departamentos, Instituto de Proyección Regional y Educación a Distancia</t>
  </si>
  <si>
    <t>*Insatisfacción de los estudiantes
*Afectación en el desarrollo de la malla curricular
 *Aumento de la permanencia y/o deserción por programa
*Disminución de la calidad de la formación</t>
  </si>
  <si>
    <t>Programa para la renovación y adquisición de material bibliográfico</t>
  </si>
  <si>
    <t>Adquisición de nuevas bases de datos multidisciplinares</t>
  </si>
  <si>
    <t>Bases de datos adquiridas (número)</t>
  </si>
  <si>
    <t>BPPIUIS</t>
  </si>
  <si>
    <t>Programación financiera</t>
  </si>
  <si>
    <t>Adquirir nuevos libros impresos</t>
  </si>
  <si>
    <t>Libros impresos adquiridos (número)</t>
  </si>
  <si>
    <t>Desactualización o deterioro del material de apoyo a los procesos académicos</t>
  </si>
  <si>
    <t>Programa operativo anual de inversiones de la UIS</t>
  </si>
  <si>
    <t>Operativizar la Política de TIC aprobada</t>
  </si>
  <si>
    <t>Vicerrectorías y Unidades Académicas y/o Administrativas</t>
  </si>
  <si>
    <t>Profesores formados en TIC 
(número)</t>
  </si>
  <si>
    <t>Propuestas de uso de TIC (número)</t>
  </si>
  <si>
    <t>No disponibilidad de recursos físicos para el desarrollo de las actividades académicas.</t>
  </si>
  <si>
    <t>Las unidades académicas no tienen disponibles los recursos físicos necesarios para desarrollar las actividades académicas programadas en un periodo académico en las condiciones adecuadas.</t>
  </si>
  <si>
    <t>*Insatisfacción de los estudiantes
*Afectación en el desarrollo de la malla curricular
*Disminución de la calidad de la formación
*Aumento de la deserción por programa</t>
  </si>
  <si>
    <t>Mediación para la optimización en la administración de los recursos físicos</t>
  </si>
  <si>
    <t>Dirección de Admisiones y Registro Académico</t>
  </si>
  <si>
    <t>Optimización en la administración de los recursos físicos
(N° solicitudes resueltas para la asignación de espacio para formación/ total solicitudes recibidas)*100</t>
  </si>
  <si>
    <t>Inadecuada planeación del uso de los espacios físicos</t>
  </si>
  <si>
    <t>Insuficiencia de espacios físicos</t>
  </si>
  <si>
    <t>PROCESO: UISALUD</t>
  </si>
  <si>
    <t>OBJETIVO DEL PROCESO: Asegurar y prestar los servicios de seguridad social en salud a todos sus afiliados, cotizantes o beneficiarios, con la implementación de programas de promoción de la salud y prevención, curación y rehabilitación  de la enfermedad en forma adecuada y oportuna.</t>
  </si>
  <si>
    <t>R1. No garantizar una adecuada afiliación</t>
  </si>
  <si>
    <t>Situación en la cual no se cuente con información veras, oportuna y adecuada sobre los datos usuario y su núcleo familiar.</t>
  </si>
  <si>
    <t>Profesional asistencial trabajo social y el afiliado.</t>
  </si>
  <si>
    <t>No realizar correctamente la verificación de requisitos que deben acreditar los beneficiarios, de acuerdo con lo establecido en el RPS</t>
  </si>
  <si>
    <t>Inexactitud u omisión en la información suministrada por el afiliado</t>
  </si>
  <si>
    <t>Insatisfacción del usuario.           deterioro de la imagen de UISALUD.                   Perdida de credibilidad.               Sanciones problemas jurídicos.</t>
  </si>
  <si>
    <t>Riesgo moderado (20)</t>
  </si>
  <si>
    <t>Depuración  mensual de la base de datos a través del modulo de afiliados</t>
  </si>
  <si>
    <t>Moderado (10) Baja (1) Riesgo tolerable (10)</t>
  </si>
  <si>
    <t xml:space="preserve">Realizar  análisis de situaciones o quejas presentadas por el usuario por fallas del proceso de afiliación </t>
  </si>
  <si>
    <t>Profesional Universitario (trabajo social)</t>
  </si>
  <si>
    <t>Informe de auditoría con respecto al proceso de afiliación</t>
  </si>
  <si>
    <t>2 Informes de auditoria anuales.</t>
  </si>
  <si>
    <t>Desconocimiento a nivel interno del reglamento de prestación de servicios en situaciones de remplazo del personal encargado.</t>
  </si>
  <si>
    <t>falta de socialización y capacitación del reglamento de prestación de servicios .</t>
  </si>
  <si>
    <t>Se lleva una carpeta de afiliación con los correspondientes soportes suministrados por los afiliados</t>
  </si>
  <si>
    <t>Socializar anualmente el reglamento de prestación de servicios.</t>
  </si>
  <si>
    <t>Director UISALUD</t>
  </si>
  <si>
    <t>Numero de socializaciones realizadas al personal</t>
  </si>
  <si>
    <t xml:space="preserve">1 socialización </t>
  </si>
  <si>
    <t>Error en el registro en la base de datos de los beneficiarios</t>
  </si>
  <si>
    <t xml:space="preserve">Error humano en el diligenciamiento de los campos establecidos para tal fin. </t>
  </si>
  <si>
    <t>Probabilidad de incluir datos numéricos diferentes a los reales y otras variables necesarias para esto. Además documentación falsa de los usuarios.</t>
  </si>
  <si>
    <t xml:space="preserve">Se realiza cruce de la base de datos institucional con el FOSYGA  para verificar multiafiliacion </t>
  </si>
  <si>
    <t>Realizar  la actualización permanente en la base de datos de los  documentos aportados por el usuario  garantizando el archivo oportuno  en la carpeta  de afiliación   y cumplimiento RUAF</t>
  </si>
  <si>
    <t>No de afiliados RUAF/ Total afiliados</t>
  </si>
  <si>
    <t>95% de afiliados de UISALUD sin multiafiliaciòn.</t>
  </si>
  <si>
    <t xml:space="preserve">Se solicita  de manera aleatoria la actualización de datos a los afiliados para verificar multiafiliaciones </t>
  </si>
  <si>
    <t>Adelantar la actualización de la base de datos de acuerdo a lo establecido en el Decreto 1637 del 2006 (RUAF) y Resoluciones 3755 u 2455  del 2008</t>
  </si>
  <si>
    <t>Base de datos permanentemente actualizada sin errores.</t>
  </si>
  <si>
    <t>0 errores en la base de datos</t>
  </si>
  <si>
    <t xml:space="preserve">Verificar con periodicidad mensual en la base de datos los hijos,  que cumplirán 18 y 25 años en el mes subsiguiente,  con el objeto de notificar al cotizante </t>
  </si>
  <si>
    <t>Beneficiarios notificados/ total beneficiarios en edad de notificar</t>
  </si>
  <si>
    <t>100% de beneficiarios notificados por incumplimiento de requisitos de edad.</t>
  </si>
  <si>
    <t>R2. Pérdida de potenciales afiliados o disminución de afiliados cotizantes</t>
  </si>
  <si>
    <t>Situación en la que UISALUD disminuye su población objeto de atención</t>
  </si>
  <si>
    <t>La universidad Industrial de Santander, Profesional Asistencial de trabajo Social, Proceso de gestión de afiliación, organismos externos.</t>
  </si>
  <si>
    <t>Los funcionarios que se vinculen a la UIS se afilien al SGSSS</t>
  </si>
  <si>
    <t>Desconocimiento en el portafolio de servicios de UISALUD o por ubicación de lugar de residencia diferente a Bucaramanga.</t>
  </si>
  <si>
    <t xml:space="preserve">Deterioro de la imagen de UISALUD.                   Perdida de credibilidad.      </t>
  </si>
  <si>
    <t>Se cuenta con un procedimiento de  inducción para dar a conocer la institución a las funcionarios que ingresan a la UIS</t>
  </si>
  <si>
    <t>Realizar cruce de información de los funcionarios que se vinculan a la Universidad y los que se afilian a UISALUD</t>
  </si>
  <si>
    <t>Porcentaje de nuevos servidores nomina UIS afiliados a UISALUD</t>
  </si>
  <si>
    <t>80% de nuevos funcionarios UIS afiliados a UISALUD.</t>
  </si>
  <si>
    <t>Búsqueda activa de potenciales afiliados de acuerdo al plan de mercadeo</t>
  </si>
  <si>
    <t>Porcentaje de potenciales  Afiliados  sensibilizados</t>
  </si>
  <si>
    <t>95% de potenciales afiliados (nuevos empleados planta UIS) sensibilizados.</t>
  </si>
  <si>
    <t xml:space="preserve">No brindar una información adecuada sobre los beneficios del sistema de salud de UISALUD a potenciales afiliados </t>
  </si>
  <si>
    <t>No se cuenta con material educativo que complemente la información iniciando en la división de recursos humanos y continuar en UISALUD.</t>
  </si>
  <si>
    <t xml:space="preserve">Implementar un programa de inducción para los nuevos afiliados a UISALUD (presentación de servicios y motivación de vinculación a  programas de P y P) </t>
  </si>
  <si>
    <t>Nuevos usuarios con inducción /total de nuevos usuarios</t>
  </si>
  <si>
    <t>100% de usuarios afiliados con inducción.</t>
  </si>
  <si>
    <t xml:space="preserve">R3. Falta de oportunidad en la atención asistencial por parte de la red contratada                                 </t>
  </si>
  <si>
    <t>Situación en la que la red contratada por la Universidad, para la atención de los usuarios no ofrece servicios acordes a los requisitos  de oportunidad exigidos por la Unidad y por la normatividad vigente.</t>
  </si>
  <si>
    <t>Dirección de UISALUD, coordinador de calidad y coordinador  de aseguramiento</t>
  </si>
  <si>
    <t xml:space="preserve">La red contratada no cuenta con  disponibilidad de camas  </t>
  </si>
  <si>
    <t>Riesgo importante (30)</t>
  </si>
  <si>
    <t>Cuando el usuario reporta se gestiona directamente ante la red contratada</t>
  </si>
  <si>
    <t>Moderado (10) Alta (3) Riesgo importante (30)</t>
  </si>
  <si>
    <t xml:space="preserve">Definir y concertar  contractualmente los estándares de calidad en la atención del paciente </t>
  </si>
  <si>
    <t>No. De contratos concertados con estándares de calidad</t>
  </si>
  <si>
    <t>Todos los contratos de UISALUD con estándares de calidad concertados.</t>
  </si>
  <si>
    <t>Congestión en los servicios de urgencias</t>
  </si>
  <si>
    <t xml:space="preserve">Se realiza auditoria a los casos detectados </t>
  </si>
  <si>
    <t xml:space="preserve">Realizar seguimiento al cumplimiento de las obligaciones contractuales </t>
  </si>
  <si>
    <t>Porcentaje de  contratistas auditados</t>
  </si>
  <si>
    <t>70% de cumplimiento al plan de auditoria a la red externa.</t>
  </si>
  <si>
    <t>Incumplimiento en los  estándares de oportunidad de la red de especialistas</t>
  </si>
  <si>
    <t>No enviar  oportunamente la solicitud de atención  de afiliados o beneficiarios a la RUSS</t>
  </si>
  <si>
    <t xml:space="preserve">No activar  oportunamente en la base de datos de UISALUD a los usuarios de la RUSS con solicitud de prestación de servicios </t>
  </si>
  <si>
    <t xml:space="preserve">Cruce de información con las universidades y entidades educativas </t>
  </si>
  <si>
    <t xml:space="preserve">Gestionar la consolidación de base de datos de usuarios de la RUSS en la pagina web </t>
  </si>
  <si>
    <t>Base de datos usuario RUSS actualizada y en la pagina web</t>
  </si>
  <si>
    <t>Comunicado de socialización de la base de datos actualizada de la RUSS y usuarios UISALUD a la red externa contratada.</t>
  </si>
  <si>
    <t>No contar con la base de datos actualizada al momento de requerir una atención asistencial por parte de la red de clínicas contratada</t>
  </si>
  <si>
    <t xml:space="preserve">Actualización de la base de datos posterior al envió de la misma a  las clínicas de la red contratada. </t>
  </si>
  <si>
    <t>No se cuenta con un mecanismo en línea que permita actualizar la información de la base de datos y que dicha información la conozca la red en tiempo real.</t>
  </si>
  <si>
    <t xml:space="preserve">Disponer en pagina web y medios electrónicos la base de datos actualizada  de UISALUD para que sea soporte en la atención de la red externa </t>
  </si>
  <si>
    <t>Base de datos usuario UISALUD actualizada y en la pagina web</t>
  </si>
  <si>
    <t xml:space="preserve"> R4. Demora en la definición del diagnostico y manejo terapéutico  al usuario</t>
  </si>
  <si>
    <t>Situación en la que se puede ver afectada la salud del usuario debido a la demora en la definición del diagnostico y manejo terapéutico requerido por el usuario incumpliendo con los atributos de continuidad y oportunidad</t>
  </si>
  <si>
    <t>Personal asistencial, Dirección de UISALUD, coordinador salud y coordinador  de aseguramiento</t>
  </si>
  <si>
    <t xml:space="preserve">Demora en los procesos de contratación de la red de prestadores de servicios externos. </t>
  </si>
  <si>
    <t>Procesos y procedimientos complejos en la universidad para la contratación</t>
  </si>
  <si>
    <t>Extensa normatividad externa e interna  de contratación en el sector publico</t>
  </si>
  <si>
    <t>Grave  (20)</t>
  </si>
  <si>
    <t>Riesgo importante (40)</t>
  </si>
  <si>
    <t>Grave  (20) Baja (1) Riesgo moderado (20)</t>
  </si>
  <si>
    <t>Evaluar la satisfacción del usuario</t>
  </si>
  <si>
    <t>Índice de satisfacción del usuario</t>
  </si>
  <si>
    <t>90% de satisfacción del usuario respecto del servicio brindado por la red externa contratada.</t>
  </si>
  <si>
    <t>Ausencia de nuevas tecnologías  en la red contratada</t>
  </si>
  <si>
    <t xml:space="preserve">Inadecuada capacidad de tecnología diagnostica por parte de la Red de atención contratada </t>
  </si>
  <si>
    <t>inadecuada auditoria a la red de prestadores.</t>
  </si>
  <si>
    <t>Se realiza auditoria a los casos detectados</t>
  </si>
  <si>
    <t>Incumplimiento en los  estándares de oportunidad de la red de especialistas y apoyo diagnostico.</t>
  </si>
  <si>
    <t>Insuficientes prestadores para determinadas especialidades y subespecialidades</t>
  </si>
  <si>
    <t>Procesos externos de oferta y demanda</t>
  </si>
  <si>
    <t>Personal de salud que no identifica el Diagnóstico</t>
  </si>
  <si>
    <t>No contar con la experticia clínica suficiente para la identificación oportuna de los diferentes diagnósticos</t>
  </si>
  <si>
    <t>Proceso salud enfermedad es dinámico y complejo</t>
  </si>
  <si>
    <t>Se cuenta con formulario establecido para la justificación de medicamentos fuera del vademécum y autorización por parte de la coordinación medica</t>
  </si>
  <si>
    <t>Socialización a la red adscrita del vademécum</t>
  </si>
  <si>
    <t>Porcentaje de adscritos socializados</t>
  </si>
  <si>
    <t>90% de red adscrita con socialización del vademécum UISALUD.</t>
  </si>
  <si>
    <t>Incumplimiento por parte de la red externa de los lineamientos de prestación de servicio fijadas por UISALUD</t>
  </si>
  <si>
    <t>La red externa no disponga  del modulo informático de atención asistencial</t>
  </si>
  <si>
    <t>Concertar con la red de profesionales adscritos la instalación del modulo informático portable de atención  asistencial</t>
  </si>
  <si>
    <t>Porcentaje de módulos instalados en red de profesionales adscritos</t>
  </si>
  <si>
    <t>50% de la red adscrita con modulo asistencial instalado.</t>
  </si>
  <si>
    <t>Redefinir el procedimiento de contratación de prestación de servicios asistenciales contemplando la inclusión de pólizas de responsabilidad civil</t>
  </si>
  <si>
    <t>No. De contratos con pólizas de responsabilidad civil</t>
  </si>
  <si>
    <t>90%de la red adscrita contratada con póliza de responsabilidad civil</t>
  </si>
  <si>
    <t>R5. Inadecuada prestación del servicio en cuanto a pertinencia, accesibilidad y oportunidad.</t>
  </si>
  <si>
    <t>Situación en la que UISALUD ofrezca servicios asistenciales carentes del cumplimiento de los siguientes atributos de calidad: pertinencia, accesibilidad, y oportunidad.</t>
  </si>
  <si>
    <t>Dirección de UISALUD, Grupo medico asistencial, coordinador medico asistencial, coordinador  de aseguramiento</t>
  </si>
  <si>
    <t>Incumplimiento horario por parte del personal de la entidad</t>
  </si>
  <si>
    <t>Falta de sensibilización al personal medico de las políticas y lineamientos de atención al usuario</t>
  </si>
  <si>
    <t>Registro de llegada y salida del personal de la entidad</t>
  </si>
  <si>
    <t>Acciones tendientes al cumplimiento del horario por parte del personal de la entidad</t>
  </si>
  <si>
    <t>Dirección de UISALUD, coordinador de salud, calidad y vigilancia epidemiológica y gestión del riesgo.</t>
  </si>
  <si>
    <t>Medidas adoptadas</t>
  </si>
  <si>
    <t>Cumplimiento de agendas de atención establecidas.</t>
  </si>
  <si>
    <t>Desconocimiento del personal asistencial de las guías de manejo y protocolos de atención definidas por UISALUD.</t>
  </si>
  <si>
    <t xml:space="preserve">Falta de  verificación y actualización de protocolos y guías de manejo asistencial  </t>
  </si>
  <si>
    <t xml:space="preserve">Falta de un plan de capacitación continuada para el  personal asistencial </t>
  </si>
  <si>
    <t>Medición de satisfacción del usuario</t>
  </si>
  <si>
    <t xml:space="preserve">Re inducción en el manejo del software asistencial </t>
  </si>
  <si>
    <t>% . De funcionarios asistenciales capacitados</t>
  </si>
  <si>
    <t>90% de funcionarios asistenciales capacitados.</t>
  </si>
  <si>
    <t>Desconocimiento del personal asistencial en el manejo  del sistema de información asistencial.</t>
  </si>
  <si>
    <t>Memorandos al personal</t>
  </si>
  <si>
    <t>Revisión, actualización , validación, socialización, evaluación y verificación  de aplicación de  protocolos y guías  de manejo</t>
  </si>
  <si>
    <t>No. De protocolos y guías de manejo actualizadas</t>
  </si>
  <si>
    <t>Guías de manejo de las 10 primeras causas de atención asistencial.</t>
  </si>
  <si>
    <t>R6.Incumplimiento de los lineamientos establecidos por UISALUD y la normatividad vigente  en cuanto a la prestación de servicios asistenciales seguros.</t>
  </si>
  <si>
    <t>Situación en la que UISALUD carece de la prestación de servicios asistenciales seguros debido al incumplimiento de la normatividad vigente aplicable y a  las estrategias de Seguridad del paciente en cuanto a: Prevención de caídas e infecciones, Maternidad Segura, comunicación efectiva, farmacovigilancia y tecno vigilancia.</t>
  </si>
  <si>
    <t>Desconocimiento por parte del profesional en cuanto a protocolos de manejo, seguridad del paciente y control de los mismos</t>
  </si>
  <si>
    <t xml:space="preserve">Falta de sensibilización y capacitación al personal asistencial, en el programa de seguridad del paciente establecido por UISALUD </t>
  </si>
  <si>
    <t>Se cuenta con un programa y estrategias de seguridad del paciente.</t>
  </si>
  <si>
    <t>Grave  (20) Media (2) Riesgo Importante (40)</t>
  </si>
  <si>
    <t>Establecer plan de capacitación en temas relacionados a la seguridad del paciente en la atención asistencial.</t>
  </si>
  <si>
    <t>Cumplimiento del plan de capacitación</t>
  </si>
  <si>
    <t>90% de cumplimiento de capacitaciones propuestas</t>
  </si>
  <si>
    <t>No conocimiento y aplicación de las guías del programa de seguridad del paciente por parte del personal asistencial y administrativo involucrado.</t>
  </si>
  <si>
    <t>Se realiza el reporte y seguimiento de eventos adversos generados en la atención en salud.</t>
  </si>
  <si>
    <t>Documentación e implementación del las estrategias de seguridad del paciente y barreras de seguridad en los procedimientos asistenciales.</t>
  </si>
  <si>
    <t>Evaluación de eficacia, eficiencia y efectividad de las capacitaciones</t>
  </si>
  <si>
    <t>85% de resultado satisfactorio en la evaluación de eficacia, eficiencia y efectividad de las capacitaciones.</t>
  </si>
  <si>
    <t>Desconocimiento del personal asistencial para el reporte y seguimiento de eventos adversos y de la guía de identificación de eventos adversos</t>
  </si>
  <si>
    <t>Definir e implementar el protocolo de eventos adversos</t>
  </si>
  <si>
    <t>No. De eventos adversos gestionados / total No. De eventos adversos detectados</t>
  </si>
  <si>
    <t>100% de eventos adversos gestionados</t>
  </si>
  <si>
    <t>R7. No cumplimiento de metas en los  programas de Promoción y Prevención</t>
  </si>
  <si>
    <t>Situación en la que UISALUD no cumple con las coberturas definidas por la normatividad vigente en cuanto a la población que debe ser atendida en los diferentes programas de promoción y prevención.</t>
  </si>
  <si>
    <t>Dirección de UISALUD, coordinador de calidad y coordinador  de vigilancia epidemiológica. coordinador de salud, personal asistencial.</t>
  </si>
  <si>
    <t>Debilidad en las estrategias de  la demanda inducida</t>
  </si>
  <si>
    <t>Desconocimiento de las causas reales del desinterés de los usuarios para asistir a los diferentes programas de pyp</t>
  </si>
  <si>
    <t>Sanciones. población expuesta a riesgos en salud.                       Aumento de la población con enfermedades prevenibles.   Aumento del gasto por complicaciones de las  enfermedades prevenibles en la población.</t>
  </si>
  <si>
    <t>Redefinición de estrategias de demanda inducida</t>
  </si>
  <si>
    <t>Dirección de UISALUD, coordinador de calidad y coordinador  de vigilancia epidemiológica. coordinador  medico.</t>
  </si>
  <si>
    <t xml:space="preserve">Plan estratégico de demanda inducida </t>
  </si>
  <si>
    <t>Resultado eficiente en el seguimiento al plan estratégico de demanda inducida.</t>
  </si>
  <si>
    <t xml:space="preserve">Incumplimiento   y cancelación por parte del usuario de las  citas programadas  </t>
  </si>
  <si>
    <t>Análisis de las causas de inasistencia a programas de p y p</t>
  </si>
  <si>
    <t>% de inasistencia por cada una de las causas</t>
  </si>
  <si>
    <t>5% de inasistencia  por cada una de las causas.</t>
  </si>
  <si>
    <t xml:space="preserve">Debilidad en la implementación de los  protocolos  y procedimientos de los programas de P y P. </t>
  </si>
  <si>
    <t>Falta de sensibilización y capacitación al personal asistencial, en la implementación y manejo de los diferentes programas de PyP</t>
  </si>
  <si>
    <t>Están definidos los programas preventivos que realiza la entidad.</t>
  </si>
  <si>
    <t>Revisión  y ajuste de los procedimientos y protocolos de los programas de p y p con fundamento en la normatividad vigente y la evidencia científica</t>
  </si>
  <si>
    <t>Porcentaje de protocolos y procedimientos revisados, ajustados y socializados</t>
  </si>
  <si>
    <t>100% de protocolos y procedimientos ajustados y socializados.</t>
  </si>
  <si>
    <t xml:space="preserve">Falta de registros que soporten todas   las actividades  realizadas en  los diferentes programas </t>
  </si>
  <si>
    <t>No se cuenta con una aplicación informática adecuada para el seguimiento y análisis de los programas de P y P.</t>
  </si>
  <si>
    <t>El software asistencial no cuenta con las fichas de registro adecuadas para cada programa de PyP de a cuerdo a la normatividad legal vigente.</t>
  </si>
  <si>
    <t>Están definidos los indicadores de cobertura  de los diferentes programas preventivos que realiza la entidad.</t>
  </si>
  <si>
    <t xml:space="preserve">Diseño e implementación de aplicativos informáticos que faciliten la captura e inducción de pacientes a los diferentes programas de P Y P  </t>
  </si>
  <si>
    <t>Aplicativo informático diseñado e implementado</t>
  </si>
  <si>
    <t>R8. Aumento de factores de riesgo modificables en la población usuaria</t>
  </si>
  <si>
    <t>Situación en la que UISALUD identifica la afectación de  sus indicadores de morbimortalidad.</t>
  </si>
  <si>
    <t>Dirección de UISALUD, coordinador de calidad y coordinador  de vigilancia epidemiológica.</t>
  </si>
  <si>
    <t>No se cuenta con un programa estructurado de educación en salud al usuario</t>
  </si>
  <si>
    <t xml:space="preserve">No se cuenta con una estrategia educomunicativa en salud. </t>
  </si>
  <si>
    <t>Población expuesta a riesgos en salud.                       Aumento de la población con enfermedades prevenibles.   Aumento del gasto por complicaciones de las  enfermedades prevenibles en la población.</t>
  </si>
  <si>
    <t>Grave  (20) Baja (1) Riesgo Moderado (20)</t>
  </si>
  <si>
    <t>Diseñar  estrategias efectivas de difusión y  motivación a los usuarios para garantizar la adherencia a los programas preventivos</t>
  </si>
  <si>
    <t>Estrategia educomunicativa en salud, estructurada.</t>
  </si>
  <si>
    <t>Estrategia educomunicativa en salud, estructurada implementada.</t>
  </si>
  <si>
    <t>Falta de mecanismos institucionales que faciliten  la asistencia del paciente a los programas de p  y p.</t>
  </si>
  <si>
    <t>No existen Estrategias articuladas entre la UNIVERSIDAD y UISALUD</t>
  </si>
  <si>
    <t xml:space="preserve">Se aplican estrategias de difusión de información a los usuarios </t>
  </si>
  <si>
    <t>Diseñar estrategias articuladas con la Universidad  para el fortalecimiento de las programas de promoción y prevención</t>
  </si>
  <si>
    <t xml:space="preserve">Estrategia articulada </t>
  </si>
  <si>
    <t>Estrategia articulada con la Universidad,  estructurada implementada.</t>
  </si>
  <si>
    <t>R9. Incumplimiento en los estándares mínimos de habilitación en cuanto a los requerimientos de infraestructura.</t>
  </si>
  <si>
    <t>Situación en la que UISALUD no garantiza los mecanismos de acceso e infraestructura adecuada a los usuarios para una atención asistencial de calidad.</t>
  </si>
  <si>
    <t>Dirección de UISALUD, coordinador de calidad y coordinador  medico.</t>
  </si>
  <si>
    <t>Vías de acceso externas en condiciones inseguras  para el acceso de sillas de ruedas o personas con limitaciones físicas</t>
  </si>
  <si>
    <t>Falta de mantenimiento preventivo de las vías de acceso UISALUD</t>
  </si>
  <si>
    <t>Falta de coordinación con la División de planta física para el tramite y solicitud de  mantenimiento preventivo de las  vías de acceso a UISALUD</t>
  </si>
  <si>
    <t>Se realiza mantenimiento y adecuación a la planta física</t>
  </si>
  <si>
    <t>Proyecto de mejoramiento de las vías de acceso a UISALUD</t>
  </si>
  <si>
    <t>Proyecto ejecutado</t>
  </si>
  <si>
    <t>100% de proyecto ejecutado.</t>
  </si>
  <si>
    <t xml:space="preserve">Establecer plan de mantenimiento de la infraestructura física  y hacer seguimiento al mismo </t>
  </si>
  <si>
    <t>Plan de mantenimiento con seguimiento</t>
  </si>
  <si>
    <t>90% de cumplimiento al plan de mantenimiento de infraestructura.</t>
  </si>
  <si>
    <t xml:space="preserve">R10. No disponer de los recursos económicos  necesarios para garantizar el normal funcionamiento de la entidad </t>
  </si>
  <si>
    <t>Situación en la que UISALUD no pueda garantizar el cumplimiento de todas sus obligaciones asistenciales y económicas debido a  iliquidez financiera</t>
  </si>
  <si>
    <t>Dirección de UISALUD, coordinador de calidad y coordinador  calidad.</t>
  </si>
  <si>
    <t xml:space="preserve">Alta incidencia de enfermedades de alto costo </t>
  </si>
  <si>
    <t>Pirámide poblacional concentrada en edades mayores a 65 años - envejecimiento poblacional</t>
  </si>
  <si>
    <t>Modalidad de contratación de la UNIVERSIDAD.</t>
  </si>
  <si>
    <t>Insatisfacción del usuario.           deterioro de la imagen de UISALUD.                   Perdida de credibilidad.               Sanciones problemas jurídicos.  Población expuesta a riesgos en salud.                       Aumento de la población con enfermedades prevenibles.   Aumento del gasto por complicaciones de las  enfermedades prevenibles en la población.</t>
  </si>
  <si>
    <t>Fortalecer los programas de promoción y prevención, tendientes a fomentar  estilos de vida saludable y detección temprana de la enfermedad</t>
  </si>
  <si>
    <t>Dirección de UISALUD, coordinador de calidad y coordinador salud, coordinador administrativa y aseguramiento.</t>
  </si>
  <si>
    <t>Cumplimiento de coberturas</t>
  </si>
  <si>
    <t>100% de indicadores con cumplimiento de coberturas.</t>
  </si>
  <si>
    <t>Aumento en los costos de adquisición de productos y servicios asistenciales</t>
  </si>
  <si>
    <t>Desarrollo de nuevas tecnologías para el diagnostico y tratamiento de la enfermedad</t>
  </si>
  <si>
    <t>Evolución normal del sector científico</t>
  </si>
  <si>
    <t>Se tiene definido en el software asistencial niveles de autorización de servicios</t>
  </si>
  <si>
    <t>Soportar las autorizaciones de tratamientos con nuevas tecnologías, en decisiones de juntas medicas basadas en la evidencia científica</t>
  </si>
  <si>
    <t>Numero de casos estudiados en juntas medicas</t>
  </si>
  <si>
    <t>Casos estudiados en juntas medicas</t>
  </si>
  <si>
    <t>No se realizan  nuevas afiliaciones para distribuir el riesgo</t>
  </si>
  <si>
    <t>el proceso de contratación de la Universidad no es dinámico</t>
  </si>
  <si>
    <t>Se realizan juntas medicas con los pacientes de alto costo para definir manejos terapéuticos  racionales y costo efectivo</t>
  </si>
  <si>
    <t>Buscar mejores condiciones de negociación con la red de prestadores de servicios de salud (tarifas, descuentos financieros)</t>
  </si>
  <si>
    <t>Numero de contratos legalizados con descuentos financieros vs. Total contratos legalizados</t>
  </si>
  <si>
    <t>30% de la contratación con descuentos financieros</t>
  </si>
  <si>
    <t>R11. No cumplimiento ante los entes de vigilancia y control en la presentación de reportes e informes requeridos.</t>
  </si>
  <si>
    <t>Deficiencia  y demora en la generación de reportes en el sistema de información.</t>
  </si>
  <si>
    <t>Dirección de UISALUD, coordinador de calidad. Coordinador  de salud. Coordinador de vigilancia.</t>
  </si>
  <si>
    <t>No contar con sistema de información Integrado que facilite la búsqueda de variables requeridas de acuerdo a entes de control y reporte especifico.</t>
  </si>
  <si>
    <t>Obsolescencia del software asistencial existente</t>
  </si>
  <si>
    <t>Procesos en sistemas estacionarios</t>
  </si>
  <si>
    <t xml:space="preserve">Sanciones </t>
  </si>
  <si>
    <t>Se cuenta con cronograma de entrega de reportes e einformes a los diferentes entes de control.</t>
  </si>
  <si>
    <t>Diseño e implementación de aplicativos informáticos que faciliten la captura de información y reportes requeridos</t>
  </si>
  <si>
    <t>R12. Perdida de control de las existencias y estado  de los medicamentos</t>
  </si>
  <si>
    <t>Deficientes procesos de control de la gestión de inventarios de medicamentos</t>
  </si>
  <si>
    <t>Dirección de UISALUD, Coordinador de Salud, Coordinadora administrativa y de aseguramiento y Regente de farmacia</t>
  </si>
  <si>
    <t>Falta de control periódico a las existencias y estado de los medicamentos en la farmacia por parte de personal ajeno a las actividades de farmacia.</t>
  </si>
  <si>
    <t xml:space="preserve">Falta de definición de mecanismos para la realización de las actividades de control de las existencias y estado de los medicamentos. </t>
  </si>
  <si>
    <t>Sanciones problemas jurídicos.  Perdidas financieras.</t>
  </si>
  <si>
    <t>Designación de una comisión de verificación y seguimiento al manejo de inventarios de medicamentos para el área  de farmacia en UISALUD, con el propósito de ejercer los controles que aseguren su correcto uso la adecuada conservación de los mismos, verificando su existencia, identificación y estado.</t>
  </si>
  <si>
    <t xml:space="preserve">Dirección de UISALUD, </t>
  </si>
  <si>
    <t>Documento de designación de la comisión.</t>
  </si>
  <si>
    <t>1 documento de designación de la comisión.</t>
  </si>
  <si>
    <t xml:space="preserve">Realizar las actividades  de verificación y seguimiento al manejo de inventarios de medicamentos por parte de la comisión  </t>
  </si>
  <si>
    <t xml:space="preserve">Acta de informe de verificación y control </t>
  </si>
  <si>
    <t>6 Informes de verificación y control.</t>
  </si>
  <si>
    <t xml:space="preserve">Realizar cuatrimestralmente inventario de medicamentos e insumos médicos y odontológicos </t>
  </si>
  <si>
    <t>Acta de inventario</t>
  </si>
  <si>
    <t>2 actas de inventario</t>
  </si>
  <si>
    <t>Situación en la que los sistemas de información no facilitan las actividades de la gestión de medicamentos</t>
  </si>
  <si>
    <t>No contar con un Sistema de información que facilite la realización de las actividades de la gestión de medicamentos.</t>
  </si>
  <si>
    <t>Falta de identificación de las actividades que se pueden simplificar para facilitar la realización de las actividades de la gestión de medicamentos.</t>
  </si>
  <si>
    <t>Desarrollar aplicativo en el sistema de información de nuevas versiones  que permita capturar  la información registrada  en la orden de compra de medicamentos con el fin de cargar los medicamentos en la fecha de recepción del pedido, de forma ágil y conforme a la validación del contenido de las facturas emitidas por el proveedor.</t>
  </si>
  <si>
    <t>Desarrollar un módulo de consultas en el aplicativo de compras por acuerdo en línea, mediante el cruce de la base de datos del inventario de farmacia con los medicamentos registrados en el vademécum de la Unidad, con el fin de identificar los productos que deben ser objeto de gestión de compra, por encontrarse en su nivel de reposición.</t>
  </si>
  <si>
    <t>Adicionar un campo a la generación de la orden de compra de medicamentos, dentro del módulo de compras por acuerdos en línea, que permita el registro de observaciones y cargue de documentos soporte (no disponibilidad del producto, reporte de agotados, etc.), que acrediten la imposibilidad de adquirir los medicamentos bajo las condiciones pactadas en los Acuerdos Comerciales de Precios y/o Tarifas.</t>
  </si>
  <si>
    <t>Modificar el sistema de información de inventario de medicamentos para permitir la creación de almacenes satélites pertenecientes a la farmacia de UISALUD, con el fin de gestionar, controlar y garantizar la trazabilidad de los movimientos de inventario y fechas de vencimiento de los elementos e insumos odontológicos, de enfermería, fisioterapia y del carro de paro.</t>
  </si>
  <si>
    <t xml:space="preserve"> Programar en el sistema de información del inventario de medicamentos, la liquidación automática de las fórmulas que cumplen 72 horas de validez, una vez transcurridas 24 horas contadas a partir de su expedición.</t>
  </si>
  <si>
    <r>
      <rPr>
        <b/>
        <sz val="6"/>
        <rFont val="Trebuchet MS"/>
        <family val="2"/>
      </rPr>
      <t>PROCESO SEGUIMIENTO INSTITUCIONAL</t>
    </r>
  </si>
  <si>
    <r>
      <rPr>
        <sz val="5"/>
        <rFont val="Trebuchet MS"/>
        <family val="2"/>
      </rPr>
      <t>Código: FSE.18</t>
    </r>
  </si>
  <si>
    <r>
      <rPr>
        <b/>
        <sz val="6"/>
        <rFont val="Trebuchet MS"/>
        <family val="2"/>
      </rPr>
      <t>MAPA DE RIESGOS</t>
    </r>
  </si>
  <si>
    <r>
      <rPr>
        <sz val="5"/>
        <rFont val="Trebuchet MS"/>
        <family val="2"/>
      </rPr>
      <t>Versión: 02</t>
    </r>
  </si>
  <si>
    <r>
      <rPr>
        <b/>
        <sz val="5"/>
        <rFont val="Trebuchet MS"/>
        <family val="2"/>
      </rPr>
      <t>PROCESO: FINANCIERO</t>
    </r>
  </si>
  <si>
    <r>
      <rPr>
        <b/>
        <sz val="5"/>
        <rFont val="Trebuchet MS"/>
        <family val="2"/>
      </rPr>
      <t xml:space="preserve">OBJETIVO DEL PROCESO:    </t>
    </r>
    <r>
      <rPr>
        <sz val="5"/>
        <rFont val="Trebuchet MS"/>
        <family val="2"/>
      </rPr>
      <t>Administrar eficientemente los recursos financieros de la Universidad.</t>
    </r>
  </si>
  <si>
    <r>
      <rPr>
        <b/>
        <sz val="5"/>
        <rFont val="Trebuchet MS"/>
        <family val="2"/>
      </rPr>
      <t>Riesgo</t>
    </r>
  </si>
  <si>
    <r>
      <rPr>
        <b/>
        <sz val="5"/>
        <rFont val="Trebuchet MS"/>
        <family val="2"/>
      </rPr>
      <t xml:space="preserve">Agente generador
</t>
    </r>
    <r>
      <rPr>
        <b/>
        <i/>
        <sz val="5.5"/>
        <rFont val="Trebuchet MS"/>
        <family val="2"/>
      </rPr>
      <t xml:space="preserve">( </t>
    </r>
    <r>
      <rPr>
        <b/>
        <i/>
        <sz val="5.5"/>
        <color rgb="FF333399"/>
        <rFont val="Trebuchet MS"/>
        <family val="2"/>
      </rPr>
      <t xml:space="preserve">Sujeto  </t>
    </r>
    <r>
      <rPr>
        <b/>
        <sz val="5"/>
        <color rgb="FF333399"/>
        <rFont val="Trebuchet MS"/>
        <family val="2"/>
      </rPr>
      <t xml:space="preserve">u </t>
    </r>
    <r>
      <rPr>
        <b/>
        <i/>
        <sz val="5.5"/>
        <color rgb="FF333399"/>
        <rFont val="Trebuchet MS"/>
        <family val="2"/>
      </rPr>
      <t xml:space="preserve">objeto
</t>
    </r>
    <r>
      <rPr>
        <b/>
        <sz val="5"/>
        <rFont val="Trebuchet MS"/>
        <family val="2"/>
      </rPr>
      <t>con capacidad para generar el riesgo)</t>
    </r>
  </si>
  <si>
    <r>
      <rPr>
        <b/>
        <sz val="5"/>
        <rFont val="Trebuchet MS"/>
        <family val="2"/>
      </rPr>
      <t>Causas</t>
    </r>
  </si>
  <si>
    <r>
      <rPr>
        <b/>
        <sz val="5"/>
        <rFont val="Trebuchet MS"/>
        <family val="2"/>
      </rPr>
      <t xml:space="preserve">Efecto / Consecuencias
</t>
    </r>
    <r>
      <rPr>
        <b/>
        <sz val="5"/>
        <rFont val="Trebuchet MS"/>
        <family val="2"/>
      </rPr>
      <t xml:space="preserve">(Cómo se </t>
    </r>
    <r>
      <rPr>
        <b/>
        <i/>
        <sz val="5.5"/>
        <color rgb="FF000080"/>
        <rFont val="Trebuchet MS"/>
        <family val="2"/>
      </rPr>
      <t xml:space="preserve">refleja  </t>
    </r>
    <r>
      <rPr>
        <b/>
        <sz val="5"/>
        <rFont val="Trebuchet MS"/>
        <family val="2"/>
      </rPr>
      <t xml:space="preserve">en la
</t>
    </r>
    <r>
      <rPr>
        <b/>
        <sz val="5"/>
        <rFont val="Trebuchet MS"/>
        <family val="2"/>
      </rPr>
      <t>entidad?)</t>
    </r>
  </si>
  <si>
    <r>
      <rPr>
        <b/>
        <sz val="5"/>
        <rFont val="Trebuchet MS"/>
        <family val="2"/>
      </rPr>
      <t>Impacto</t>
    </r>
  </si>
  <si>
    <r>
      <rPr>
        <b/>
        <sz val="5"/>
        <rFont val="Trebuchet MS"/>
        <family val="2"/>
      </rPr>
      <t>Probabilidad</t>
    </r>
  </si>
  <si>
    <r>
      <rPr>
        <b/>
        <sz val="5"/>
        <rFont val="Trebuchet MS"/>
        <family val="2"/>
      </rPr>
      <t>Evaluación Riesgo</t>
    </r>
  </si>
  <si>
    <r>
      <rPr>
        <b/>
        <sz val="5"/>
        <rFont val="Trebuchet MS"/>
        <family val="2"/>
      </rPr>
      <t>Controles existentes</t>
    </r>
  </si>
  <si>
    <r>
      <rPr>
        <b/>
        <sz val="5"/>
        <rFont val="Trebuchet MS"/>
        <family val="2"/>
      </rPr>
      <t>Valoración riesgo</t>
    </r>
  </si>
  <si>
    <r>
      <rPr>
        <b/>
        <sz val="5"/>
        <rFont val="Trebuchet MS"/>
        <family val="2"/>
      </rPr>
      <t>Opciones de Manejo</t>
    </r>
  </si>
  <si>
    <r>
      <rPr>
        <b/>
        <sz val="5"/>
        <rFont val="Trebuchet MS"/>
        <family val="2"/>
      </rPr>
      <t>Acciones</t>
    </r>
  </si>
  <si>
    <r>
      <rPr>
        <b/>
        <sz val="5"/>
        <rFont val="Trebuchet MS"/>
        <family val="2"/>
      </rPr>
      <t>Responsables</t>
    </r>
  </si>
  <si>
    <r>
      <rPr>
        <b/>
        <sz val="5"/>
        <rFont val="Trebuchet MS"/>
        <family val="2"/>
      </rPr>
      <t>Cronograma</t>
    </r>
  </si>
  <si>
    <r>
      <rPr>
        <b/>
        <sz val="5"/>
        <rFont val="Trebuchet MS"/>
        <family val="2"/>
      </rPr>
      <t>Indicador de la Acción</t>
    </r>
  </si>
  <si>
    <r>
      <rPr>
        <b/>
        <sz val="5"/>
        <rFont val="Trebuchet MS"/>
        <family val="2"/>
      </rPr>
      <t>Meta</t>
    </r>
  </si>
  <si>
    <r>
      <rPr>
        <b/>
        <sz val="5"/>
        <rFont val="Trebuchet MS"/>
        <family val="2"/>
      </rPr>
      <t>Nivel de Cumplimiento</t>
    </r>
  </si>
  <si>
    <r>
      <rPr>
        <b/>
        <sz val="5"/>
        <rFont val="Trebuchet MS"/>
        <family val="2"/>
      </rPr>
      <t>Observaciones</t>
    </r>
  </si>
  <si>
    <r>
      <rPr>
        <b/>
        <sz val="5"/>
        <rFont val="Trebuchet MS"/>
        <family val="2"/>
      </rPr>
      <t xml:space="preserve">Riesgo
</t>
    </r>
    <r>
      <rPr>
        <b/>
        <i/>
        <sz val="5.5"/>
        <color rgb="FF000080"/>
        <rFont val="Trebuchet MS"/>
        <family val="2"/>
      </rPr>
      <t>Qué puede ocurrir?</t>
    </r>
  </si>
  <si>
    <r>
      <rPr>
        <b/>
        <sz val="5"/>
        <rFont val="Trebuchet MS"/>
        <family val="2"/>
      </rPr>
      <t xml:space="preserve">Descripción
</t>
    </r>
    <r>
      <rPr>
        <b/>
        <i/>
        <sz val="5.5"/>
        <color rgb="FF000080"/>
        <rFont val="Trebuchet MS"/>
        <family val="2"/>
      </rPr>
      <t>En qué consiste o cuáles son sus características?</t>
    </r>
  </si>
  <si>
    <r>
      <rPr>
        <b/>
        <i/>
        <sz val="5.5"/>
        <color rgb="FF000080"/>
        <rFont val="Trebuchet MS"/>
        <family val="2"/>
      </rPr>
      <t>Por qué se puede presentar?</t>
    </r>
  </si>
  <si>
    <r>
      <rPr>
        <b/>
        <i/>
        <sz val="5.5"/>
        <color rgb="FF000080"/>
        <rFont val="Trebuchet MS"/>
        <family val="2"/>
      </rPr>
      <t>Por qué ?</t>
    </r>
  </si>
  <si>
    <r>
      <rPr>
        <b/>
        <i/>
        <sz val="5.5"/>
        <color rgb="FF000080"/>
        <rFont val="Trebuchet MS"/>
        <family val="2"/>
      </rPr>
      <t>Por qué?</t>
    </r>
  </si>
  <si>
    <r>
      <rPr>
        <b/>
        <sz val="5"/>
        <rFont val="Trebuchet MS"/>
        <family val="2"/>
      </rPr>
      <t>Fecha inicio</t>
    </r>
  </si>
  <si>
    <r>
      <rPr>
        <b/>
        <sz val="5"/>
        <rFont val="Trebuchet MS"/>
        <family val="2"/>
      </rPr>
      <t>Fecha fin</t>
    </r>
  </si>
  <si>
    <r>
      <rPr>
        <sz val="5"/>
        <rFont val="Trebuchet MS"/>
        <family val="2"/>
      </rPr>
      <t>Pérdida      del      dinero invertido    en    Entidades Financieras</t>
    </r>
  </si>
  <si>
    <r>
      <rPr>
        <sz val="5"/>
        <rFont val="Trebuchet MS"/>
        <family val="2"/>
      </rPr>
      <t>Posibilidad   que   el   dinero invertido por la Universidad en Entidades Financieras no genere    los    rendimientos esperados   por   crisis   y/o ausencia de lineamientos de inversión internos.</t>
    </r>
  </si>
  <si>
    <r>
      <rPr>
        <sz val="5"/>
        <rFont val="Trebuchet MS"/>
        <family val="2"/>
      </rPr>
      <t>Jefe División Financiera Jefe Sección Tesorería</t>
    </r>
  </si>
  <si>
    <r>
      <rPr>
        <sz val="5"/>
        <rFont val="Trebuchet MS"/>
        <family val="2"/>
      </rPr>
      <t xml:space="preserve">Error en la toma de decisiones
</t>
    </r>
    <r>
      <rPr>
        <sz val="5"/>
        <rFont val="Trebuchet MS"/>
        <family val="2"/>
      </rPr>
      <t>Crisis en el Sistema Financiero</t>
    </r>
  </si>
  <si>
    <r>
      <rPr>
        <sz val="5"/>
        <rFont val="Trebuchet MS"/>
        <family val="2"/>
      </rPr>
      <t xml:space="preserve">Concentración de recursos en una sola Entidad Financiera
</t>
    </r>
    <r>
      <rPr>
        <sz val="5"/>
        <rFont val="Trebuchet MS"/>
        <family val="2"/>
      </rPr>
      <t xml:space="preserve">Recesión económica Crisis de liquidez Globalización
</t>
    </r>
    <r>
      <rPr>
        <sz val="5"/>
        <rFont val="Trebuchet MS"/>
        <family val="2"/>
      </rPr>
      <t>Devaluación o Revaluación del dólar</t>
    </r>
  </si>
  <si>
    <r>
      <rPr>
        <sz val="5"/>
        <rFont val="Trebuchet MS"/>
        <family val="2"/>
      </rPr>
      <t>Factores Económicos Externos</t>
    </r>
  </si>
  <si>
    <r>
      <rPr>
        <sz val="5"/>
        <rFont val="Trebuchet MS"/>
        <family val="2"/>
      </rPr>
      <t xml:space="preserve">Sanciones disciplinarias y pecuniarias
</t>
    </r>
    <r>
      <rPr>
        <sz val="5"/>
        <rFont val="Trebuchet MS"/>
        <family val="2"/>
      </rPr>
      <t xml:space="preserve">Iliquidez
</t>
    </r>
    <r>
      <rPr>
        <sz val="5"/>
        <rFont val="Trebuchet MS"/>
        <family val="2"/>
      </rPr>
      <t xml:space="preserve">Descapitalización No obtención de los
</t>
    </r>
    <r>
      <rPr>
        <sz val="5"/>
        <rFont val="Trebuchet MS"/>
        <family val="2"/>
      </rPr>
      <t>rendimientos esperados</t>
    </r>
  </si>
  <si>
    <r>
      <rPr>
        <sz val="5"/>
        <rFont val="Trebuchet MS"/>
        <family val="2"/>
      </rPr>
      <t>GRAVE (20)</t>
    </r>
  </si>
  <si>
    <r>
      <rPr>
        <sz val="5"/>
        <rFont val="Trebuchet MS"/>
        <family val="2"/>
      </rPr>
      <t>MEDIA (2)</t>
    </r>
  </si>
  <si>
    <r>
      <rPr>
        <sz val="5"/>
        <rFont val="Trebuchet MS"/>
        <family val="2"/>
      </rPr>
      <t>IMPORTANTE (40</t>
    </r>
  </si>
  <si>
    <r>
      <rPr>
        <sz val="5"/>
        <rFont val="Trebuchet MS"/>
        <family val="2"/>
      </rPr>
      <t xml:space="preserve">Manual de Colocación de Excedentes Temporales de Liquidez
</t>
    </r>
    <r>
      <rPr>
        <sz val="5"/>
        <rFont val="Trebuchet MS"/>
        <family val="2"/>
      </rPr>
      <t xml:space="preserve">Modelo para la Calificación de Entidades Financieras soporte a la toma de decisiones de inversión.
</t>
    </r>
    <r>
      <rPr>
        <sz val="5"/>
        <rFont val="Trebuchet MS"/>
        <family val="2"/>
      </rPr>
      <t xml:space="preserve">Seguimiento de carteras colectivas y CDT´s
</t>
    </r>
    <r>
      <rPr>
        <sz val="5"/>
        <rFont val="Trebuchet MS"/>
        <family val="2"/>
      </rPr>
      <t>Informe de Inversiones Ministerio de Educación Nacional</t>
    </r>
  </si>
  <si>
    <r>
      <rPr>
        <sz val="5"/>
        <rFont val="Trebuchet MS"/>
        <family val="2"/>
      </rPr>
      <t xml:space="preserve">TOLERABLE (10)
</t>
    </r>
    <r>
      <rPr>
        <sz val="5"/>
        <rFont val="Trebuchet MS"/>
        <family val="2"/>
      </rPr>
      <t xml:space="preserve">Impacto Moderado (10)
</t>
    </r>
    <r>
      <rPr>
        <sz val="5"/>
        <rFont val="Trebuchet MS"/>
        <family val="2"/>
      </rPr>
      <t>Probabilidad Baja (1)</t>
    </r>
  </si>
  <si>
    <r>
      <rPr>
        <sz val="5"/>
        <rFont val="Trebuchet MS"/>
        <family val="2"/>
      </rPr>
      <t>REDUCIR</t>
    </r>
  </si>
  <si>
    <r>
      <rPr>
        <sz val="5"/>
        <rFont val="Trebuchet MS"/>
        <family val="2"/>
      </rPr>
      <t>Seguimiento trimestral a las Inversiones Actuales y Constituidas</t>
    </r>
  </si>
  <si>
    <r>
      <rPr>
        <sz val="5"/>
        <rFont val="Trebuchet MS"/>
        <family val="2"/>
      </rPr>
      <t>Jefatura División Financiera</t>
    </r>
  </si>
  <si>
    <r>
      <rPr>
        <sz val="5"/>
        <rFont val="Trebuchet MS"/>
        <family val="2"/>
      </rPr>
      <t>Junio de 2018</t>
    </r>
  </si>
  <si>
    <r>
      <rPr>
        <sz val="5"/>
        <rFont val="Trebuchet MS"/>
        <family val="2"/>
      </rPr>
      <t>Junio de 2019</t>
    </r>
  </si>
  <si>
    <r>
      <rPr>
        <sz val="5"/>
        <rFont val="Trebuchet MS"/>
        <family val="2"/>
      </rPr>
      <t>Número de informes presentados a la Vicerrectoría Administrativa</t>
    </r>
  </si>
  <si>
    <r>
      <rPr>
        <sz val="5"/>
        <rFont val="Trebuchet MS"/>
        <family val="2"/>
      </rPr>
      <t>No depuración de saldos de los diferentes tipos de cuentas.</t>
    </r>
  </si>
  <si>
    <r>
      <rPr>
        <sz val="5"/>
        <rFont val="Trebuchet MS"/>
        <family val="2"/>
      </rPr>
      <t>No depuración de saldos de los    diferentes    tipos    de cuentas.</t>
    </r>
  </si>
  <si>
    <r>
      <rPr>
        <sz val="5"/>
        <rFont val="Trebuchet MS"/>
        <family val="2"/>
      </rPr>
      <t>Jefe Sección Contabilidad</t>
    </r>
  </si>
  <si>
    <r>
      <rPr>
        <sz val="5"/>
        <rFont val="Trebuchet MS"/>
        <family val="2"/>
      </rPr>
      <t>Difícil coordinación de los tiempos de los miembros del Comité</t>
    </r>
  </si>
  <si>
    <r>
      <rPr>
        <sz val="5"/>
        <rFont val="Trebuchet MS"/>
        <family val="2"/>
      </rPr>
      <t>Actividades de la Alta Dirección con carácter urgente que conllevan  al aplazamiento de las sesiones</t>
    </r>
  </si>
  <si>
    <r>
      <rPr>
        <sz val="5"/>
        <rFont val="Trebuchet MS"/>
        <family val="2"/>
      </rPr>
      <t>No existe un cronograma pre establecido de las sesiones a realizar durante la vigencia.</t>
    </r>
  </si>
  <si>
    <r>
      <rPr>
        <sz val="5"/>
        <rFont val="Trebuchet MS"/>
        <family val="2"/>
      </rPr>
      <t>Incremento en el valor de las cuentas por pagar y tirillas por cobrar.</t>
    </r>
  </si>
  <si>
    <r>
      <rPr>
        <sz val="5"/>
        <rFont val="Trebuchet MS"/>
        <family val="2"/>
      </rPr>
      <t>IMPORTANTE (40)</t>
    </r>
  </si>
  <si>
    <r>
      <rPr>
        <sz val="5"/>
        <rFont val="Trebuchet MS"/>
        <family val="2"/>
      </rPr>
      <t xml:space="preserve">Acuerdos del Consejo Superior No. 070 de 2006 y
</t>
    </r>
    <r>
      <rPr>
        <sz val="5"/>
        <rFont val="Trebuchet MS"/>
        <family val="2"/>
      </rPr>
      <t>007 de 2013</t>
    </r>
  </si>
  <si>
    <r>
      <rPr>
        <sz val="5"/>
        <rFont val="Trebuchet MS"/>
        <family val="2"/>
      </rPr>
      <t>Establecer cronograma de las sesiones a realizar del Comité Técnico de Sostenibilidad del Sistema Contable</t>
    </r>
  </si>
  <si>
    <r>
      <rPr>
        <sz val="5"/>
        <rFont val="Trebuchet MS"/>
        <family val="2"/>
      </rPr>
      <t>Jefe División Financiera Jefe Sección Contabilidad</t>
    </r>
  </si>
  <si>
    <r>
      <rPr>
        <sz val="5"/>
        <rFont val="Trebuchet MS"/>
        <family val="2"/>
      </rPr>
      <t>Junio 2019</t>
    </r>
  </si>
  <si>
    <r>
      <rPr>
        <sz val="5"/>
        <rFont val="Trebuchet MS"/>
        <family val="2"/>
      </rPr>
      <t>Cronograma socializado mediante Comité.</t>
    </r>
  </si>
  <si>
    <r>
      <rPr>
        <sz val="5"/>
        <rFont val="Trebuchet MS"/>
        <family val="2"/>
      </rPr>
      <t>No  reconocimiento  por parte   de   la   Compañía Aseguradora               de siniestros, robos, daños o pérdida       de       bienes muebles  propiedad  de  la UIS</t>
    </r>
  </si>
  <si>
    <r>
      <rPr>
        <sz val="5"/>
        <rFont val="Trebuchet MS"/>
        <family val="2"/>
      </rPr>
      <t>No reporte o reporte fuera de los plazos establecidos a la  Compañía  Aseguradora de  los  siniestros,  daños  o robos    generados    a    los bienes    muebles    de    la Universidad</t>
    </r>
  </si>
  <si>
    <r>
      <rPr>
        <sz val="5"/>
        <rFont val="Trebuchet MS"/>
        <family val="2"/>
      </rPr>
      <t>Jefe Sección Inventarios</t>
    </r>
  </si>
  <si>
    <r>
      <rPr>
        <sz val="5"/>
        <rFont val="Trebuchet MS"/>
        <family val="2"/>
      </rPr>
      <t>Desconocimiento de la Normatividad vigente. "Manual Normativo y Procedimental para la Administración y Control de los Bienes Muebles de la UIS"</t>
    </r>
  </si>
  <si>
    <r>
      <rPr>
        <sz val="5"/>
        <rFont val="Trebuchet MS"/>
        <family val="2"/>
      </rPr>
      <t>No consulta de la normatividad vigente.</t>
    </r>
  </si>
  <si>
    <r>
      <rPr>
        <sz val="5"/>
        <rFont val="Trebuchet MS"/>
        <family val="2"/>
      </rPr>
      <t>Se carece del hábito de revisión de la normatividad en la Universidad</t>
    </r>
  </si>
  <si>
    <r>
      <rPr>
        <sz val="5"/>
        <rFont val="Trebuchet MS"/>
        <family val="2"/>
      </rPr>
      <t xml:space="preserve">Sanciones disciplinarias
</t>
    </r>
    <r>
      <rPr>
        <sz val="5"/>
        <rFont val="Trebuchet MS"/>
        <family val="2"/>
      </rPr>
      <t xml:space="preserve">Detrimento del patrimonio público
</t>
    </r>
    <r>
      <rPr>
        <sz val="5"/>
        <rFont val="Trebuchet MS"/>
        <family val="2"/>
      </rPr>
      <t xml:space="preserve">Pérdidas económicas
</t>
    </r>
    <r>
      <rPr>
        <sz val="5"/>
        <rFont val="Trebuchet MS"/>
        <family val="2"/>
      </rPr>
      <t>Interrupción del   flujo normal de los proceso misionales</t>
    </r>
  </si>
  <si>
    <r>
      <rPr>
        <sz val="5"/>
        <rFont val="Trebuchet MS"/>
        <family val="2"/>
      </rPr>
      <t xml:space="preserve">Pruebas Selectivas Entrega del informe de
</t>
    </r>
    <r>
      <rPr>
        <sz val="5"/>
        <rFont val="Trebuchet MS"/>
        <family val="2"/>
      </rPr>
      <t>reporte de daños, siniestros o robos de manera oportuna a la Compañía de Seguros</t>
    </r>
  </si>
  <si>
    <r>
      <rPr>
        <sz val="5"/>
        <rFont val="Trebuchet MS"/>
        <family val="2"/>
      </rPr>
      <t>Revisión y actualización de la documentación de la Sección de Inventarios</t>
    </r>
  </si>
  <si>
    <r>
      <rPr>
        <sz val="5"/>
        <rFont val="Trebuchet MS"/>
        <family val="2"/>
      </rPr>
      <t>Jefe División Financiera Jefe Sección Inventarios</t>
    </r>
  </si>
  <si>
    <r>
      <rPr>
        <sz val="5"/>
        <rFont val="Trebuchet MS"/>
        <family val="2"/>
      </rPr>
      <t>Documentación actualizada de acuerdo a requerimientos del Subproceso</t>
    </r>
  </si>
  <si>
    <r>
      <rPr>
        <sz val="5"/>
        <rFont val="Trebuchet MS"/>
        <family val="2"/>
      </rPr>
      <t>No reconocimiento por parte de los Servidores Públicos en su deber de cuidado y conservación de los bienes públicos que tienen bajo su custodia.</t>
    </r>
  </si>
  <si>
    <r>
      <rPr>
        <sz val="5"/>
        <rFont val="Trebuchet MS"/>
        <family val="2"/>
      </rPr>
      <t>No revisión periódica  de los inventarios a su cargo</t>
    </r>
  </si>
  <si>
    <r>
      <rPr>
        <sz val="5"/>
        <rFont val="Trebuchet MS"/>
        <family val="2"/>
      </rPr>
      <t>Desconocimiento del Sistema de Inventarios a través del cual pueden consultar los elementos a su cargo.</t>
    </r>
  </si>
  <si>
    <r>
      <rPr>
        <sz val="5"/>
        <rFont val="Trebuchet MS"/>
        <family val="2"/>
      </rPr>
      <t>Reportar anualmente la rendición de inventarios a través del Sistema de Inventarios (Nuevas Versiones)</t>
    </r>
  </si>
  <si>
    <r>
      <rPr>
        <sz val="5"/>
        <rFont val="Trebuchet MS"/>
        <family val="2"/>
      </rPr>
      <t>Reporte anual generado por el Sistema de Inventarios</t>
    </r>
  </si>
  <si>
    <r>
      <rPr>
        <sz val="5"/>
        <rFont val="Trebuchet MS"/>
        <family val="2"/>
      </rPr>
      <t>Robo  o  hurto  de  dinero de       la       Universidad (Campus Central)</t>
    </r>
  </si>
  <si>
    <r>
      <rPr>
        <sz val="5"/>
        <rFont val="Trebuchet MS"/>
        <family val="2"/>
      </rPr>
      <t>Posibilidad  de  que  alguien se apodere del dinero de la Universidad   (recibido   en caja,  manejado  a  través  de cajas       menores,       por transferencia  electrónica  o recibido por las UAA)</t>
    </r>
  </si>
  <si>
    <r>
      <rPr>
        <sz val="5"/>
        <rFont val="Trebuchet MS"/>
        <family val="2"/>
      </rPr>
      <t xml:space="preserve">Funcionario responsable del manejo de dinero
</t>
    </r>
    <r>
      <rPr>
        <sz val="5"/>
        <rFont val="Trebuchet MS"/>
        <family val="2"/>
      </rPr>
      <t xml:space="preserve">Funcionarios de las UAA
</t>
    </r>
    <r>
      <rPr>
        <sz val="5"/>
        <rFont val="Trebuchet MS"/>
        <family val="2"/>
      </rPr>
      <t>Delincuencia común (entorno)</t>
    </r>
  </si>
  <si>
    <r>
      <rPr>
        <sz val="5"/>
        <rFont val="Trebuchet MS"/>
        <family val="2"/>
      </rPr>
      <t>El traslado de los dineros recibidos en las cajas de la Universidad a la Entidad Bancaria se realiza sin acompañamiento de personal de seguridad.</t>
    </r>
  </si>
  <si>
    <r>
      <rPr>
        <sz val="5"/>
        <rFont val="Trebuchet MS"/>
        <family val="2"/>
      </rPr>
      <t>La Entidad Bancaria se encuentra al interior de las instalaciones de la UIS.</t>
    </r>
  </si>
  <si>
    <r>
      <rPr>
        <sz val="5"/>
        <rFont val="Trebuchet MS"/>
        <family val="2"/>
      </rPr>
      <t xml:space="preserve">Sanciones disciplinarias, penales y pecuniarias
</t>
    </r>
    <r>
      <rPr>
        <sz val="5"/>
        <rFont val="Trebuchet MS"/>
        <family val="2"/>
      </rPr>
      <t xml:space="preserve">Detrimento de los recursos públicos
</t>
    </r>
    <r>
      <rPr>
        <sz val="5"/>
        <rFont val="Trebuchet MS"/>
        <family val="2"/>
      </rPr>
      <t xml:space="preserve">Deterioro de la imagen Institucional
</t>
    </r>
    <r>
      <rPr>
        <sz val="5"/>
        <rFont val="Trebuchet MS"/>
        <family val="2"/>
      </rPr>
      <t>Mal ambiente laboral</t>
    </r>
  </si>
  <si>
    <r>
      <rPr>
        <sz val="5"/>
        <rFont val="Trebuchet MS"/>
        <family val="2"/>
      </rPr>
      <t>BAJA (1)</t>
    </r>
  </si>
  <si>
    <r>
      <rPr>
        <sz val="5"/>
        <rFont val="Trebuchet MS"/>
        <family val="2"/>
      </rPr>
      <t>MODERADO (20)</t>
    </r>
  </si>
  <si>
    <r>
      <rPr>
        <sz val="5"/>
        <rFont val="Trebuchet MS"/>
        <family val="2"/>
      </rPr>
      <t xml:space="preserve">Arqueo diario a los fondos de cajas de Tesorería
</t>
    </r>
    <r>
      <rPr>
        <sz val="5"/>
        <rFont val="Trebuchet MS"/>
        <family val="2"/>
      </rPr>
      <t xml:space="preserve">Conciliaciones bancarias mensuales
</t>
    </r>
    <r>
      <rPr>
        <sz val="5"/>
        <rFont val="Trebuchet MS"/>
        <family val="2"/>
      </rPr>
      <t>Boletín Diario</t>
    </r>
  </si>
  <si>
    <r>
      <rPr>
        <sz val="5"/>
        <rFont val="Trebuchet MS"/>
        <family val="2"/>
      </rPr>
      <t>Actualizar Manual de Actividades Básicas del Proceso Financiero de acuerdo a normatividad entrada en vigencia.</t>
    </r>
  </si>
  <si>
    <r>
      <rPr>
        <sz val="5"/>
        <rFont val="Trebuchet MS"/>
        <family val="2"/>
      </rPr>
      <t>Porcentaje de avance del Manual</t>
    </r>
  </si>
  <si>
    <r>
      <rPr>
        <sz val="5"/>
        <rFont val="Trebuchet MS"/>
        <family val="2"/>
      </rPr>
      <t>Causas atribuibles a procesos de servicios informáticos y de telecomunicaciones por modificación de la información.</t>
    </r>
  </si>
  <si>
    <r>
      <rPr>
        <sz val="5"/>
        <rFont val="Trebuchet MS"/>
        <family val="2"/>
      </rPr>
      <t>Fallas en los canales de información virtuales.</t>
    </r>
  </si>
  <si>
    <r>
      <rPr>
        <sz val="5"/>
        <rFont val="Trebuchet MS"/>
        <family val="2"/>
      </rPr>
      <t>Factores Externos</t>
    </r>
  </si>
  <si>
    <r>
      <rPr>
        <sz val="5"/>
        <rFont val="Trebuchet MS"/>
        <family val="2"/>
      </rPr>
      <t>Pago no oportuno de los compromisos   adquiridos por  la  Universidad   con Proveedores.</t>
    </r>
  </si>
  <si>
    <r>
      <rPr>
        <sz val="5"/>
        <rFont val="Trebuchet MS"/>
        <family val="2"/>
      </rPr>
      <t>Pago   no   oportuno   a  los proveedores        de        la Universidad   por   demoras atribuibles      al      proceso financiero y a la gestión de las UAA´s.</t>
    </r>
  </si>
  <si>
    <r>
      <rPr>
        <sz val="5"/>
        <rFont val="Trebuchet MS"/>
        <family val="2"/>
      </rPr>
      <t xml:space="preserve">Sección de Presupuesto
</t>
    </r>
    <r>
      <rPr>
        <sz val="5"/>
        <rFont val="Trebuchet MS"/>
        <family val="2"/>
      </rPr>
      <t xml:space="preserve">Sección de Tesorería
</t>
    </r>
    <r>
      <rPr>
        <sz val="5"/>
        <rFont val="Trebuchet MS"/>
        <family val="2"/>
      </rPr>
      <t>UAA´s</t>
    </r>
  </si>
  <si>
    <r>
      <rPr>
        <sz val="5"/>
        <rFont val="Trebuchet MS"/>
        <family val="2"/>
      </rPr>
      <t>Devolución de documentos de contratación allegados para trámite de pago</t>
    </r>
  </si>
  <si>
    <r>
      <rPr>
        <sz val="5"/>
        <rFont val="Trebuchet MS"/>
        <family val="2"/>
      </rPr>
      <t>Ausencia de cultura por parte de las UAA´s en la revisión de la documentación soporte.</t>
    </r>
  </si>
  <si>
    <r>
      <rPr>
        <sz val="5"/>
        <rFont val="Trebuchet MS"/>
        <family val="2"/>
      </rPr>
      <t xml:space="preserve">Documentación incompleta.
</t>
    </r>
    <r>
      <rPr>
        <sz val="5"/>
        <rFont val="Trebuchet MS"/>
        <family val="2"/>
      </rPr>
      <t>Error en la selección del rubro presupuestal</t>
    </r>
  </si>
  <si>
    <r>
      <rPr>
        <sz val="5"/>
        <rFont val="Trebuchet MS"/>
        <family val="2"/>
      </rPr>
      <t xml:space="preserve">Deterioro de la imagen institucional
</t>
    </r>
    <r>
      <rPr>
        <sz val="5"/>
        <rFont val="Trebuchet MS"/>
        <family val="2"/>
      </rPr>
      <t xml:space="preserve">Pérdida de garantías y descuentos comerciales
</t>
    </r>
    <r>
      <rPr>
        <sz val="5"/>
        <rFont val="Trebuchet MS"/>
        <family val="2"/>
      </rPr>
      <t xml:space="preserve">Demandas Quejas por parte de
</t>
    </r>
    <r>
      <rPr>
        <sz val="5"/>
        <rFont val="Trebuchet MS"/>
        <family val="2"/>
      </rPr>
      <t>Proveedores y UAA´s.</t>
    </r>
  </si>
  <si>
    <r>
      <rPr>
        <sz val="5"/>
        <rFont val="Trebuchet MS"/>
        <family val="2"/>
      </rPr>
      <t>Procedimiento de Egresos - PFI.08</t>
    </r>
  </si>
  <si>
    <r>
      <rPr>
        <sz val="5"/>
        <rFont val="Trebuchet MS"/>
        <family val="2"/>
      </rPr>
      <t xml:space="preserve">TOLERABLE(10)
</t>
    </r>
    <r>
      <rPr>
        <sz val="5"/>
        <rFont val="Trebuchet MS"/>
        <family val="2"/>
      </rPr>
      <t xml:space="preserve">Impacto Moderado (10)
</t>
    </r>
    <r>
      <rPr>
        <sz val="5"/>
        <rFont val="Trebuchet MS"/>
        <family val="2"/>
      </rPr>
      <t>Probabilidad Baja (1)</t>
    </r>
  </si>
  <si>
    <r>
      <rPr>
        <sz val="5"/>
        <rFont val="Trebuchet MS"/>
        <family val="2"/>
      </rPr>
      <t>ASUMIR/REDUCIR</t>
    </r>
  </si>
  <si>
    <r>
      <rPr>
        <sz val="5"/>
        <rFont val="Trebuchet MS"/>
        <family val="2"/>
      </rPr>
      <t>Elaborar circular informativa acerca de los aspectos a tener en cuenta las Unidades Académico y/o Administrativas para un exitoso trámite de cuentas.</t>
    </r>
  </si>
  <si>
    <r>
      <rPr>
        <sz val="5"/>
        <rFont val="Trebuchet MS"/>
        <family val="2"/>
      </rPr>
      <t xml:space="preserve">Jefatura División Financiera
</t>
    </r>
    <r>
      <rPr>
        <sz val="5"/>
        <rFont val="Trebuchet MS"/>
        <family val="2"/>
      </rPr>
      <t xml:space="preserve">Jefe Sección Presupuesto
</t>
    </r>
    <r>
      <rPr>
        <sz val="5"/>
        <rFont val="Trebuchet MS"/>
        <family val="2"/>
      </rPr>
      <t>Jefe Sección Tesorería</t>
    </r>
  </si>
  <si>
    <r>
      <rPr>
        <sz val="5"/>
        <rFont val="Trebuchet MS"/>
        <family val="2"/>
      </rPr>
      <t>Circular elaborada y socializada</t>
    </r>
  </si>
  <si>
    <r>
      <rPr>
        <sz val="5"/>
        <rFont val="Trebuchet MS"/>
        <family val="2"/>
      </rPr>
      <t>Demoras por parte del personal de la División Financiera  en la revisión de los documentos de contratación.</t>
    </r>
  </si>
  <si>
    <r>
      <rPr>
        <sz val="5"/>
        <rFont val="Trebuchet MS"/>
        <family val="2"/>
      </rPr>
      <t xml:space="preserve">Alta rotación del personal responsable de la revisión.
</t>
    </r>
    <r>
      <rPr>
        <sz val="5"/>
        <rFont val="Trebuchet MS"/>
        <family val="2"/>
      </rPr>
      <t>Alto volumen de cuentas por tramitar</t>
    </r>
  </si>
  <si>
    <r>
      <rPr>
        <sz val="5"/>
        <rFont val="Trebuchet MS"/>
        <family val="2"/>
      </rPr>
      <t xml:space="preserve">Ofertas laborales que superan las condiciones actuales de la UIS
</t>
    </r>
    <r>
      <rPr>
        <sz val="5"/>
        <rFont val="Trebuchet MS"/>
        <family val="2"/>
      </rPr>
      <t>Cierre de año fiscal</t>
    </r>
  </si>
  <si>
    <r>
      <rPr>
        <sz val="5"/>
        <rFont val="Trebuchet MS"/>
        <family val="2"/>
      </rPr>
      <t>No programación del presupuesto por parte de las UAA´s</t>
    </r>
  </si>
  <si>
    <r>
      <rPr>
        <sz val="5"/>
        <rFont val="Trebuchet MS"/>
        <family val="2"/>
      </rPr>
      <t>Posibilidad de que las UAA adquieran obligaciones contractuales sin contar con disponibilidad presupuestal</t>
    </r>
  </si>
  <si>
    <r>
      <rPr>
        <sz val="5"/>
        <rFont val="Trebuchet MS"/>
        <family val="2"/>
      </rPr>
      <t>Las UAA´s no reciben los ingresos esperados</t>
    </r>
  </si>
  <si>
    <r>
      <rPr>
        <sz val="5"/>
        <rFont val="Trebuchet MS"/>
        <family val="2"/>
      </rPr>
      <t>Informe enviado al correo de cada ordenador del gasto recordando la autorización de las cuentas en el SIF</t>
    </r>
  </si>
  <si>
    <r>
      <rPr>
        <sz val="5"/>
        <rFont val="Trebuchet MS"/>
        <family val="2"/>
      </rPr>
      <t>Procedimiento de Egresos actualizado</t>
    </r>
  </si>
  <si>
    <r>
      <rPr>
        <sz val="5"/>
        <rFont val="Trebuchet MS"/>
        <family val="2"/>
      </rPr>
      <t>Demoras en la autorización de las cuentas por parte del ordenador del gasto</t>
    </r>
  </si>
  <si>
    <r>
      <rPr>
        <sz val="5"/>
        <rFont val="Trebuchet MS"/>
        <family val="2"/>
      </rPr>
      <t>Débil cultura de   revisión continua de las cuentas pendientes por autorizar en el SIF</t>
    </r>
  </si>
  <si>
    <r>
      <rPr>
        <sz val="5"/>
        <rFont val="Trebuchet MS"/>
        <family val="2"/>
      </rPr>
      <t>Falta de comunicación y coordinación entre secretarias y ordenadores de gasto</t>
    </r>
  </si>
  <si>
    <t>PROCESO: DIRECCIÓN INSTITUCIONAL</t>
  </si>
  <si>
    <t>¿Por qué?</t>
  </si>
  <si>
    <t>Incumplimiento de las metas del Plan de Desarrollo Institucional</t>
  </si>
  <si>
    <t>Que    el    proceso    de    la planificación  institucional  no se construya de acuerdo con los  objetivos  estratégicos  y metas del Plan de Desarrollo Institucional.</t>
  </si>
  <si>
    <t>Información     incompleta, confusa o inexacta para la toma  de  decisiones  en  el ámbito    presupuestal    y financiero         de         la Universidad.</t>
  </si>
  <si>
    <t>No  existe  una  formulación  adecuada de los Planes de Gestión por parte de las UAA.</t>
  </si>
  <si>
    <t>ZONA DE RIESGO IMPORTANTE (40)</t>
  </si>
  <si>
    <t>Realizar  Informe  dinámico  de  los indicadores  del  Plan  de  Desarrollo Institucional.</t>
  </si>
  <si>
    <t>Planeación</t>
  </si>
  <si>
    <t>30  de junio de 2019</t>
  </si>
  <si>
    <t>Informe Dinámico publicado en la web</t>
  </si>
  <si>
    <t>Por la no alineación de las actividades   de   las  UAA con el PDI.</t>
  </si>
  <si>
    <t>Desconocimiento   de   los objetivos,       metas       y actividades      estratégicas que  contiene  el  Plan  de Desarrollo Institucional.</t>
  </si>
  <si>
    <t>Falta  de   un  adecuado   proceso  de comunicación del PDI.</t>
  </si>
  <si>
    <t>Implementar  el  modelo  de  gestión para el despliegue de la visión de la UIS</t>
  </si>
  <si>
    <t>Vicerrectoría Administrativa y Planeación</t>
  </si>
  <si>
    <t>Porcentaje  de  participación de los cargos del alcance del proyecto.</t>
  </si>
  <si>
    <t>Desconocimiento   de   las políticas,       reglamentos, estatutos    y    normativa aplicable a la Universidad.</t>
  </si>
  <si>
    <t>No  se  tiene  claridad  por parte  de  las  UAA  de  las normas,       políticas       y reglamentos   aplicables   a cada    proceso    y    a   la Universidad.</t>
  </si>
  <si>
    <t>No hay un mecanismo de actualización y recopilación de la normativa interna y externa aplicable en cada proceso de la Universidad.</t>
  </si>
  <si>
    <t>ZONA DE RIESGO MODERADO (20)</t>
  </si>
  <si>
    <t>Incumplimiento de las políticas, reglamentos, estatutos y demás normativa que sea aplicable a la Universidad</t>
  </si>
  <si>
    <t>No  aplicación  o  aplicación errónea       de       políticas, reglamentos,    acuerdos    y normativa aplicable a la UIS.</t>
  </si>
  <si>
    <t>Rectoría Vicerrectoría Administrativa Vicerrectoría Académica Vicerrectoría Investigación y Extensión Planeación DCIEG</t>
  </si>
  <si>
    <t>No hay estandarización en los     procedimientos     y formatos        de        las actividades que realizan las UAA  con  el  Sistema  de Gestión de Calidad.</t>
  </si>
  <si>
    <t>Vicerrectoría Administrativa</t>
  </si>
  <si>
    <t>Propuesta de mejora de los procedimientos              de bonificaciones extraordinarias,   auxiliaturas estudiantiles y horas extras, realizado.</t>
  </si>
  <si>
    <t>Complejidad      en      las políticas y normativa.</t>
  </si>
  <si>
    <t>No alineación en los temas por parte de los emisores de la normatividad.</t>
  </si>
  <si>
    <t>Inexistencia  de  guías  o  manuales  que faciliten  la  interpretación  y  aplicación de las normas.</t>
  </si>
  <si>
    <t>Correos y circulares para dar a conocer cambios o lineamientos de los procesos.</t>
  </si>
  <si>
    <t>Aplicación de normas para beneficio   propio   o   de terceros.</t>
  </si>
  <si>
    <t>Seguimiento  deficiente  en las   actividades   de   cada proceso.</t>
  </si>
  <si>
    <t>Inexistencia de controles finales en las decisiones    tomadas    y    actividades realizadas por los funcionarios.</t>
  </si>
  <si>
    <t>Divulgación  del  Diario  Normativo  por  medio  de correos electrónicos.</t>
  </si>
  <si>
    <t>Desarrollar módulos de información que estén alineados con el plan de transparencia y anticorrupción de la Universidad, tales como: Validación de  la  afiliación  de  los  usuarios  de UISALUD   ,    y    la    emisión   de certificados y  carnets en  línea para los afiliados de UISALUD.</t>
  </si>
  <si>
    <t>Vicerrectoría Administrativa y la División de Servicios de Información</t>
  </si>
  <si>
    <t>No   hay   participación  o apropiación  por  parte  de la    comunidad    en    la definición  de  las  políticas institucionales.</t>
  </si>
  <si>
    <t>Incomunicación        entre estamentos  o  carencia  de reflexión  crítica  sobre  el estado de cosas existentes.</t>
  </si>
  <si>
    <t>Medios   y   espacios   ineficientes   de comunicación entre estamentos.</t>
  </si>
  <si>
    <t>Extemporaneidad de rendición de cuentas</t>
  </si>
  <si>
    <t>No  se  realiza  rendición  de cuentas en el tiempo previsto</t>
  </si>
  <si>
    <t>Entrega  de  informes  de gestión  de  las  UAA  por fuera     de     las     fechas establecidas.</t>
  </si>
  <si>
    <t>Falta de actualización de la información  por  parte  de las UAA.</t>
  </si>
  <si>
    <t>Deficiencias  en  la  planificación  de  la rendición de cuentas.</t>
  </si>
  <si>
    <t>Actualizar la estrategia de rendición de cuentas.</t>
  </si>
  <si>
    <t>Planeación con el apoyo de TELEUIS</t>
  </si>
  <si>
    <t>Documento de la Estrategia de   Rendición   de   cuentas actualizado</t>
  </si>
  <si>
    <t>Entrega   de   información poco  clara y  extensa por parte de las UAA.</t>
  </si>
  <si>
    <t>No   hay   claridad  en  los lineamientos      para      la rendición de cuentas.</t>
  </si>
  <si>
    <t>Baja  participación   de  la comunidad       en       los ejercicios de rendición de cuentas.</t>
  </si>
  <si>
    <t>Poco     interés    y     baja apropiación        de        la comunidad      hacia      la rendición de cuentas.</t>
  </si>
  <si>
    <t>Enviar información errónea o incompleta en reportes a entes de control y demás instituciones a las que se proporciona  información institucional.</t>
  </si>
  <si>
    <t>Presentar           información errónea o incompleta que no esté de acuerdo a la realidad de la Universidad a los entes de control y demás entidades o     instituciones     que    lo solicitan.</t>
  </si>
  <si>
    <t>Error  involuntario  en  el registro  de  los  datos  e información</t>
  </si>
  <si>
    <t>Modificaciones en la forma de reportar la información solicitada.</t>
  </si>
  <si>
    <t>Consulta   en   la   fuente inadecuada.</t>
  </si>
  <si>
    <t>Cada   UAA   cuenta   con información  parcial  sobre un mismo tema</t>
  </si>
  <si>
    <t>Falta de integración de las unidades o procesos que manejan la información a reportar e igualmente falta de análisis de datos que se reportan.</t>
  </si>
  <si>
    <t>Actualizar el diligenciamiento de las plantillas SNIES</t>
  </si>
  <si>
    <t>Plantilla SNIES actualizada</t>
  </si>
  <si>
    <r>
      <rPr>
        <b/>
        <sz val="8"/>
        <rFont val="Calibri"/>
        <family val="2"/>
        <scheme val="minor"/>
      </rPr>
      <t xml:space="preserve">OBJETIVO DEL PROCESO: </t>
    </r>
    <r>
      <rPr>
        <sz val="8"/>
        <rFont val="Calibri"/>
        <family val="2"/>
        <scheme val="minor"/>
      </rPr>
      <t>Garantizar el cumplimiento de la Misión, Visión y Políticas Institucionales conforme a la normatividad aplicable y a las disposiciones del orden nacional.</t>
    </r>
  </si>
  <si>
    <r>
      <rPr>
        <b/>
        <sz val="8"/>
        <rFont val="Calibri"/>
        <family val="2"/>
        <scheme val="minor"/>
      </rPr>
      <t xml:space="preserve">Riesgo
</t>
    </r>
    <r>
      <rPr>
        <b/>
        <i/>
        <sz val="8"/>
        <rFont val="Calibri"/>
        <family val="2"/>
        <scheme val="minor"/>
      </rPr>
      <t xml:space="preserve">(Evento  </t>
    </r>
    <r>
      <rPr>
        <b/>
        <sz val="8"/>
        <rFont val="Calibri"/>
        <family val="2"/>
        <scheme val="minor"/>
      </rPr>
      <t xml:space="preserve">que puede afectar el logro del </t>
    </r>
    <r>
      <rPr>
        <b/>
        <i/>
        <sz val="8"/>
        <rFont val="Calibri"/>
        <family val="2"/>
        <scheme val="minor"/>
      </rPr>
      <t>objetivo)</t>
    </r>
  </si>
  <si>
    <r>
      <rPr>
        <b/>
        <sz val="8"/>
        <rFont val="Calibri"/>
        <family val="2"/>
        <scheme val="minor"/>
      </rPr>
      <t xml:space="preserve">Agente generador </t>
    </r>
    <r>
      <rPr>
        <b/>
        <i/>
        <sz val="8"/>
        <rFont val="Calibri"/>
        <family val="2"/>
        <scheme val="minor"/>
      </rPr>
      <t xml:space="preserve">(Sujeto  </t>
    </r>
    <r>
      <rPr>
        <b/>
        <sz val="8"/>
        <rFont val="Calibri"/>
        <family val="2"/>
        <scheme val="minor"/>
      </rPr>
      <t xml:space="preserve">u </t>
    </r>
    <r>
      <rPr>
        <b/>
        <i/>
        <sz val="8"/>
        <rFont val="Calibri"/>
        <family val="2"/>
        <scheme val="minor"/>
      </rPr>
      <t xml:space="preserve">objeto </t>
    </r>
    <r>
      <rPr>
        <b/>
        <sz val="8"/>
        <rFont val="Calibri"/>
        <family val="2"/>
        <scheme val="minor"/>
      </rPr>
      <t>con capacidad para generar el riesgo)</t>
    </r>
  </si>
  <si>
    <r>
      <rPr>
        <b/>
        <sz val="8"/>
        <rFont val="Calibri"/>
        <family val="2"/>
        <scheme val="minor"/>
      </rPr>
      <t xml:space="preserve">Causas
</t>
    </r>
    <r>
      <rPr>
        <b/>
        <i/>
        <sz val="8"/>
        <rFont val="Calibri"/>
        <family val="2"/>
        <scheme val="minor"/>
      </rPr>
      <t xml:space="preserve">(Factores  </t>
    </r>
    <r>
      <rPr>
        <b/>
        <sz val="8"/>
        <rFont val="Calibri"/>
        <family val="2"/>
        <scheme val="minor"/>
      </rPr>
      <t>internos o externos)</t>
    </r>
  </si>
  <si>
    <r>
      <rPr>
        <b/>
        <sz val="8"/>
        <rFont val="Calibri"/>
        <family val="2"/>
        <scheme val="minor"/>
      </rPr>
      <t xml:space="preserve">Efecto / Consecuencias
(¿Cómo se </t>
    </r>
    <r>
      <rPr>
        <b/>
        <i/>
        <sz val="8"/>
        <rFont val="Calibri"/>
        <family val="2"/>
        <scheme val="minor"/>
      </rPr>
      <t xml:space="preserve">refleja  </t>
    </r>
    <r>
      <rPr>
        <b/>
        <sz val="8"/>
        <rFont val="Calibri"/>
        <family val="2"/>
        <scheme val="minor"/>
      </rPr>
      <t>en la entidad?)</t>
    </r>
  </si>
  <si>
    <r>
      <rPr>
        <b/>
        <sz val="8"/>
        <rFont val="Calibri"/>
        <family val="2"/>
        <scheme val="minor"/>
      </rPr>
      <t>Riesgo
¿</t>
    </r>
    <r>
      <rPr>
        <b/>
        <i/>
        <sz val="8"/>
        <rFont val="Calibri"/>
        <family val="2"/>
        <scheme val="minor"/>
      </rPr>
      <t>Qué puede ocurrir?</t>
    </r>
  </si>
  <si>
    <r>
      <rPr>
        <b/>
        <sz val="8"/>
        <rFont val="Calibri"/>
        <family val="2"/>
        <scheme val="minor"/>
      </rPr>
      <t>Descripción
¿</t>
    </r>
    <r>
      <rPr>
        <b/>
        <i/>
        <sz val="8"/>
        <rFont val="Calibri"/>
        <family val="2"/>
        <scheme val="minor"/>
      </rPr>
      <t>En qué consiste o cuáles son sus características?</t>
    </r>
  </si>
  <si>
    <r>
      <rPr>
        <b/>
        <i/>
        <sz val="8"/>
        <rFont val="Calibri"/>
        <family val="2"/>
        <scheme val="minor"/>
      </rPr>
      <t>¿Por qué se puede presentar?</t>
    </r>
  </si>
  <si>
    <r>
      <rPr>
        <sz val="8"/>
        <rFont val="Calibri"/>
        <family val="2"/>
        <scheme val="minor"/>
      </rPr>
      <t>Rectoría Vicerrectoría Administrativa Vicerrectoría Académica Vicerrectoría Investigación y Extensión Planeación DCIEG
Unidades Académico Administrativas</t>
    </r>
  </si>
  <si>
    <r>
      <rPr>
        <sz val="8"/>
        <rFont val="Calibri"/>
        <family val="2"/>
        <scheme val="minor"/>
      </rPr>
      <t>Al realizar una proyección deficiente de los recursos que se van a asignar en los proyectos                 que
contribuyen                 al cumplimiento de las metas del PDI.</t>
    </r>
  </si>
  <si>
    <r>
      <rPr>
        <sz val="8"/>
        <rFont val="Calibri"/>
        <family val="2"/>
        <scheme val="minor"/>
      </rPr>
      <t>No   mejora   la   capacidad institucional       para       el desempeño de las funciones misionales.
Deterioro de la imagen.
Bajos niveles de eficiencia en la gestión Institucional.
Incumplimiento de la visión de la Universidad.</t>
    </r>
  </si>
  <si>
    <r>
      <rPr>
        <sz val="8"/>
        <rFont val="Calibri"/>
        <family val="2"/>
        <scheme val="minor"/>
      </rPr>
      <t>Informe    de    seguimiento    a    los    indicadores estratégicos del PDI 2008 -2018.
Capacitaciones realizadas por Planeación a las UAA con el fin de guiar la formulación de proyectos del Programa Anual de Gestión (PGA) de acuerdo con los objetivos del PDI.
Seguimiento a los proyectos del PGA de las UAA por  parte  de  la  Dirección  de  Control  Interno  y Evaluación de Gestión.
Seguimiento  al  Plan  de  mejoramiento  fruto  de  la Acreditación Institucional.</t>
    </r>
  </si>
  <si>
    <r>
      <rPr>
        <sz val="8"/>
        <rFont val="Calibri"/>
        <family val="2"/>
        <scheme val="minor"/>
      </rPr>
      <t>MODERADO (20)
Impacto: Grave (20)
Probabilidad: Baja (1)</t>
    </r>
  </si>
  <si>
    <r>
      <rPr>
        <sz val="8"/>
        <rFont val="Calibri"/>
        <family val="2"/>
        <scheme val="minor"/>
      </rPr>
      <t>Falta                     definir
procedimientos y formatos formales                    que
correspondan     con     la normativa por parte de las UAA  encargadas  y  estén enmarcados en el Sistema de Gestión de Calidad.</t>
    </r>
  </si>
  <si>
    <r>
      <rPr>
        <sz val="8"/>
        <rFont val="Calibri"/>
        <family val="2"/>
        <scheme val="minor"/>
      </rPr>
      <t>Desconocimiento  del  proceso  y  las funciones propias de la administración pública.
Por necesidad de tomar las decisiones en menos tiempo (improvisación).</t>
    </r>
  </si>
  <si>
    <r>
      <rPr>
        <sz val="8"/>
        <rFont val="Calibri"/>
        <family val="2"/>
        <scheme val="minor"/>
      </rPr>
      <t>Detrimento patrimonial. Pérdida de credibilidad.
Sanciones        disciplinarias, fiscales o penales.
Posicionamiento y deterioro de la imagen institucional.</t>
    </r>
  </si>
  <si>
    <r>
      <rPr>
        <sz val="8"/>
        <rFont val="Calibri"/>
        <family val="2"/>
        <scheme val="minor"/>
      </rPr>
      <t>Auditorias  internas  realizadas  por  la  Dirección  de Control Interno y Evaluación de Gestión.
Micro  sitio  en  la  Página  web  institucional  para  el control    y     seguimiento     de     la    ciudadanía: "Transparencia  y  acceso  a  información  pública"; Veeduría ciudadana; Rendición de Cuentas
Documentación del Sistema de Gestión de Calidad.
Actas  de  reuniones  de  grupos  primarios  para  el seguimiento de las actividades de cada proceso.</t>
    </r>
  </si>
  <si>
    <r>
      <rPr>
        <sz val="8"/>
        <rFont val="Calibri"/>
        <family val="2"/>
        <scheme val="minor"/>
      </rPr>
      <t>Deterioro   de   la   imagen institucional.
Disminución        de        la
participación        de        la comunidad      en      temas institucionales.
Incumplimiento      de      la normatividad  en  rendición de cuentas.</t>
    </r>
  </si>
  <si>
    <r>
      <rPr>
        <sz val="8"/>
        <rFont val="Calibri"/>
        <family val="2"/>
        <scheme val="minor"/>
      </rPr>
      <t>Publicación de la rendición de cuentas  en la página Web   y   medios   de   divulgación   internos   como correos electrónico y redes sociales.
Especiales periodísticos TELEUIS; Periódicos UIS. Redes sociales institucionales.
Informes publicados en la página Web: UIS en Cifras.
Plan   Anticorrupción   y   Atención   al   Ciudadano publicado en la página institucional.</t>
    </r>
  </si>
  <si>
    <r>
      <rPr>
        <sz val="8"/>
        <rFont val="Calibri"/>
        <family val="2"/>
        <scheme val="minor"/>
      </rPr>
      <t>Desconocimiento  de  la  plataforma  y sistemas    de    información    o    sus actualizaciones.
Las  entidades a las que se les reporta información  institucional  no  divulgan los  cambios,  ni  capacitan  al  personal sobre el manejo de las herramientas o la  forma  de  presentar  la  información solicitada.</t>
    </r>
  </si>
  <si>
    <r>
      <rPr>
        <sz val="8"/>
        <rFont val="Calibri"/>
        <family val="2"/>
        <scheme val="minor"/>
      </rPr>
      <t>Medición    incorrecta    en indicadores a nivel  nacional.
Sanciones;            hallazgos administrativos,   penales   y fiscales
Toma       de      decisiones inadecuadas
Actos mal intencionados de terceros
Deterioro  de  la  imagen  y credibilidad institucional</t>
    </r>
  </si>
  <si>
    <r>
      <rPr>
        <sz val="8"/>
        <rFont val="Calibri"/>
        <family val="2"/>
        <scheme val="minor"/>
      </rPr>
      <t>Revisiones periódicas a los informes a presentar al SNIES.
Uso  de  la  herramienta  "Sistema  Integrados  de Información" que permitan disminuir los errores.
Informes  publicados  en  la  página  Web  (Informes financieros, UIS en Cifras).</t>
    </r>
  </si>
  <si>
    <r>
      <t xml:space="preserve">OBJETIVO DEL PROCESO: </t>
    </r>
    <r>
      <rPr>
        <sz val="8"/>
        <rFont val="Calibri"/>
        <family val="2"/>
        <scheme val="minor"/>
      </rPr>
      <t xml:space="preserve">Asesorar y apoyar la planificación institucional, en el horizonte de la Misión, Objetivos y Políticas establecidas por el Consejo Superior, el Consejo Académico y el Rector. </t>
    </r>
  </si>
  <si>
    <r>
      <t xml:space="preserve">Riesgo 
</t>
    </r>
    <r>
      <rPr>
        <b/>
        <i/>
        <sz val="8"/>
        <rFont val="Calibri"/>
        <family val="2"/>
        <scheme val="minor"/>
      </rPr>
      <t>(</t>
    </r>
    <r>
      <rPr>
        <b/>
        <i/>
        <sz val="8"/>
        <color indexed="18"/>
        <rFont val="Calibri"/>
        <family val="2"/>
        <scheme val="minor"/>
      </rPr>
      <t>Evento</t>
    </r>
    <r>
      <rPr>
        <b/>
        <sz val="8"/>
        <rFont val="Calibri"/>
        <family val="2"/>
        <scheme val="minor"/>
      </rPr>
      <t xml:space="preserve"> que puede afectar el logro del</t>
    </r>
    <r>
      <rPr>
        <b/>
        <sz val="8"/>
        <color indexed="18"/>
        <rFont val="Calibri"/>
        <family val="2"/>
        <scheme val="minor"/>
      </rPr>
      <t xml:space="preserve"> </t>
    </r>
    <r>
      <rPr>
        <b/>
        <i/>
        <sz val="8"/>
        <color indexed="18"/>
        <rFont val="Calibri"/>
        <family val="2"/>
        <scheme val="minor"/>
      </rPr>
      <t>objetivo</t>
    </r>
    <r>
      <rPr>
        <b/>
        <i/>
        <sz val="8"/>
        <rFont val="Calibri"/>
        <family val="2"/>
        <scheme val="minor"/>
      </rPr>
      <t>)</t>
    </r>
  </si>
  <si>
    <r>
      <t xml:space="preserve">Agente generador
</t>
    </r>
    <r>
      <rPr>
        <b/>
        <i/>
        <sz val="8"/>
        <rFont val="Calibri"/>
        <family val="2"/>
        <scheme val="minor"/>
      </rPr>
      <t>(</t>
    </r>
    <r>
      <rPr>
        <b/>
        <i/>
        <sz val="8"/>
        <color indexed="62"/>
        <rFont val="Calibri"/>
        <family val="2"/>
        <scheme val="minor"/>
      </rPr>
      <t>Sujeto</t>
    </r>
    <r>
      <rPr>
        <b/>
        <sz val="8"/>
        <color indexed="62"/>
        <rFont val="Calibri"/>
        <family val="2"/>
        <scheme val="minor"/>
      </rPr>
      <t xml:space="preserve"> u </t>
    </r>
    <r>
      <rPr>
        <b/>
        <i/>
        <sz val="8"/>
        <color indexed="62"/>
        <rFont val="Calibri"/>
        <family val="2"/>
        <scheme val="minor"/>
      </rPr>
      <t>objeto</t>
    </r>
    <r>
      <rPr>
        <b/>
        <sz val="8"/>
        <rFont val="Calibri"/>
        <family val="2"/>
        <scheme val="minor"/>
      </rPr>
      <t xml:space="preserve"> con capacidad para generar el riesgo)</t>
    </r>
  </si>
  <si>
    <r>
      <t xml:space="preserve">Causas
</t>
    </r>
    <r>
      <rPr>
        <b/>
        <i/>
        <sz val="8"/>
        <rFont val="Calibri"/>
        <family val="2"/>
        <scheme val="minor"/>
      </rPr>
      <t>(</t>
    </r>
    <r>
      <rPr>
        <b/>
        <i/>
        <sz val="8"/>
        <color indexed="18"/>
        <rFont val="Calibri"/>
        <family val="2"/>
        <scheme val="minor"/>
      </rPr>
      <t>Factores</t>
    </r>
    <r>
      <rPr>
        <b/>
        <sz val="8"/>
        <rFont val="Calibri"/>
        <family val="2"/>
        <scheme val="minor"/>
      </rPr>
      <t xml:space="preserve"> internos o externos)</t>
    </r>
  </si>
  <si>
    <r>
      <t>Efecto /
Consecuencias
 (Cómo se</t>
    </r>
    <r>
      <rPr>
        <b/>
        <sz val="8"/>
        <color indexed="18"/>
        <rFont val="Calibri"/>
        <family val="2"/>
        <scheme val="minor"/>
      </rPr>
      <t xml:space="preserve"> </t>
    </r>
    <r>
      <rPr>
        <b/>
        <i/>
        <sz val="8"/>
        <color indexed="18"/>
        <rFont val="Calibri"/>
        <family val="2"/>
        <scheme val="minor"/>
      </rPr>
      <t>refleja</t>
    </r>
    <r>
      <rPr>
        <b/>
        <sz val="8"/>
        <color indexed="18"/>
        <rFont val="Calibri"/>
        <family val="2"/>
        <scheme val="minor"/>
      </rPr>
      <t xml:space="preserve"> </t>
    </r>
    <r>
      <rPr>
        <b/>
        <sz val="8"/>
        <rFont val="Calibri"/>
        <family val="2"/>
        <scheme val="minor"/>
      </rPr>
      <t>en la entidad?)</t>
    </r>
  </si>
  <si>
    <r>
      <t xml:space="preserve">Riesgo
</t>
    </r>
    <r>
      <rPr>
        <b/>
        <i/>
        <sz val="8"/>
        <color indexed="18"/>
        <rFont val="Calibri"/>
        <family val="2"/>
        <scheme val="minor"/>
      </rPr>
      <t>Qué puede ocurrir?</t>
    </r>
  </si>
  <si>
    <r>
      <t xml:space="preserve">Descripción
</t>
    </r>
    <r>
      <rPr>
        <b/>
        <i/>
        <sz val="8"/>
        <color indexed="18"/>
        <rFont val="Calibri"/>
        <family val="2"/>
        <scheme val="minor"/>
      </rPr>
      <t>En qué consiste o cuáles son sus características?</t>
    </r>
  </si>
  <si>
    <t>30  de junio de 2020</t>
  </si>
  <si>
    <t xml:space="preserve">Total de riesgos </t>
  </si>
  <si>
    <t xml:space="preserve">Total de acciones </t>
  </si>
  <si>
    <t>TOTAL jun 2019- Jun 2020</t>
  </si>
  <si>
    <t>% PROMEDIO DE EJECUCIÓN ACCIONES
 Jul 2019- Jun 2020</t>
  </si>
  <si>
    <t>El sistema de control interno de la UIS según los resultados del FURAG II se encuentra en un nivel satisfactorio de desempeño con una puntuación del 77%, acorde con los componentes del MECI y el MIPG respecto a la puntuación del grupo par de 68.7</t>
  </si>
  <si>
    <r>
      <t xml:space="preserve">Con base en el resultado promedio de cumplimiento total </t>
    </r>
    <r>
      <rPr>
        <b/>
        <sz val="14"/>
        <color theme="1"/>
        <rFont val="Humanst521 BT"/>
        <family val="2"/>
      </rPr>
      <t>77%</t>
    </r>
    <r>
      <rPr>
        <sz val="11"/>
        <color theme="1"/>
        <rFont val="Humanst521 BT"/>
        <family val="2"/>
      </rPr>
      <t xml:space="preserve">, se puede identificar que la Universidad se encuentra en un </t>
    </r>
    <r>
      <rPr>
        <b/>
        <sz val="11"/>
        <color theme="1"/>
        <rFont val="Humanst521 BT"/>
        <family val="2"/>
      </rPr>
      <t>nivel satisfactorio</t>
    </r>
    <r>
      <rPr>
        <sz val="11"/>
        <color theme="1"/>
        <rFont val="Humanst521 BT"/>
        <family val="2"/>
      </rPr>
      <t xml:space="preserve"> frente a las pautas establecidas por el DAFP en la guía para la administración del riesgo y el diseño de controles en entidades públicas v4. 
Por lo anterior se plantean acciones de mejora para que sean revisadas y de ser consideradas se incorporen a la gestión de riesgos institucional y así poder tener un avance en el tema. </t>
    </r>
  </si>
  <si>
    <t xml:space="preserve">A través del FURAG también se pudo evaluar el estado de los componentes del Sistema de Control Interno, entre los cuales está la Evaluación Estratégica del Riesgo para la cual se obtuvo un puntaje del 66,8, un puntaje que pesenta algunas diferencias con el análisis del nivel de cumplimiento de la Administración de Riesgos actual de la Universidad vs la Guía del DAFP que fue de 77%, lo anterior se debe a la incorporacín en el formulario del FURAG de nuevas preguntas que ya han sido tenidas en cuenta para las proximas revisiones.  
Con base en lo anterior se revisaron algunos aspectos del FURAG en el tema de riesgos que tuvieron una puntuación baja y se incorporaon en un planteamiento de mejoras para la Administración de Riesgos de la institución, las cuales a la fecha presentan una avance sobre el 90%.  </t>
  </si>
  <si>
    <t>Gestionar mejoras en el sistema de información  de PQRS
 (si se requiere)</t>
  </si>
  <si>
    <t>Se actualizaron los tableros de gestión correspondientes al indicador de inversión de cada uno de los cargos del alcance para el 2019. En atención a la emergencia sanitaria del COVID-19, la implementación de las acciones programadas ha sufrido retrasos. Una vez se tengan los indicadores del Plan de Desarrollo Institucional con sus respectivos protocolos, se realizarán las actividades que faciliten la participación de los diferentes cargos en el despliegue de la visión de la Universidad.</t>
  </si>
  <si>
    <t>Documentar los procedimientos de bonificaciones
extraordinarias;
auxiliaturas   estudiantiles;   y   horas extras.
(Proyecto 4100)</t>
  </si>
  <si>
    <t>La Vicerrectoría Administrativa en su plan de gestión de 2018 formuló el proyecto “Análisis, mejora y documentación de los procedimientos de auxiliaturas, bonificaciones y horas extras”. Las actividades programadas, que incluían la elaboración de las propuestas de mejora, se desarrollaron y cumplieron al 100%. Al respecto, se han implementado la mayoría de las mejoras propuestas para el procedimiento de auxiliaturas, entre las cuales se resaltan el uso de formatos estándar y ajustes en el Sistema de Auxiliaturas. Las mejoras propuestas para los procedimientos de bonificaciones y horas extras no se han ejecutado para evitar duplicidad de esfuerzos, debido a que esto está contemplado en el proyecto de Renovación de Sistemas de Información que incluye los procedimientos de  Gestión del Talento Humano.</t>
  </si>
  <si>
    <t>(Número   de  Sistemas  de Información    desarrollados
/Sistemas   de   Información planificados                 para desarrollo)*100%</t>
  </si>
  <si>
    <t>Los módulos de validación de la afiliación de los usuarios de UISALUD y emisión de certificados y carnets en línea para los afiliados de UISALUD fueron desarrollados y son usados tanto por las IPS asociadas a UISALUD (para la validación de los usuarios) como por los usuarios de UISALUD cuando requieren generar certificados de afiliación o carnés en línea.</t>
  </si>
  <si>
    <t>Se publica la estrategia de rendición de cuentas actualizada en la página web de la Institución</t>
  </si>
  <si>
    <t>Se verifica completamente el poblamiento de las bases de datos.</t>
  </si>
  <si>
    <t xml:space="preserve">%Promedio Cumplimiento Acciones </t>
  </si>
  <si>
    <t xml:space="preserve">N° riesgos materializados </t>
  </si>
  <si>
    <t xml:space="preserve">No se contemplan capacitaciones  en las actividades anuales </t>
  </si>
  <si>
    <t>Guía para la elaboración del plan de acción y/o corrección
Seguimiento a las páginas web de los entes de control con el fin de conocer sus cronogramas y novedades
Plan Anual de Auditorías</t>
  </si>
  <si>
    <t>Direccionamiento de PQRS a los responsables de las  UAA involucradas 
Administración del Sistema de PQRS en la página web de la Universidad 
Informes semestrales de PQRS</t>
  </si>
  <si>
    <t>Se realizó la incorporación al aplicativo de PQRS institucional el ajuste al reporte de acciones de mejora.
Esta opción permite consultar las diferentes acciones de mejora planteadas por las unidades a las quejas y reclamos registrados por los ciudadanos, esta consulta permite identificar entre otros el número de la solicitud y la unidad a la que pertenece.</t>
  </si>
  <si>
    <t xml:space="preserve">Se planteó como meta realizar 8 reuniones informativas (5 facultades y 3 vicerrectorías). Finalmente se realizaron 6 reuniones pero se logró cubrir la misma población objetivo inicial, optimizando tiempos y reuniendo más de una facultad en el mismo espacio. </t>
  </si>
  <si>
    <t xml:space="preserve">A lo largo del año se realizan varias reuniones del equipo general de Planeación y de los equipos de subprocesos para retroalimentar información y redunde en la mejora del servicio ofrecido por la Unidad.  </t>
  </si>
  <si>
    <t xml:space="preserve">En conjunto con el ministerio de Hacienda se programó una capacitación para que las unidades de la Universidad y diferentes personas en el país conocieran el funcionamiento de los aplicativos que tiene el ministerio para la asignación de Recursos de regalías y la formulación de proyectos acordes a los lineamientos requeridos para acceder a estos recursos. </t>
  </si>
  <si>
    <t xml:space="preserve">El informe de seguimiento al plan de mejoramiento institucional está estructurado según los programas y las acciones propuestas. En cada acción se detallan las actividades realizadas por las unidades responsables durante el 2018 y 2019 y algunas iniciativas para el 2020 que dan cuenta del avance en el cumplimiento de la misma. 
Dada la situación actual relacionada con el COVID-19 que trajo consigo la modalidad de “Trabajo en Casa” y otra serie de cambios, no fue posible determinar, por parte de algunas unidades, el avance de las acciones a junio de 2020. </t>
  </si>
  <si>
    <t>Enero de 2017</t>
  </si>
  <si>
    <t>Según el número de programas académicos que obtengan la acreditación o su renovación durante el año 2019 (enero 2019 – junio 2020)</t>
  </si>
  <si>
    <t>Según el número de programas académicos que obtengan la acreditación o su renovación durante el año 2018 (enero 2018 – junio 2019)</t>
  </si>
  <si>
    <t>Según el número de programas académicos que obtengan la acreditación o su renovación durante el año 2017 (enero 2017 – septiembre 2018)</t>
  </si>
  <si>
    <t>Según el número de programas académicos que obtengan la acreditación o su renovación durante el año 2015 (enero 2015 – septiembre 2016).</t>
  </si>
  <si>
    <t>No se realizó convocatorias para ampliar la base de Profesores Cátedra, ya que por el aislamiento social producto de la pandemia por la COVID-19,  impidió la realización de la convocatoria en la estructura vigente. Como evidencia se adjunta un Acta de la reunión realizada N. 001 de 2020</t>
  </si>
  <si>
    <t>Al mes de junio del año 2020, a pesar de haber varias solicitudes de libros impresos no se han podido adquirir al no poder recibirlos e inventariarlos de forma presencial.</t>
  </si>
  <si>
    <t>En 2019-2 un total de 942 aulas de pregrado presencial y 782 aulas de programas virtuales y a distancia, que corresponden a propuestas en funcionamiento donde se usan herramientas TIC que pueden ser cuantificadas para la Universidad.
En 2020-1 un total de 2095aulas de pregrado presencial .</t>
  </si>
  <si>
    <t>Teniendo en cuenta que la finalización del segundo periodo académico de 2019 y el desarrollo de todo el primer periodo académico de 2020 se realizó de forma presencial remota a través de la plataforma Zoom, no ha sido necesario el control y desarrollo de esta actividad.</t>
  </si>
  <si>
    <t>Se participó en diferentes jornadas dirigidas a los profesores, inicialmente estaba programado para el segundo semestre del 2019, sin embargo no fue incluida por RRHH y se reprograma para comienzos de 2020.</t>
  </si>
  <si>
    <t>Se realizaron las siguientes actividades:
1. Día Mundial de la PI - 24 abril-
2. Taller de búsquedas - 20 de septiembre.
3. Taller PI - 22 de octubre.
4. Taller PI - 22 de octubre.
5. Capacitación profesores nuevos.</t>
  </si>
  <si>
    <t>Desde la DIEF se realiza seguimiento al cumplimiento de los compromisos de los proyectos de investigación que se encuentran en mora. Se adjunta muestra de mensajes enviados, y extracto de la base de datos.</t>
  </si>
  <si>
    <t>Desde la DIEF se realiza seguimiento financiero a los proyectos de investigación, y se incluye en la base de datos. Se adjunta muestra de mensajes enviados, y extracto de la base de datos.
Se realizan informes financieros parciales y finales según los compromisos de los proyectos (procedimiento publicado en la intranet), con la relación de todos los gastos ejecutados, se adjunta ejemplos de algunos informes.
De acuerdo al procedimiento para la administración de los proyectos (procedimiento publicado en la intranet), se tramita un gasto después de revisar que se encuentre debidamente contemplado en el presupuesto del proyecto, o que cuente con la debida autorización del ente financiador para el caso de las modificaciones que se solicitan en proyectos financiados externamente, se adjunta pantallazo SIVIE de la revisión de unos trámites.</t>
  </si>
  <si>
    <t>Se hace seguimiento del reporte de actividades de extensión, enviando comunicación a todas las UAA de la Universidad.</t>
  </si>
  <si>
    <t>Se realizó capacitación personalizada a los interesados durante el año 2019.
Reunión Departamento de Salud Pública.
Se participó en la capacitación dirigida a los docentes nuevos.</t>
  </si>
  <si>
    <t xml:space="preserve">Esta actividad se realiza constantemente con el fin de que los Estudiantes del consultorio puedan nivelar sus competencias. </t>
  </si>
  <si>
    <t>Un 40% de los protocolos están en construcción para luego ser validados por las UAA, dando cumplimiento a lo esperado en el periodo mencionado.</t>
  </si>
  <si>
    <t xml:space="preserve">* Difusión de documentación del proceso Seguimiento institucional  en la página Web institucional 
Asesoría constante telefónica, por correo, presencial y remota
Plan Anual de Auditorías  </t>
  </si>
  <si>
    <t xml:space="preserve">* Difusión de documentación del proceso en la página institucional 
Plan de Formación Institucional (Inducción y Reducción) 
Auditorías Internas 
Plan Anual de Auditorías 
</t>
  </si>
  <si>
    <t xml:space="preserve">Se realiza constante seguimiento por parte del Director de Control Interno y Evaluación de Gestión al plan y evalúa su avance para verificar su cabal cumplimiento.
Se realizó en cierre eficaz de la vigencia 2019 y para la vigencia 2020 se aprobó el plan y se desarrolla paulatinamente teniendo en cuanta las eventualidades de salud pública. </t>
  </si>
  <si>
    <t xml:space="preserve">El personal del proceso constantemente asiste a capacitaciones ofrecidas por el DAFP y otras entidades. 
Estas capacitaciones contribuyen al fortalecimiento de las habilidades propias para el desarrollo de las funciones. </t>
  </si>
  <si>
    <t xml:space="preserve">Hacer seguimiento a los planes de acción solicitados por normativa externa de entes de control o del DAFP. </t>
  </si>
  <si>
    <t xml:space="preserve">Se realizaron los seguimientos oportunas a: 
Plan anticorrupción 
Reportes a CGS
Reportes a CGR 
Reporte gestión contable 
Sistema de control interno (pormenorizados) </t>
  </si>
  <si>
    <t>Versión: 04</t>
  </si>
  <si>
    <t>*Insatisfacción de los estudiantes
*Afectación en el desarrollo de la malla curricular
*Aumento de la sobre permanencia de los estudiantes por programa
*Disminución de la calidad de la formación
*Estrés ocupacional</t>
  </si>
  <si>
    <t>No se realizó convocatorias para ampliar la base de Profesores Planta, ya que la Universidad se encuentra en un proceso de actualización del reglamento docente. Como evidencia se adjunta un Acta de la reunión realizada N. 001 de 2020.</t>
  </si>
  <si>
    <t>No se realizó el seguimiento al cumplimiento del plan de formación docente. La situación de aislamiento social derivada del COVID 19 afectó notablemente este proceso, razón por la cual las directivas de la Universidad determinaron la reformulación del plan de formación docente de forma extraordinaria. Como evidencia se adjunta el Acta del Consejo Académico N. 001 de 2020.</t>
  </si>
  <si>
    <t>A junio de 2020 se cuenta con un total de: 130 bases de datos, 631538 libros electrónicos y 168157 publicaciones seriadas, revistas o periódicos.</t>
  </si>
  <si>
    <t>En 2019-II un total de 141 profesores capacitados y certificados en cursos del CEDEDUIS, incluyendo novedades con WIZIQ y Gamificación, y los cursos adicionales de Moodle entre otros.
En 2020-II un total de 2722 profesores capacitados en cursos de formación docente para la enseñanza apoyada con Tic.</t>
  </si>
  <si>
    <t>Se socializan boletines y noticias de convocatorias, que igualmente son publicadas en la página web y redes Institucionales https://www.uis.edu.co/webUIS/es/investigacionExtension/index.html.
35 Boletines + 4 Mensajes convocatorias + 2 soportes de socialización en Consejos de Facultad.</t>
  </si>
  <si>
    <t>Reglamento de propiedad intelectual.
Comité de Propiedad Intelectual.
Programa de apoyo de propiedad intelectual de la VIE.</t>
  </si>
  <si>
    <t>Que se incumplan los compromisos asumidos en los proyectos de investigación por parte del equipo de investigación.</t>
  </si>
  <si>
    <t>Que los responsables del proyecto no entreguen los compromisos.</t>
  </si>
  <si>
    <t>Imprecisiones en la formulación de las iniciativas lideradas por las UAA gestoras.</t>
  </si>
  <si>
    <t>Disminución de los indicadores Institucionales.
Debilitamiento de la función misional de extensión.
Disminución de los ingresos de extensión.</t>
  </si>
  <si>
    <t>Algunos beneficiarios desconocen la gratuidad del servicio</t>
  </si>
  <si>
    <t>Pérdida de carpetas de Asesoría o procesos a cargo del Estudiante</t>
  </si>
  <si>
    <t>Diligenciamiento del formato entrega de procesos y carpetas de asesorías a la Dirección FEX-CJ.22</t>
  </si>
  <si>
    <t>Estudiantes matriculados en Consultorio Jurídico</t>
  </si>
  <si>
    <t>Desconocimiento del Estudiante sobre la importancia en el Manejo de la  Confidencialidad de la Información suministrada por el beneficiario en la Asesoría Jurídica, Trámite procesal o extraprocesal</t>
  </si>
  <si>
    <t xml:space="preserve">Falta de Ética Profesional </t>
  </si>
  <si>
    <t>Manual de procedimientos de Consultorio Jurídico (Numeral 5.5.10 Propiedad de los beneficiarios)</t>
  </si>
  <si>
    <t xml:space="preserve">Diligenciamiento   del Compromiso de Confidencialidad (FEX-CJ.27) </t>
  </si>
  <si>
    <t>Desconocimiento de las consecuencias de No cumplir con las leyes y acuerdos donde se establece que el servicio prestado es GRATUITO para aquellas personas que cumplan con los requisitos.</t>
  </si>
  <si>
    <t>Avisos informativos para advertir a los estudiantes y beneficiarios de la prohibición.
Socialización a los estudiantes de las consecuencias de recibir dinero.</t>
  </si>
  <si>
    <t>Formato de asistencia a la socialización, divulgación por avisos y compromiso suscrito por los estudiantes.</t>
  </si>
  <si>
    <t xml:space="preserve">Contantemente se realizan publicaciones en cartelera y a través de otros medios con el con de garantizar el flujo de información a las partes interesadas. </t>
  </si>
  <si>
    <t xml:space="preserve">Desarrollo de software que permite realizar la inscripción en línea para cualquier programa de las sedes regionales, permitiendo realizar el registro dentro de las fechas estipuladas en el calendario académico. </t>
  </si>
  <si>
    <t xml:space="preserve">Acción permanente que se realizo a través del envío de correos a la Vicerrectoría Académica obteniendo respuesta para la ejecución de actividades propias del proceso. </t>
  </si>
  <si>
    <t>La División de Contratación junto con Rectoría y el jefe de la Oficina de Jurídica, realizaron una serie de capacitaciones en el mes de enero para dar a conocer el nuevo Estatuto de Contratación donde se  sensibilizó al personal sobre los principios de la función pública, cambios realizados y debida aplicación.</t>
  </si>
  <si>
    <t xml:space="preserve">Teniendo en cuenta el cambio de Estatuto de Contratación, el cual entro en vigencia a partir del 1 de enero del presente año; la División de Contratación actualiza la documentación del proceso de Contratación </t>
  </si>
  <si>
    <t>Teniendo en cuenta el cambio de Estatuto de Contratación, el cual entro en vigencia a partir del 1 de enero del presente año; la División de Contratación actualiza la documentación e información en la pagina web</t>
  </si>
  <si>
    <t>Teniendo en cuenta el cambio de Estatuto de Contratación, el personal de la División de Contratación, asistió a las capacitaciones que se ejecutaron en enero</t>
  </si>
  <si>
    <t>El equipo de la División de Contratación construyo un documento de preguntas frecuentes, el cual esta en revisión por la jefe de la División para su debida publicación.</t>
  </si>
  <si>
    <t xml:space="preserve">Se deja un porsentaje del 100% teniendo en cuenta que el proceso no tiene acciones y se evidencia el cumplimineto efectivo de los controles. </t>
  </si>
  <si>
    <t>Gestión para adquisición de MB
Adquisición de Número de volúmenes (Libros: 378.106 • Publicaciones seriadas o periódicas: 130.097)</t>
  </si>
  <si>
    <t>Designación de la figura de profesor enlace</t>
  </si>
  <si>
    <t>Profesor enlace, 29 profesores enlace</t>
  </si>
  <si>
    <t xml:space="preserve">Ordenes:  de compra, prestación de servicios y pago al exterior. Se cumplen con las expuestas en el mapa de 20 </t>
  </si>
  <si>
    <t>Se cuenta con las siguientes cifras por sede. 
Bucaramanga: 710
Barrancabermeja: 807
Barbosa: 244
Socorro: 182
Málaga: 60</t>
  </si>
  <si>
    <t xml:space="preserve">Se realizan 2 por cada sede y frecuencia semestral
</t>
  </si>
  <si>
    <t xml:space="preserve">* La biblioteca central cuenta con dos brigadista y se realizo han realizado capacitaciones virtuales como presenciales durante el periodo evaluado
*Se realizaron 2 capacitaciones al grupo de brigadistas.  
Se realizó un simulacro de evacuación de todas las instalaciones de la universidad en el mes de octubre de 2019.
2 funcionarios de la biblioteca pertenecen al grupo de brigadistas de la UIS Sede </t>
  </si>
  <si>
    <t xml:space="preserve">Dependencia de la asignación de los Recursos de Estampilla PROUIS </t>
  </si>
  <si>
    <t xml:space="preserve">
*Acuerdo N° 101 de Julio 14 de 2004 del Consejo Académico por el cual se aprueba la Política de Desarrollo de Colecciones de la Biblioteca UIS.
*Procedimiento para la Selección de Material Bibliográfico.PBI.01
*Procedimiento  para la Adquisición (por compra) de Material Bibliográfico.PBI.02
*Estadística de Colecciones .FBI.01
*Estadísticas Adquisiciones. FBI.05
*Listado para seleccionar material bibliográfico
*Sistema de Información Financiero
*Pagina web biblioteca
*Hoja de vida de indicadores. FSE.14. 
Efectividad en la ejecución del presupuesto asignado para las adquisiciones de MB 
Eficacia en las adquisiciones de MB
</t>
  </si>
  <si>
    <t xml:space="preserve">Ejecutar el proyecto de inversión para la renovación de material bibliográfico 2016-2020
</t>
  </si>
  <si>
    <t>Coordinador de Adquisiciones
Profesional Coordinación Biblioteca Sedes
Auxiliar Biblioteca sede Málaga</t>
  </si>
  <si>
    <t>No. Adquisiciones durante el periodo/ (No. Solicitudes durante el periodo)*100:  Periodo evaluado, fue de 220 solicitudes dando respuesta satisfactoriamente a 230  realizadas por las escuelas y sedes regionales de la Universidad.</t>
  </si>
  <si>
    <t>* Visitas a las escuelas y  Correos electrónicos a los profesores de las escuelas</t>
  </si>
  <si>
    <t>Cantidad correos electrónicos y Visitas por  Escuelas</t>
  </si>
  <si>
    <t>Cantidad correos electrónicos y Visitas por Escuelas. Se visitaron 29 escuelas de la universidad donde se hizo la elección del profesor enlace</t>
  </si>
  <si>
    <t xml:space="preserve">Realización de la Muestra bibliográfica </t>
  </si>
  <si>
    <t xml:space="preserve">  Factores externos (agentes biológicos y físicos) e internos (calidad del papel y la tinta)</t>
  </si>
  <si>
    <t>Presencia de insectos, roedores, polillas, humedad (hongos y bacterias), uso inadecuado, luz excesiva, fuego y agua</t>
  </si>
  <si>
    <t>Efectuar actividad de limpieza general de libros y estantería del área de colecciones y bodega de libros, con el objeto de mitigar riesgo de deterioro del material bibliográfico producto de factores físicos como el polvo y refugio de insectos.</t>
  </si>
  <si>
    <t xml:space="preserve">Coordinador de Planta Física,        Auxiliares de Servicios Generales Dirección de Biblioteca
Profesional Coordinación Biblioteca Sedes                     
Auxiliar Biblioteca sede Málaga
</t>
  </si>
  <si>
    <t xml:space="preserve">Se coordinó con la DPF. Para la Biblioteca central se llevo a cabo el domingo 16 de febrero del 2020  
Barbosa: 19 al 25 de junio 2019 se realizaron las actividades. 
Socorro: 1. Limpieza de estantes Biblio Convento  Diciembre de 2019
2. Limpieza de estantes  Biblio Bicentenario Diciembre de 2019
Málaga: * Málaga: Se llevo a cabo en el mes de Enero de 2020, se Solicitud a recursos físicos: asignación de personal de servicios generales para la limpieza de estantería y colecciones. </t>
  </si>
  <si>
    <t xml:space="preserve">* Utilizar elementos protectores para el material bibliográfico (forros, papel Contac, empastes, encuadernación, otros).
* Realizar mantenimiento permanente  al material bibliográfico
</t>
  </si>
  <si>
    <t xml:space="preserve">Dirección de Biblioteca
Profesional Coordinación Biblioteca Sedes
Auxiliar Biblioteca sede Málaga
</t>
  </si>
  <si>
    <t xml:space="preserve">Dirección de Biblioteca
Profesional Coordinación Biblioteca 
Auxiliar Biblioteca sede Málaga
</t>
  </si>
  <si>
    <t>Las bibliotecas realizan las jornadas de inducción a todos los estudiantes de primer semestre, para el año 2020 se implementa el sea lenguaje digita.
Biblioteca central: 2 (Generales Septiembre2019 y Mayo 2020) y 6 horas en las clases de taller de lenguaje. y las Bibliotecas sedes regionales reportan 2 para el segundo semestre 2019 y primer semestre del 2020</t>
  </si>
  <si>
    <t xml:space="preserve">Dirección de Biblioteca
Profesional Coordinación Biblioteca 
Auxiliar Biblioteca sede Málaga
Coordinación SYSO 
</t>
  </si>
  <si>
    <t xml:space="preserve">* Bucaramanga: evidencia de la inspección del mes de abril del 2019
* Se realizó en el mes de Diciembre de 2019, la Revisión y recarga de los todos los extintores disponibles en la Sede UIS Socorro </t>
  </si>
  <si>
    <t>Se ha realizado el seguimiento correspondiente a las inversiones de manera periódica. Se adjunta como soporte el informe de inversiones remitido al Ministerio de Educación Nacional correspondiente al primer trimestre del año en curso así como el seguimiento con corte al mes de abril realizado a las inversiones de UISALUD y remitido a la Vicerrectoría Administrativa de forma mensual.</t>
  </si>
  <si>
    <t xml:space="preserve">Teniendo en cuenta el volumen de información que maneja el manual, en la vigencia 2019 se definió realizar esta actividad durante el año 2020, lo anterior teniendo en cuenta que en este documento se incluyen datos correspondiente a las tarifas para viáticos, gastos de viaje, componente terrestre, entre otros y esta información se actualiza de forma anual al inicio de cada vigencia. Sin embargo, no se ha podido realizar la revisión del documento. Teniendo en cuenta lo anterior, se continuará con esta actividad propuesta con fecha de finalización diciembre del 2020. </t>
  </si>
  <si>
    <t>Se realizó y socializó circular en enero de 2020. Se adjunta soporte de la misma.</t>
  </si>
  <si>
    <t xml:space="preserve">
 Imposibilidad de ofrecer cursos de Lenguas Extranjeras  a la Comunidad.</t>
  </si>
  <si>
    <t>Arrendamiento de dos sedes alternas en el sector de cabecera. 
Traslado de los cursos a la sede de cabecera y /o a otras instituciones cuando el número de estudiantes  excede la capacidad de la Sede extramural.</t>
  </si>
  <si>
    <t xml:space="preserve">
Participar directamente en eventos nacionales e internacionales.</t>
  </si>
  <si>
    <t>Incorporar la tecnología digital para la promoción de las publicaciones con sello Ediciones UIS.</t>
  </si>
  <si>
    <t>Se inicia la venta de libros electrónicos en formato pdf a través de la plataforma e-Libro.
* Se proyecta en el mes de junio 2020 venta de libros electrónicos en formato epub por la plataforma Bookwire.</t>
  </si>
  <si>
    <t>Informe sobre el número de OP (Ordenes de Producción= trabajos realizados) en el periodo de enero a mayo de 2020 y análisis comparativo con el mismo periodo del año 2019.</t>
  </si>
  <si>
    <t>Manual de uso para el lanzamiento de la nueva colección con la marca somos UIS, diseños elaborados por la agencia Kimera de Diseño Industrial UIS.</t>
  </si>
  <si>
    <t>Seguimiento a la cartera de la Tienda Universitaria.</t>
  </si>
  <si>
    <t>Generar una política interna para evitar el aumento de la cartera.</t>
  </si>
  <si>
    <t>Análisis comparativo de la cartera, trimestral</t>
  </si>
  <si>
    <t>Seguimiento a la política interna implementada.</t>
  </si>
  <si>
    <t>Se recuperó una parte de la cartera por parte de los estudiantes, se les envió correo a cada estudiante con el recibo para pagar de forma virtual.  Cartera de administrativos y docentes: a través de nómina de la División de Talento Humano se están haciendo los ingresos mensuales.  En el mes de junio 2020 se planea el envío de recobros a las UAA que presentan cartera hasta la fecha.</t>
  </si>
  <si>
    <t>El jefe de la División de Publicaciones plantea diferentes estrategias para evitar el aumento de la cartera.</t>
  </si>
  <si>
    <t>Fue aprobado como proyecto del Programa de Gestión 2020 con recursos del fondo común.</t>
  </si>
  <si>
    <t xml:space="preserve">Actividad permanente </t>
  </si>
  <si>
    <t xml:space="preserve">Información registrada y compartida en redes sociales y  correos electrónicos enviados a docentes y a estudiantes.  </t>
  </si>
  <si>
    <t>Actualización de calendarios en la pagina de la UIS</t>
  </si>
  <si>
    <t xml:space="preserve">Acuerdos entre  estudiantes y docentes para reposición de clases. </t>
  </si>
  <si>
    <t xml:space="preserve">Pagina web actualizada </t>
  </si>
  <si>
    <t>Se llevaron a cabo Convocatorias para la selección de docentes de todas las sedes.  
Reuniones de Grupo Primario  o Académico para establecer las convocatorias.</t>
  </si>
  <si>
    <t xml:space="preserve">Ejecución del Plan de Actualización Docente 2019. </t>
  </si>
  <si>
    <t>Durante  el año 2019 no se presento esta dificultad  por lo tanto no fue necesario aplicar este control.</t>
  </si>
  <si>
    <t xml:space="preserve">Se desarrollaron las actividades  que se le asignaron para el mantenimiento de la planta física. </t>
  </si>
  <si>
    <t xml:space="preserve">Se realizó el pago oportuno del canon de arrendamiento </t>
  </si>
  <si>
    <t>Solicitudes de préstamo de salones  en la sede principal, enviadas a las diferentes escuelas.</t>
  </si>
  <si>
    <t>Durante el 2019 y parte del 2020 se ejecutó el contrato DC-057 de 2019, con la empresa VISIÓN INGENIERÍA S.A.S., para la definición de requerimientos tecnológicos y transferencia de conocimiento para la consolidación de una arquitectura para la renovación de los sistemas de información y desarrollo inicial del módulo de nómina de la Universidad Industrial de Santander.</t>
  </si>
  <si>
    <t>Se ejecutó el contrato DC-019 de 2019 con la empresa CONTROLES EMPRESARIALES S.A.S., que tuvo por objeto la Renovación de la plataforma de servidores de alto rendimiento, sistemas de almacenamiento, respaldo e impresoras, para soporte de las aplicaciones informáticas de misión crítica de la Universidad.</t>
  </si>
  <si>
    <t>El centro de monitoreo de la red (NOC) se encuentra en funcionamiento.</t>
  </si>
  <si>
    <t>Se encuentra en revisión el documento del proyecto formulado, se estima que será radicado en el Banco de Proyectos al finalizar el mes de Junio de 2020.</t>
  </si>
  <si>
    <t xml:space="preserve">Se elaboró el instructivo correspondiente y se socializó en el proceso </t>
  </si>
  <si>
    <t>Respecto a la identificación de los estudiantes, que son sancionados desde la Sección de Recaudos el sistema está conectado a la base de información académica y Financiera de la universidad, desde que se realiza la adjudicación al servicio como en el transcurso del semestre Académico detecta los estudiantes que incumplen con los requisitos tanto financieros como académicos y si no cumplen con los requisitos requeridos para obtener y continuar con el servicio durante el semestre pierde automáticamente el servicio asignado.
Ejemplo un estudiante que se adjudicó en el primer semestre de 2019 perdió el servicio por que el valor base matricula le fue modificado por la División Financiera e inmediatamente el sistema al correr requisitos detecto al estudiante y este perdió el servicio por este requisito. No se debe pedir información a la Sección de recaudos ya que el sistema detecta la situación.</t>
  </si>
  <si>
    <t xml:space="preserve">El proceso de cumplimiento de los programas se llevó a cabo hasta 2019, dado que en 2020 se vio completamente afectado por el aislamiento de COVID-19. Nos encontrábamos en el primer trimestre del año 2020 en el cual se deben surtir los procesos de contratación, pero dicha gestión de recursos se detuvo porque se desconocía el futuro de la ejecución. En tal sentido como evidencia se adjuntan los avances realizados en gestión de cotizaciones y gestión de Recursos de 2020 y algunas evidencias de la ejecución 2019. Importante hacer la salvedad que las evidencias se encuentran en físico en la oficina 202 de Bienestar Universitario. </t>
  </si>
  <si>
    <t>Documentar, socializar y aplicar una Guía de uso seguro de los medicamentos</t>
  </si>
  <si>
    <t>Se documentó el Protocolo uso seguro de medicamentos</t>
  </si>
  <si>
    <t xml:space="preserve">Actualmente en la SCC se desarrolla un proyecto de grado con la Escuela de Ing. Mecánica </t>
  </si>
  <si>
    <t>El proceso se llevará a cabo una vez se retomen las actividades presenciales dado que corresponde con visitas de inspección a plantas de alimentos. Sin embargo el riesgo se encuentra controlado dado que no estamos prestando servicios de alimentación</t>
  </si>
  <si>
    <t>Solicitud de apoyo para la adquisición de un nuevo software para SCC</t>
  </si>
  <si>
    <t>Solicitudes de actualización, mantenimiento y mejoras de los sistemas de información existentes en la DBU</t>
  </si>
  <si>
    <t>Solicitudes realizadas por correo electrónico a la DSI</t>
  </si>
  <si>
    <t xml:space="preserve">Se realizó un cronograma de mantenimiento anual para la SSISDS, también se lleva control de todos los equipos por áreas, dejando registro de la fecha en la cual se hace el respectivo mantenimiento </t>
  </si>
  <si>
    <t>No aplica dado que en el periodo de tiempo descrito no ha cambiado la nómina de operarias relacionadas con la actividad. Sin embargo se adjuntan evidencias que permiten evidenciar que se mantiene activo el protocolo y de forma adicional que se ha venido reforzando el proceso de capacitación sobre el procedimiento PBE.24 en el personal involucrado</t>
  </si>
  <si>
    <t>No aplica dado que en el periodo de tiempo descrito no ha cambiado la nómina de operarias relacionadas con la actividad. Sin embargo adjunto evidencias que permiten evidenciar que se mantiene activo el protocolo y de forma adicional que se ha venido reforzando el proceso de capacitación sobre el procedimiento PBE.24 en el personal involucrado.</t>
  </si>
  <si>
    <t>Se realizaron 2 inventarios uno en diciembre de 2019  y otro en marzo de 2020</t>
  </si>
  <si>
    <t>Los arqueos sorpresa estuvieron a cargo de una profesional adscrita a la SCC, quien los realizó de manera eficaz, como se puede evidenciar en el informe que soporta el cumplimiento de esta acción</t>
  </si>
  <si>
    <t>Se realizó la solicitud y los arqueos fueron realizados por Lucia Peña, funcionaria adscrita a la DCIEG</t>
  </si>
  <si>
    <t xml:space="preserve">Jornadas de limpieza profunda desarrolladas a cabalidad </t>
  </si>
  <si>
    <t>Se elaboró un documento con la caracterización y las opciones de aprovechamiento de residuos  generados por la prestación de los servicios de alimentación en la SCC</t>
  </si>
  <si>
    <t>Correo de la Jefatura de la DPF en la cual informa que se hizo un (1) lavado en las vacaciones de diciembre de 2019 y que las del año 2020 se realizarían de junio a julio</t>
  </si>
  <si>
    <t xml:space="preserve">No se realizaron solicitudes </t>
  </si>
  <si>
    <t>Se cuenta con el material pedagógico que hacen las profesionales según el Programa Educativo Preventivo.</t>
  </si>
  <si>
    <t xml:space="preserve"> (Folletos de los diferentes programas ofrecidos por Bienestar Universitario)</t>
  </si>
  <si>
    <t>Se programaron 12 reuniones con el quipo de bienestar estudiantil para verificación de cumplimiento de actividades para el periodo comprendido mayo 2019 a junio 2020, de las cuales se realizaron 14 reuniones.</t>
  </si>
  <si>
    <t xml:space="preserve">No se realizaron visitas domiciliarias en este periodo, ya que no se cuenta con profesional en Trabajo Social en la sede, desde el año 2018 y según el Procedimiento de revalidación y adjudicación de cupos para auxiliatura estudiantil de sostenimiento PBE. 27, el profesional responsable es la trabajadora social. </t>
  </si>
  <si>
    <t>Se revisan la afiliación a seguridad social de los integrantes de la UEF de todos los estudiantes que solicitan reliquidación de matriculas, a través de consultas en ADRES, RUAF y registro en SIMSIS.</t>
  </si>
  <si>
    <t>Acta de reunión del día 18 de febrero de 2020, entre la profesional de Coordinación Bienestar Universitario y la profesional en Psicopedagogía contratada según OPS N° 2020000696 Realizar las valoraciones pedagógicas-cognitivas a los estudiantes que ingresan por primera vez a la universidad. ejecutar asesorías individuales y la realización de talleres grupales para los estudiantes con riesgo pedagógico y/o cognitivo de todos los niveles con el fin de ampliar la cobertura del programa SEA-FPC en la Sede Socorro.</t>
  </si>
  <si>
    <t xml:space="preserve">Se publicaron las convocatorias de los programas de apoyo económico de acuerdo al cronograma </t>
  </si>
  <si>
    <t xml:space="preserve">Se cuenta con el seguimiento a las listas de chequeo </t>
  </si>
  <si>
    <t>Se realizó formación direccionada al área de electricidad, lo anterior se logró ya que se remitió comunicación a División de Recursos Humanos solicitando formación para el personal.</t>
  </si>
  <si>
    <t xml:space="preserve">Se realizó formación del personal de vigilancia externa sobre temas propios de su cargo 
Adicionalmente se cuenta con las evidencias de los procesos de formación adelantados por parte de la División de Gestión de talento Humano. </t>
  </si>
  <si>
    <t xml:space="preserve">Se cuenta con propuesta del manual de vigilancia revisado por parte del Jefe Sección de Seguridad de la Universidad, </t>
  </si>
  <si>
    <t>Se realizó evaluación mensual del servicio de vigilancia prestado por la empresa de seguridad.</t>
  </si>
  <si>
    <t>Se dieron a conocer los protocolos de seguridad a la comunidad universitaria.</t>
  </si>
  <si>
    <t>Se realizó verificación de las garantías solicitadas para la contratación de órdenes de trabajo</t>
  </si>
  <si>
    <t>Se realizó simulacro de emergencias y/o evacuación.</t>
  </si>
  <si>
    <t>Se realizó inducción a estudiantes de primer semestre, funcionarios planta temporal y planta, así como personal de servicios tercerizados.</t>
  </si>
  <si>
    <t>Se realizaron inspecciones en laboratorios de la Facultad de Salud, sede Central y sedes regionales, durante la ruta de recolección de residuos peligrosos. Así como de áreas administrativas y comunes en el recorrido de recolección de material reciclable de la campaña “Haz tu papel”.</t>
  </si>
  <si>
    <t>Se viene realizando la actualización continua de la matriz con el fin de estar al día en temas normativos.</t>
  </si>
  <si>
    <t>Se realizaron inspecciones en laboratorios de la Facultad de Salud, sede Central y sedes regionales, durante la ruta de recolección de residuos peligrosos. Así como de áreas administrativas y comunes en el recorrido de recolección de material reciclable de la campaña “Haz tu papel”</t>
  </si>
  <si>
    <t>Se desarrollaron diferentes actividades y campañas para la vigencia 2019 y se tiene en desarrollo el cronograma para el año 2020.</t>
  </si>
  <si>
    <t>Auxiliar operativo del Sistema de Gestión Ambiental.</t>
  </si>
  <si>
    <t xml:space="preserve">Se realizó formación del personal de mantenimiento físico en temas propios de su cargo.
Desde enero de 2019 se realizaron 14 jornadas de formación al personal de Mantenimiento de la empresa AMERICANA, cumplimento al 100% con lo establecido en el plan de formación AMERICANA 2019. Barrancabermeja </t>
  </si>
  <si>
    <t xml:space="preserve">El programa de mantenimiento preventivo registrado en formato FRF.51, se cumplió de acuerdo a lo establecido. El mantenimiento preventivo instalaciones hidráulicas, sumideros, rejillas y terrazas, registrado en el formato FRF.52, Se cumplió en un 93%. Una de las 14 actividades contempladas la cual se relaciona con el control de la calidad del Agua para los bebederos, no se alcanzó a ejecutar, a razón de los Paros estudiantiles presentados a finalizar el segundo semestre de 2019, alterando  las condiciones necesarias para hacer la toma de las muestras. El “Plan de Mantenimiento Físico 2019” se cumplió de acuerdo a los establecido para la mencionada vigencia.  Barrancabermeja, se cumplió en un 100 %, con el desarrollo de las actividades. </t>
  </si>
  <si>
    <t xml:space="preserve">Se realizó formación de brigadistas de emergencias.
Durante la vigencia del año  2019 se desarrollaron dos jornadas de formación cada una de 8 horas,  en las fechas 9 de mayo y 28 de noviembre,  acorde a lo contemplado en el plan de formación. Igualmente se participó en el simulacro nacional de evacuación , desarrollado el 2 de octubre de 2019. Barrancabermeja </t>
  </si>
  <si>
    <t>Se informa a personal nuevo y antiguo de la sede acerca del manejo de la plataforma de planta física sedes.</t>
  </si>
  <si>
    <t xml:space="preserve">Se realizó formulación, ejecución y seguimiento del plan de mantenimiento predictivo, preventivo y/o ejecutar mantenimiento correctivo de las redes, transformadores y/o subestaciones eléctricas de las Sedes de la Universidad.
Entre el 19 de noviembre y el  13 de diciembre de 2019, A través de la OT Trabajo 2019000154 se adelantó el Mantenimiento de subestaciones eléctricas de la sede Barrancabermeja.
Se adelantan las cotizaciones para el Mantenimiento Preventivo de la Subestación Eléctrica del Campus Bicentenario, dado que la Normalización del servicio se dio a partir del agosto del año 2019. Para el Campus Convento  Se realizaron actividades de revisión y mantenimiento en instalaciones eléctricas de uso final. Socorro </t>
  </si>
  <si>
    <t>Se incluye en el contrato de vigilancia un  turno de 12 horas diurno adicional con el fin de brindar mayor seguridad al Campus Bicentenario.</t>
  </si>
  <si>
    <t>Dentro de las inducciones programadas a estudiantes semestralmente, se realiza presentación sobre los planes de emergencia y evacuación, del mismo modo en algunas asignaturas se realizaron capacitaciones a través de la Defensa Civil. De igual manera para el desarrollo de eventos masivos como es la Semana  Universitaria de realizó el Plan de Contingencia y junto con la Brigada activa y la comunidad Universitaria se dio a la debida Implementación.</t>
  </si>
  <si>
    <t>Se realizaron pruebas del funcionamiento del sistema de alarma cada 3 meses del Campus Convento. En el mes de diciembre de 2019 se realizó revisión, mantenimiento y recarga de todos los extintores de la Sede, así mismo se brindó capacitación a administrativos, docentes y estudiantes.</t>
  </si>
  <si>
    <t>La Corporación Autónoma de Santander – SAN GIL se  vinculó a la actividad donando los árboles, y con el Profesor Martín Cañas y la Profesora Carmen Astrid Carvajal docentes  cátedra de la Sede, se realizaron 12 jornadas de siembra de árboles con el acompañamiento del personal de jardinería de las empresas contratistas aseo y mantenimiento.</t>
  </si>
  <si>
    <t>A la fecha se viene desarrollando el proyecto “Construcción del acceso principal, espacio comunal, parqueaderos y cerramiento perimetral para la sede UIS Barbosa por valor de $ 2.519.831.523.</t>
  </si>
  <si>
    <t xml:space="preserve">Se ejecuto en su totalidad el plan de mantenimiento físico preventivo de red hidráulica (sumideros, rejillas, terrazas y tanques) </t>
  </si>
  <si>
    <t xml:space="preserve">Se realizo inspección trimestral de los equipos contra incendios (extintores) con que cuenta la sede UIS Barbosa a través del formato FTH.136 Lista de Chequeo para Inspección de Extintores. </t>
  </si>
  <si>
    <t>De los seis (6) programas acreditados en el 2019 la Vicerrectoría Académica no ha avalado ninguno de los documentos. Se han realizado reuniones de inicio para la formulación de la versión final del documento, se han remitido observaciones producto de entre 1 y 2 revisiones y se han realizado reuniones de acompañamiento y seguimiento.</t>
  </si>
  <si>
    <t xml:space="preserve">De los 12 programas acreditados en el 2018, la Vicerrectoría Académica avaló los documentos de cinco (5): 
• En el 2019, Microbiología y Bioanálisis, Ingeniería Metalúrgica y Filosofía.
• En el 2020, Geología e Ingeniería de Petróleos.
En relación con la elaboración de los documentos “Resultados de la acreditación y actualización del plan de mejoramiento” de los programas de Doctorado en Ingeniería Química, Ingeniería Eléctrica, Diseño Industrial, Maestría en Ciencias Básicas Biomédicas, Maestría en Epidemiología, Ingeniería Química y Maestría en Ingeniería Electrónica, la Vicerrectoría Académica realizó reuniones de acompañamiento y seguimiento para orientar la construcción de los mismos, envió observaciones producto de entre 2 y 5 revisiones y para ciertos programas solicitó a la Escuela priorizar la finalización de esta actividad dado el tiempo que ha transcurrido desde la acreditación del programa.
</t>
  </si>
  <si>
    <t xml:space="preserve">De los dos (2) programas acreditados en el 2017, se remitió a la Dirección de Control Interno y Evaluación de Gestión (DCIEG) el documento de Ingeniería Civil en el 2018.
Respecto a la elaboración del documento “Resultados de la acreditación y actualización del plan de mejoramiento de Ingeniería Electrónica”, la Vicerrectoría Académica realizó reuniones de acompañamiento y seguimiento para orientar la construcción del mismo, envió observaciones producto de 2 revisiones y solicitó a la Escuela priorizar la finalización de esta actividad dado el tiempo que ha transcurrido desde la acreditación del programa.
</t>
  </si>
  <si>
    <t xml:space="preserve">De los siete (7) programas acreditados en el 2015, se remitieron a la Dirección de Control Interno y Evaluación de Gestión (DCIEG) los documentos de cinco (5) y en el marco de la nueva estrategia institucional para la gestión integral de los planes de mejoramiento, la Vicerrectoría Académica avaló uno (1):
• En el 2016, Enfermería y Trabajo Social.
• En el 2017, Medicina, Licenciatura en Música y   Licenciatura en Español y Literatura.
• En el 2019, Química.
• Para el programa de Historia y Archivística no se realizó esta acción dado que ya cuentan con un nuevo plan de mejoramiento producto de la autoevaluación realizada en 2017.
</t>
  </si>
  <si>
    <t>Oferta movilidad - evidencia de brochure electrónico</t>
  </si>
  <si>
    <t>ELAP- BECA SANTANDER- BECA PILA- BECA BRACOL- BECA ALIANZA PACÍFICO- 100K STROG OF THE AMERICAS</t>
  </si>
  <si>
    <t>Hay un error en el documento, se generaba un documento y no una encuesta, se adjunta el documento</t>
  </si>
  <si>
    <t xml:space="preserve">Se cuenta con tabla se apoyos económics por semestre </t>
  </si>
  <si>
    <t xml:space="preserve">Esta actividad se realiza anualmente para la presentación del presupuesto de la siguiente vigencia </t>
  </si>
  <si>
    <t xml:space="preserve">Acciones permanentes para el desarrollo de las funciones de la oficina </t>
  </si>
  <si>
    <r>
      <t xml:space="preserve">* El porcentaje de avance de las acciones varía teniendo en cuenta que se toma el dato a la fecha de seguimiento (30 junio 2020). Por lo cual pueden existir acciones que aun están en proceso de ejecución o que serán incorporadas nuevamente en la actualización del mapa de riesgos para poder darle continuidad en el siguiente periodo. 
* Para el periodo jun 2019- Jun 2020 se evidencia un promedio de cumplimiento  de las acciones del </t>
    </r>
    <r>
      <rPr>
        <b/>
        <sz val="11"/>
        <color rgb="FFFF0000"/>
        <rFont val="Humanst521 BT"/>
      </rPr>
      <t xml:space="preserve">92% </t>
    </r>
    <r>
      <rPr>
        <sz val="11"/>
        <rFont val="Humanst521 BT"/>
      </rPr>
      <t xml:space="preserve">siendo esto positivo considerando que el número total de acciones era de 310 en comparación con el periodo de seguimiento anterior (jun 2018- Jun 2019) en donde el número de acciones fue 300 con un porcentaje promedio total de ejecución del 92%
* Las acciones que no tuvieron ejecución no se tuvieron en cuenta en la ponderación de los promedios de ejecución, ya que los motivos varian por cambio de actividades, falta de recursos, aplazamiento en las fechas de ejecución, entre otros. </t>
    </r>
  </si>
  <si>
    <t>Elaboración mensual de la programación de actividades del subproceso ACS.  Reuniones periódicas con el equipo de trabajo para revisar las actividades y fechas e información a los subprocesos sobre la entrega oportuna de las novedades</t>
  </si>
  <si>
    <t>La DSI realizó los ajustes para generar reportes  que informan las novedades y se pueda aplicar los controles a las situaciones</t>
  </si>
  <si>
    <t>Se realizó la actualización y elaboración del contenido de la Circular</t>
  </si>
  <si>
    <t>A través del correo de la DGTH se realiza la acción d envió de la circular</t>
  </si>
  <si>
    <t>Se inicio la publicación en la ventanilla del subproceso de APA la información relevante para trámites de los funcionarios administrativos.</t>
  </si>
  <si>
    <t>Se remitieron las observaciones a través de correo electrónico a la Vicerrectoría Académica</t>
  </si>
  <si>
    <t xml:space="preserve">Se planean las actividades 2019 y 2020 para aprobación por la alta dirección </t>
  </si>
  <si>
    <t xml:space="preserve">Se compila la información más relevante de cada mecanismo (Comité de Convivencia Laboral y Mesas de Mediación) para realizar videos y folletos para promover los mecanismos. </t>
  </si>
  <si>
    <t xml:space="preserve">La líder del Subproceso de Formación junto con la profesional de apoyo del subproceso acudieron a cada uno de los Consejos de Facultad de las Unidades Académico Administrativas esbozando el procedimiento para la solicitud de las situaciones administrativas, en el mes de agosto de 2019. </t>
  </si>
  <si>
    <t xml:space="preserve">La información del Subproceso se plasmó en folletos que se compartieron en las actividades de inducción. </t>
  </si>
  <si>
    <t xml:space="preserve">La proyección de este correo electrónico tuvo como origen la remisión de unos apartes de acta sobre la solicitud de comisión de un profesor adscrito al Departamento de Salud Mental, a quién previamente la líder del Subproceso junto con la profesional de apoyo habían brindado asesoría directamente en la Facultad de Salud, ante la ausencia de tiempo del docente, pese a ello, no surtió el trámite debido y fue necesario remitir un correo al profesor y a las estancias pertinentes con el fin de informar el procedimiento de manera minuciosa junto con la remisión de la normatividad. </t>
  </si>
  <si>
    <t xml:space="preserve">La creación de la Guía de procedimiento tuvo lugar como proyecto de práctica jurídica y se utiliza como apoyo interno del Subproceso para la creación de las listas de chequeo y la modificación y creación de formatos a que hubo lugar y que están en revisión por la profesional de Calidad de la DGTH. </t>
  </si>
  <si>
    <t xml:space="preserve">Las alarmas se colocan a modo de reuniones en el calendario dispuesto en el correo institucional. </t>
  </si>
  <si>
    <t xml:space="preserve">Se puede evidenciar el cumplimiento en la remisión de la comunicación a los jefes de unidad para la capacitación de servicio al cliente. </t>
  </si>
  <si>
    <t xml:space="preserve">Con base en el reporte de seguimiento realizado por los líderes de proceso y los facilitadores se puede concluir lo siguiente: 
• Con relación a los controles existentes y según las evidencias allegadas, se están ejecutando y constantemente cada proceso analiza si es necesario fortalecerlos para que contribuyan a la no materialización de los riesgos. </t>
  </si>
  <si>
    <t xml:space="preserve">• Para el periodo de seguimiento junio 2019 - junio 2020 no se materializó ninguno de los riesgos identificados; se presentaron eventualidades que derivaron en la identificación de nuevas causas que podían conllevar al incumplimiento de los objetivos y metas de los procesos, por lo cual se formularon acciones y controles adicionales. 
• Aunque no se reportan riesgos materializados, se hace la salvedad que hay eventualidades en algunos procesos que han sido identificadas a través de auditorías, seguimientos o a través del desarrollo diario de las actividades, para lo cual se han planteado acciones ya sea en la actualización de los mapas de riesgos o en los formatos de acciones correctivas o de mejora según corresponda. 
• Uno de los proceso en donde se evidención una eventualidades de 2 de los riesgos identificados fue Talento Humano para lo cual se planteron y desarrollaron las acciones inmediatas que evitaron la materialización del riesgo. 
• Es necesario resaltar que para el periodo del primer semestre de 2020 se presentó la contingencia laboral debido a las condiciones de salúd públicas mundiales, lo cual conllevo a incumplimintos parciales en los cuales inmediatamente los procesos actuaron con el fin de dar continuidad a las actividades y evitar el incumplimineto de los objetivos de cada proceso. </t>
  </si>
  <si>
    <t>Con el apoyo de la ARL en el segundo semestre del 2019 el Curso de Auditor Interno ISO45001 con SGS ACADEMY COLOMBIA</t>
  </si>
  <si>
    <t>Por ejecutar</t>
  </si>
  <si>
    <t>Depende de la aprobación del reglamento de higiene y seguridad de la Universidad</t>
  </si>
  <si>
    <t xml:space="preserve">Se realizó la actividad y se hizo la gestión demantenimiento a aires, quipos de la emisora, equipos de comunicación, entre otros propios para el desarrollo de las actividades del proceso. </t>
  </si>
  <si>
    <t xml:space="preserve">Se relizó la compra de equipos como es el caso de cámaras, baterias y licencias para el funcionamiento y realización de actividades del proceso </t>
  </si>
  <si>
    <t xml:space="preserve">Se realizaron capacitaciones al personal de la unidad en temas relevantes para el desarrollo de sus funciones </t>
  </si>
  <si>
    <t xml:space="preserve">El proceso constantemente realiza mejoras en sus productos audiovisuales con el fin de tener una mejora acogida por parte de los grupos de interés. </t>
  </si>
  <si>
    <t>Se han utilizados los diferentes canales de comunicación ya sea en las ventanillas o por el correo institucional para dar un mejor manejo al uso de la Unidad de Correspondencia.</t>
  </si>
  <si>
    <t xml:space="preserve">Se ha continuado con la sencibilización a los funcionarios de las diferentes UAA sobre la importancia y buen uso  de los archivos de gestión .                                 </t>
  </si>
  <si>
    <t>Se ha dado a conocer el Instrumento archivístico fundamental para la Organización de sus Archivos de Gestión como son las TRD, que deben estar actualizadas.</t>
  </si>
  <si>
    <t>Progresivamente los funcionarios de las diferentes UAA han tomado conciencia y sean sensibilizados de las buenas prácticas archivisticas para el funcionamiento de sus archivos de gestión.</t>
  </si>
  <si>
    <t xml:space="preserve">Actualimente se realizó la ampliación de las instalaciones para el archivo físico </t>
  </si>
  <si>
    <t>Actividad permanente que se ha ejecutado en el periodo de seguiminto conforme a las inficaciones y lineamientos establecidos por el proceso.</t>
  </si>
  <si>
    <t xml:space="preserve">Con el acompañamiento del proceso recursos tecnológicos se realiza el mantenimineto preventivo de los equipos según priorización. </t>
  </si>
  <si>
    <t>Se realizaron las solicitudes por medio de cartas a la Alta Dirección</t>
  </si>
  <si>
    <t>Se solicitó el listado de Equipos a la Sección de Inventarios.</t>
  </si>
  <si>
    <t>Se compilaron 7 manuales de equipos de forma digital.</t>
  </si>
  <si>
    <t>No ha sido necesario la solicitud de presupuesto debido a que se está realizando el cobro con anticipación a la respectiva Unidad Académico Administrativa.</t>
  </si>
  <si>
    <t>Mediante correos se les hizo participe la invitación a los proveedores para que realizarán el proceso de inscripción para pertenecer a los proveedores UIS.</t>
  </si>
  <si>
    <t>Se realiza evaluación a cada uno de los proveedores con los que la División de Mantenimiento Tecnológico realiza contratación.</t>
  </si>
  <si>
    <t>Se envían solicitudes de cotización mediante el formato FCO 57 de contratación.</t>
  </si>
  <si>
    <t>Por medio de correo electrónico se solicitó la actualización de los equipos críticos a cada una de las Unidades Académico Administrativas.</t>
  </si>
  <si>
    <t>Se envió correo a la comunidad universitaria con el reporte de la actualización de los formatos.
Se envió correo a la comunidad universitaria informativo con los servicios de la División de Mantenimiento Tecnológico y con documentación de apoyo para el uso del SIMAT, cuidado de equipos, Embalaje de Equipos, recordando los Procedimientos, Guías y Formatos y las rutas de acceso.</t>
  </si>
  <si>
    <t>Por medio del sistema se realizaron varias solicitudes al igual que por correo electrónico a la División de Servicios de Información con propuestas de mejora para el sistema.</t>
  </si>
  <si>
    <t>La reprogramación de actividades se desarrolla teniendo en cuenta las circunstancias presentadas, si es por alguna manifestación se sigue los protocolos o procedimientos por parte de la Universidad o en caso de la emergencia sanitaria por el momento se han reprogramados los mantenimientos preventivos.</t>
  </si>
  <si>
    <t xml:space="preserve">Actividades reprogramadas </t>
  </si>
  <si>
    <t>Cada vez que se necesita el servicio de transporte para el desarrollo de las actividades se realiza su respectiva solicitud por la Intranet a la División Planta Física.</t>
  </si>
  <si>
    <t>Las encuestas son realizadas mediante el SIMAT, el usuario debe evaluar la solicitud para poder generar otra en el sistema.</t>
  </si>
  <si>
    <t>Se envió correo a la comunidad universitaria informativo con los servicios de la División de Mantenimiento Tecnológico y con documentación de apoyo para el uso del SIMAT, cuidado de equipos, Embalaje de Equipos, recordando los Procedimientos, Guías y Formatos y las rutas de acceso.</t>
  </si>
  <si>
    <t>Cronograma de plan anual de mantenimiento preventivo publicado en la Intranet.</t>
  </si>
  <si>
    <t>Se proyecto documento guía para contratistas en temas de SST
se realizaron inducciones periódicas a contratistas</t>
  </si>
  <si>
    <t>Se comenzó la creación de la base de datos con un Excel que evidencia a los jefes de las distintas Unidades Académico Administrativas y su perfil académico.</t>
  </si>
  <si>
    <t>De acuerdo con los listados que envía COLPENSIONES Y LOS FONDOS, para solicitar a División Financiera el tramite para pago con disponibilidad presupuestal</t>
  </si>
  <si>
    <t>Se envían las cuentas de cobro periódicamente y los oficios de cobro persuasivo</t>
  </si>
  <si>
    <t xml:space="preserve">La guía de valoraciones ha servido mucho como apoyo en la revisión de la hojas de vida, lo que ha permitido que en los últimos meses no se presentaran errores de digitación o de mal calculo en las mismas </t>
  </si>
  <si>
    <t>Se envía por lo menos quince días antes del vencimiento de la prórroga de los funcionarios, a través de correo electrónico solicitando la documentación necesaria para dicho tramite.</t>
  </si>
  <si>
    <t>Se tiene formulado el Excel o base de datos del personal para estar atentos al vencimiento de los mismos.</t>
  </si>
  <si>
    <t>Se preparó la guía de permisos pero se tiene pendiente presentar guía definitiva.</t>
  </si>
  <si>
    <t>Se preparó la guía de selección del proveedor pero se tiene pendiente presentar guía definitiva.</t>
  </si>
  <si>
    <t xml:space="preserve">Nueva versión donde se incluye claramente el contenido que deben tener los certificados laborales para ser tenido en cuenta a la hora de asignar la categoría docente. </t>
  </si>
  <si>
    <t xml:space="preserve">Se elaboró versión preliminar de procedimiento. </t>
  </si>
  <si>
    <t xml:space="preserve">Se remitió la solicitud a la División de servicios de Información y a Dirección de Comunicaciones, estamos a la espera de las respuestas correspondientes. </t>
  </si>
  <si>
    <t xml:space="preserve">Se creó la alerta en el sistema CIARP para evitar el doble registro de producción intelectual. </t>
  </si>
  <si>
    <t>La DSI realizó los ajustes para generar reportes  informan y las novedades y se  pueda aplicar los controles a las situaciones</t>
  </si>
  <si>
    <t>Se realiza el primer programa de preparación para la pensión "Taller el arte de aprender a vivir"</t>
  </si>
  <si>
    <t>Se implemento el envió por correo electrónico al jefe de la UAA la comunicación programando la actualización de la IPVR y la socialización de los controles</t>
  </si>
  <si>
    <t>Se realizo una herramienta en Excel para reportar los controles priorizados a las UAA</t>
  </si>
  <si>
    <t>Se elaboró la el borrador del nuevo reglamento, se reviso en el segundo semestre del 2019 con el COPASST y febrero del 2020 se remite para revisión por parte de Asesoría Jurídica</t>
  </si>
  <si>
    <t>Alta demanda de energía para garantizar el respaldo eléctrico necesario en las diversas labores misionales.</t>
  </si>
  <si>
    <t>Aumento demanda de solicitudes de reparación y mantenimiento de equipos e infraestructura eléctrica.</t>
  </si>
  <si>
    <t>Fallas en el soporte técnico requerido para la atención de las necesidades de mantenimiento de las diferentes Unidades Académicas y Administrativas para garantizar el desarrollo normal de sus actividades. Lo anterior, respecto a los servicios de Aseo, jardinería, Carpintería, Soldadura, Pintura, Construcción, Albañilería, Fontanería y Electricidad</t>
  </si>
  <si>
    <t>Deterioro de la Infraestructura física de la Universidad, lo cual, no permitiría garantizar un adecuado desarrollo de las actividades misionales de la institución.
Pérdida Económica
Accidentes e incidentes
Mala Imagen Institucional
Ambiente (Físico, de Naturaleza, de seguridad y emocional) no adecuado</t>
  </si>
  <si>
    <t>Propensión al deterioro de la infraestructura física de la Universidad, tanto de espacios internos (Oficinas, Aulas de Clase, Auditorios, etc.) y externos (Fachadas edificios, corredores, áreas comunes, etc.)</t>
  </si>
  <si>
    <t>El programa de mantenimiento preventivo registrado en formato FRF.51, se cumplió de acuerdo a lo establecido. El mantenimiento preventivo instalaciones hidráulicas, sumideros, rejillas y terrazas, registrado en el formato FRF.52,  del mismo modo en los cronogramas diarios, semanales y semestrales de mantenimiento establecidos por los Contratista de Americana Ltda. y Asociación AIRE y coordinados desde Planta Física de la Sede UIS Socorro.</t>
  </si>
  <si>
    <t>Se realizaron dos (2) adecuaciones menores en las instalaciones de la Sede UIS Barbosa:
1. Suministro e instalación de mobiliario para la puesta en marcha de la Tienda UIS y remodelación de espacios administrativos en la Sede UIS Barbosa. 
2. Remodelación y reparación de espacios físicos de la UIS Sede Barbosa (cafetería y centro de estudios).</t>
  </si>
  <si>
    <t xml:space="preserve">Aumento en el consumo de los recursos
Afectación delos indicadores del Sistema de Gestión Ambiental
Mayores gastos económicos para la Universidad </t>
  </si>
  <si>
    <t>Desinterés de las empresas</t>
  </si>
  <si>
    <t>Disminución de asistentes en los eventos artísticos</t>
  </si>
  <si>
    <t>Se espera un número de personas, y los asistentes son mejores</t>
  </si>
  <si>
    <t xml:space="preserve">Constantemente se realizan publicaciones  con la finalidad de socializar las actividades promovidas por el proceso </t>
  </si>
  <si>
    <t xml:space="preserve">Condiciones climáticas (lluvias) </t>
  </si>
  <si>
    <t xml:space="preserve">*Generación de alianzas en la búsqueda del aumento de recursos para mantener y/o aumentar la oferta de eventos culturales dirigidos a la comunidad UIS y de extensión  (Sede Málaga, Sede Barbosa)
*Promoción de los Semilleros de los Grupos Artísticos de las sedes regionales   </t>
  </si>
  <si>
    <t xml:space="preserve">Se cuenta con piezas publicitarias de los grupos artísticos para las sedes regionales </t>
  </si>
  <si>
    <t>Existen otros teatros</t>
  </si>
  <si>
    <t xml:space="preserve">Realizar inducción a todo el personal vinculado a Bienestar Universitario en la modalidad de Planta temporal u OPS. </t>
  </si>
  <si>
    <t>Se requieren las profesionales en Enfermería y en Trabajo social para la sede, cuyas vacantes están desde el año 2018, se han hecho dos procesos de vinculación para Enfermería los cuales no se han logrado culminar.</t>
  </si>
  <si>
    <t>1 d en julio  de 2019</t>
  </si>
  <si>
    <t>Se contó con la presencia de 3 practicantes en  psicología de la UCC quienes apoyaron las actividades desarrolladas por el proceso, el convenio se encuentra vigente hasta agosto de 2020</t>
  </si>
  <si>
    <t>Insatisfacción de los usuarios. 
                                                                                                                                                                                                                                                                                                                                                                                                                                                      Disminuir la asignación de recursos financieros para Bienestar Universitario por parte de la UIS o para la UIS por parte del Estado
Deterioro de la imagen de Bienestar Universitario y de la Institución
Desconfianza sobre la transparencia de los procesos de la Universidad</t>
  </si>
  <si>
    <t>Bienestar Universitario tiene un cronograma de actividades para el proceso de asignación de los beneficios de Auxiliatura, Auxilios de sostenimiento, y reliquidaciones, donde se establecen las fechas para  convocatorias, cuya información se publica con anterioridad en las pantallas digitales y carteleras físicas de la sede, en las redes sociales y se envía por correos electrónicos.</t>
  </si>
  <si>
    <t>1 de julio  de 2019</t>
  </si>
  <si>
    <t xml:space="preserve">Las condiciones socioeconómicas de los estudiantes, a lo largo del programa académico, pueden variar, sin que la institución este enterada, por lo tanto el valor base de matrícula no se actualiza de acuerdo a la realidad. </t>
  </si>
  <si>
    <t>En el segundo semestre del 2019 se realizaron 6 visitas domiciliarias que corresponde al 30% de verificación de condiciones de potenciales beneficiarios de Auxilio de sostenimiento. 
En el primer semestre de 2020 la verificación de condiciones se realizó vía telefónica(3 estudiantes- 10%) dadas las condiciones de trabajo en casa por pandemia COVID 19</t>
  </si>
  <si>
    <t xml:space="preserve">Se realizó la verificación de afiliación a Seguridad Social en Salud en el Adres del 100% de los estudiantes y sus padres y/o benefactores que solicitaron reliquidación de matrícula en el II semestre 2019 I 2020. </t>
  </si>
  <si>
    <t>Insatisfacción y afectación de la salud y el bienestar de los usuarios
Disminución de la asignación de recursos financieros para Bienestar Universitario por parte de la UIS
Deterioro de la imagen de Bienestar Universitario y de la Institución.
Pérdida de credibilidad 
Sanciones, problemas jurídicos</t>
  </si>
  <si>
    <t>La realización de Backup periódicos de los sistemas de información de la Sección Salud y PEP esta a cargo de la DSI, como soporte se anexa Correo electrónico donde nos informan: "La División de servicios de información realiza el backup de las bases de datos institucionales y de los servidores que soportan los sistemas de información institucionales de acuerdo con la guía de backup GSI.02.
Los soportes se encuentran en la DSI, los backups se realizaron normalmente durante el año 2019."
*El backup de los equipos de computo es realizado por cada funcionario de la Sección</t>
  </si>
  <si>
    <t>*La Sección Salud cuenta con recursos propios para el mantenimiento de los equipos, pero se gestionaron recursos para hacer la remodelación de la oficina de Psicorientación 
* Equipos de criticidad alta SCC
•Caldera 1
•Hornos de alta tecnología Racional 5
•Equipos de lavado industrial Winterhalter 2
•Montacargas 1
•Máquinas de Café y molinos 4 máquinas y 4 molinos
•Cuartos fríos 3 (Garantía)
Total equipos críticos 19
Todos recibieron mantenimiento en 2019</t>
  </si>
  <si>
    <t xml:space="preserve"># de equipos definidos con criticidad alta a los cuales se les realizó manteniendo preventivo / Número total de equipos con criticidad alta </t>
  </si>
  <si>
    <t>Actualización periódica del Listado Maestro de Documentos Externos y divulgación de las normas.</t>
  </si>
  <si>
    <t># de personas capacitadas en la DBU / # total de personas reportadas por las Secciones de DBU</t>
  </si>
  <si>
    <t xml:space="preserve">Conforme a las solicitudes de las Secciones adscritas a la División de Bienestar Universitario, se realizó la respectiva capacitación en el SGC  a los nuevos funcionarios </t>
  </si>
  <si>
    <t>Incumplimiento de los
procedimientos
Sanciones disciplinarias y
penales 
Pérdidas económicas
Deterioro de la imagen
Institucional</t>
  </si>
  <si>
    <t>Se realizaron los inventarios y se dio  cumplimiento a la meta en un 100%</t>
  </si>
  <si>
    <t>Depende del incumplimiento de los proveedores</t>
  </si>
  <si>
    <t>Los formatos han sido diligenciados y con base en ellos se han enviado las comunicaciones a los proveedores. Sin embargo, se encuentran en archivo físico en la oficina 201 de Bienestar Universitario.</t>
  </si>
  <si>
    <t>El proceso de capacitación ha sido transversal durante el 2019 y 2020. Actualmente, se encuentra en proceso de construcción de una gran sabana que contabiliza las participaciones por persona en cada sesión. En tal sentido se adjunta como evidencia una imagen de las capacitaciones ofrecidas en lo que va de 2020, donde se pueden evidenciar los temas relacionados con BPM</t>
  </si>
  <si>
    <t>El proceso de capacitación se tiene programado para la semana del 22 al 26 de junio, por ello todavía no se adjuntan soportes</t>
  </si>
  <si>
    <t xml:space="preserve">Mantenimiento anual obligatorio por parte de al empresa Gas oriente en el caso de las tuberías de gas y de ARC Ingeniería para el caso de la Caldera   
Información oportuna y veraz a la División de Planta Física para que realicen cualquier ajuste o arreglo menor </t>
  </si>
  <si>
    <t>Se realizaron capacitaciones conforme al plan de formación escrito en este mapa de riesgos.</t>
  </si>
  <si>
    <t>Se realizo la contratación de la Jefe de Enfermería en el periodo correspondiente al año 2019 y 2020, en cuanto a la profesional para la Coordinación de el Área de Bienestar Universitario se realizaron las gestiones pertinentes pero tres personas renunciaron al cargo.</t>
  </si>
  <si>
    <t>Coordinadora de Sede Málaga
Líder Proceso Bienestar Estudiantil</t>
  </si>
  <si>
    <t>Insatisfacción de los
usuarios.
Deterioro de la imagen
de Bienestar
Estudiantil y de la Universidad.</t>
  </si>
  <si>
    <t>Se organizaron reuniones con prioridad de una vez al mes o dependiendo las situaciones que se presenten, mediante las cuales se daban a conocer la programación y ejecución de actividades para luego hacer la retroalimentación respectiva.</t>
  </si>
  <si>
    <t>Se registraron las actividades en el Cronograma FBE.81 durante el periodo 2019 y el transcurso 2020-I.</t>
  </si>
  <si>
    <t>Asignar material pedagógico de los programas Educativo-preventivos que hay en la sede Uis Málaga, según el registro de cronograma de actividades masivas PEP.</t>
  </si>
  <si>
    <t xml:space="preserve">(Número de folletos enviados desde la sede Bucaramanga, para los PEP) </t>
  </si>
  <si>
    <t>Difusión a través de diferentes medios de comunicación.
  Ej.: Cartelera y correos electrónicos.</t>
  </si>
  <si>
    <t>El porcentaje de estudiantes que participaron en programas educativo-preventivos orientados hacia la promoción de la salud, la prevención de la enfermedad a través de la eliminación y control de los factores de riesgo, y la adopción de conductas de autocuidado y estilos de vida saludables paso de 87,60% en 2018 a 89,88% en 2019.
Nivel de Cumplimiento: Aumento en el número de participaciones en programas educativo preventivos anual en un 3% respecto al periodo anterior de medición.</t>
  </si>
  <si>
    <t>Se llevaron a cabo actividades en 9 programas educativo preventivos como son: SERUIS, MANSA, Salud sexual y reproductiva, FPC, Factores de riesgo cardiovascular, Salud mental, PIVU, Ingreso a la vida laboral, programa de atención socioeconómica.</t>
  </si>
  <si>
    <t xml:space="preserve">Se divulga a través de redes sociales, correos electrónicos y pantallas institucionales las fechas programadas para la asignación de los beneficios socioeconómicos cuando inicia la convocatoria y cuando está por finalizar. </t>
  </si>
  <si>
    <t>Falencias en la asesoría prestada a las UAA</t>
  </si>
  <si>
    <t>Realizar reuniones periódicas del equipo de Planeación para actualización y retroalimentación de los subprocesos</t>
  </si>
  <si>
    <t xml:space="preserve">Falta de capacitación del profesional a cargo de dar la asesoría </t>
  </si>
  <si>
    <t xml:space="preserve">Preparar a las unidades competentes para formular proyectos maduros desde el punto de vista técnico, viables financieramente y alineados con las necesidades estratégicas de la Universidad, para que presenten los proyectos de inversión pertinentes ante la Gobernación de Santander </t>
  </si>
  <si>
    <t xml:space="preserve">Biología no se hizo diagnostico dado el avance
De los 26 programas académicos que debían solicitar renovación del registro calificado durante el 2019 se realizó diagnóstico a 25.  
Para un (1) programa académico no fue necesario realizar diagnóstico dado el avance del proceso.
Nivel de cumplimiento: (26/26) 100%.
</t>
  </si>
  <si>
    <t>Enviar comunicaciones solicitando el préstamo de salones.</t>
  </si>
  <si>
    <t>Crear  el nuevo cronograma, socializar las nuevas fechas a través de la página web,  Facebook  y  correos electrónicos masivos  a los usuarios del Instituto, informando acerca de los cambios hechos  por la dificultad presentada.</t>
  </si>
  <si>
    <t xml:space="preserve">Revisión de la hoja de vida de los docentes teniendo encuentra evaluación docente,  experiencia, disponibilidad de tiempo y  número de cursos asignados. </t>
  </si>
  <si>
    <t xml:space="preserve">Realización de las  observaciones  de clase.
Aplicación  y análisis de encuestas de satisfacción. 
Realimentación a cada uno de los docentes de los resultados obtenidos en la observación y encuesta.
Planeación y seguimiento de planes acción en caso que aplique. </t>
  </si>
  <si>
    <t xml:space="preserve">Promocionar los servicios del I.L. a través de diferentes medios. </t>
  </si>
  <si>
    <t>Reuniones con los padres de familia, para brindar información sobre el desarrollo del curso y el desempeño de los estudiantes menores de edad. 
Envió de correos electrónicos con el  módulo de  refuerzo  y  la  invitación a continuar  con el programa.
Programación y aprobación de Tutorías gratuitas.
Desarrollo  de talleres gratuitos de  "aprender a aprender". 
Desarrollo de taller de Inducción  a estudiantes sobre "formación como estudiante de Lengua extranjera". 
Ofrecimiento de club de conversación y de Intercambio  Cultural.</t>
  </si>
  <si>
    <t xml:space="preserve">Recolectar manualmente  la información de los usuarios, incluir la información en el  sistema  para  posteriormente enviar el recibo de matricula vía correo electrónico.
Solicitudes a la DSI para realizar los ajustes requeridos al sistema de académico del Instituto de Lenguas. 
Desarrollo y seguimiento del plan de mantenimiento preventivo de equipos.
Adquirió de nuevos equipos. 
Seguimiento al cumplimiento del Plan de actualización Docente.  </t>
  </si>
  <si>
    <t xml:space="preserve">Adecuaciones locativas 
 (mantenimiento de piso y paredes, instalación de persianas, polarización de ventanas,  instalación de equipos tecnológicos, adecuación de oficinas para la actividad administrativa, renovación del mobiliario, instalación por cambio de  aires acondicionados). </t>
  </si>
  <si>
    <t>Gestión con Planta Física solicitando el servicio del todero.
Plan de trabajo para el todero contratado.</t>
  </si>
  <si>
    <t xml:space="preserve">Cuenta de cobro mensual 
Seguimiento a las obras  (correos enviados). </t>
  </si>
  <si>
    <t xml:space="preserve">
Dirección y Profesional de División financiera del Instituto 
</t>
  </si>
  <si>
    <t>Correo electrónico  enviado  desde la Coordinación Académica del Instituto a los docentes y a estudiantes informando los cambios al cronograma y/ o los cambios de sede.</t>
  </si>
  <si>
    <t xml:space="preserve">Información enviada a Docentes y estudiantes con las indicaciones a seguir para el cumplimiento de la clase.  </t>
  </si>
  <si>
    <t>Registro de las novedades en el sistema académico.</t>
  </si>
  <si>
    <t xml:space="preserve">Evaluación semestral de la actividad docente y realimentación a Instructores I.L.
</t>
  </si>
  <si>
    <t xml:space="preserve">Formatos de observación de clase. 
Acta de Grupo primario de análisis de resultados de encuesta de satisfacción.
Sistema académico del Instituto de Lenguas Sección Docentes - Evaluación de desempeño. </t>
  </si>
  <si>
    <t xml:space="preserve">Observación de clase a los Docentes por parte de los Coordinadores durante cada semestre. 
Aplicación y análisis de encuesta de satisfacción en cada semestre. 
Registro de la evaluación de desempeño de cada docente  en el sistema académico.  </t>
  </si>
  <si>
    <t xml:space="preserve">se realizó la actualización de la Información en redes sociales.
Creación de un documento con  publicidad para enviar por correo electrónico y redes sociales.
Creación de volantes publicitarios nuevos.
Realización de reuniones con padres de familia del programa de niños y jóvenes.
Ejecución las capacitaciones  Académico - Administrativas planeadas.
Desarrollo  de  talleres, módulos de refuerzo, clubes de conversación para los estudiantes. 
Actualización información SIET. </t>
  </si>
  <si>
    <t xml:space="preserve">Variados programas y horarios.
Reuniones con padres de familia. 
Invitación  a estudiantes a continuar en los cursos.
Modulo de estudio gratuito para estudiantes nuevos. </t>
  </si>
  <si>
    <t>Correos electrónicos enviados a los padres de familia.  
Correos electrónicos enviados a estudiantes para que continúen en los cursos  y de módulo de refuerzo.
Planillas de control de asistencia a talleres.
Informe de  tutorías gratuitas dictadas.
Evidencias asistencia a club.</t>
  </si>
  <si>
    <t>Baja capacidad  del servidor de la Universidad para atender la demanda.
Problemas en las redes de conexión  (internet, intranet).</t>
  </si>
  <si>
    <t>Recolección  manual de la  información de los usuarios.
Plan de  mantenimiento preventivo de equipos. 
Repotencialización de infraestructura tecnológica.
Actualización Docente en  TIC.</t>
  </si>
  <si>
    <t>Correos enviados a DSI solicitando mejoras al sistema .
Ordenes de pago de facturas por servicio de Internet
Acciones de mejora por repotencialización de equipos tecnológicos.  
Informes de seguimiento al cumplimiento del plan de formación docente.</t>
  </si>
  <si>
    <t xml:space="preserve">Creación de un drive para el  registro de información  de los usuarios y sus solicitudes  para el  posterior registro en el sistema y  envío de las facturas vía correo electrónico o plataforma.
Ejecución del Plan de mantenimiento Preventivo de equipos.
Salones dotados con nuevos equipos. </t>
  </si>
  <si>
    <t xml:space="preserve">Desactualización  y/o
deterioro del
material  tecnológico de apoyo
a los procesos
académicos. </t>
  </si>
  <si>
    <t xml:space="preserve">Equipos tecnológicos cada vez más avanzados en el mercado.  </t>
  </si>
  <si>
    <t xml:space="preserve">Registro SIET, 
Certificación de Calidad,  
Planillas de asistencia capacitaciones académico administrativas. </t>
  </si>
  <si>
    <t xml:space="preserve">Actualización  de la información del   Sistema de Gestión de Calidad del Instituto.
Ejecución del plan de capacitación académico -administrativo. 
Ceremonias de graduación por competencias alcanzadas. </t>
  </si>
  <si>
    <t>Directora de Instituto.
Profesional Financiera I.L.
Facilitadora de Calidad I.L.</t>
  </si>
  <si>
    <t xml:space="preserve">Instalación de proyectores en  salones. 
Instalación de un parasol como zona de estudio para los estudiantes en la sede cabecera.
Cambio de equipos en las salas de multimedia. </t>
  </si>
  <si>
    <t xml:space="preserve">Acción permanente, para la vigencia se desarrollaron una serie de acciones </t>
  </si>
  <si>
    <t>El equipo de la División de Contratación a través de llamadas telefónicas, mensajes y correos han venido asesorando a las diferentes unidades académico administrativas en diferentes temas</t>
  </si>
  <si>
    <t>Situación en la cual la  Universidad no pueda atender oportunamente los requerimientos judiciales, extrajudiciales o administrativos, o indicar acciones extrajudiciales y judiciales.</t>
  </si>
  <si>
    <r>
      <t xml:space="preserve">Estudiantes
Abogados Externos y/o Asesor Jurídico.
Secretaria Oficina Jurídica
</t>
    </r>
    <r>
      <rPr>
        <sz val="10"/>
        <rFont val="Humanst521 BT"/>
        <family val="2"/>
      </rPr>
      <t>Abogado Pasante
Unidades Académico-Administrativas
Servidores de la Universidad.</t>
    </r>
  </si>
  <si>
    <t>Porque el Litisdata no  reporta oportunamente la información o la reporta errores en la información.</t>
  </si>
  <si>
    <t>Resumen de revisión diaria de Litisdata.
Formato Control de Correspondencia FJU-01.
Formato Control de Procesos Judiciales FJU-09 actualizado.             
Dos personas del proceso jurídico revisan diariamente en forma independiente los datos suministrados por los informativos.
Realizar seguimiento aleatorio mensual a los controles establecidos.</t>
  </si>
  <si>
    <t>Estudiantes
Abogados Externos y/o Asesor Jurídico.
Secretaria Oficina Jurídica
Abogado Pasante
Unidades Académico-Administrativas
Servidores de la Universidad.</t>
  </si>
  <si>
    <t>Solicitudes imprevistas de carácter urgente o  términos cortos que obligan a reprogramar las actividades planeadas.</t>
  </si>
  <si>
    <t>Porque los plazos y limites establecidos por la ley o las autoridades judiciales ante figuras tales como tutelas y derechos de petición son muy cortos e improrrogables y se les debe dar prioridad.</t>
  </si>
  <si>
    <t>No se tiene un sistema en el correo Outlook que pueda soportar la cantidad de usuarios de correo electrónico q tiene el programa de egresados</t>
  </si>
  <si>
    <t xml:space="preserve">No existe un programa promotor que haga publicidad a la universidad de manera eficiente en el exterior </t>
  </si>
  <si>
    <t xml:space="preserve">No existen actividades para los intercambiadas que promueva y motive  la movilidad estudiar hacia nuestra institución </t>
  </si>
  <si>
    <t>Desfase en el calendario académico por cese de actividades debido a manifestaciones y situaciones de orden público</t>
  </si>
  <si>
    <t xml:space="preserve">La información se encuentra actualizada en la página web en el micrositio de Relaciones Exteriores </t>
  </si>
  <si>
    <t xml:space="preserve">Se cuenta con video para el proceso de movilidad y esta pieza audio visual se encuentra subtitulada. </t>
  </si>
  <si>
    <t>Participación en el congreso de las Américas caie sobre educación internacional que se realizara en la ciudad de Bogotá y  31ST Anual Eaie Conference And Exhibition In Helsinki (Evento Internacionalizacion De Educacion Y Feria De Universidades).</t>
  </si>
  <si>
    <t>En los años precedentes se contaba con financiamiento proveniente de fondos CREE, los cuales deben ser sustituidos por recursos provenientes del fondo común, que son limitados</t>
  </si>
  <si>
    <t>Publicar a través de los canales: Web, correo electrónico y redes sociales los reglamentos de movilidad</t>
  </si>
  <si>
    <t xml:space="preserve">Actividad de carácter permanente a través de los canales de comunicación de la universidad </t>
  </si>
  <si>
    <t xml:space="preserve">Un estudiante en movilidad internacional puede tener situaciones adversas que afecten su integridad física, psicológica y legal en el país anfitrión. El estudiante puede no contar con perfil psicológico estable, que le permita realizar la movilidad sin percances, incluyendo nivel de responsabilidad para cumplir con los compromisos adquiridos. </t>
  </si>
  <si>
    <t xml:space="preserve">Generar una carta de descargo de responsabilidad a la UIS, firmada por el estudiante, con el fin de que los estudiantes se responsabilicen de su comportamiento afuera. </t>
  </si>
  <si>
    <t>Generar un video referente a embajadas u consulados de Colombia y los destinos, así como consejos de qué no hacer durante la movilidad</t>
  </si>
  <si>
    <t>En desarrollo, el plazo es el 30 de este mes, se anexará en nuestro canal de YouTube. https://www.youtube.com/channel/UCoYIpb-L0UgR-kuIIfRqSZQ</t>
  </si>
  <si>
    <t>No se actualiza inmediatamente el libro de Excel con los estudiantes que cumplen o no, debido a que hay procesos simultáneos de alta prioridad.</t>
  </si>
  <si>
    <t>Los procesos internos de cada institución y las condiciones de las cláusulas y de idioma varían entre instituciones. Pequeños detalles pueden  conducir al no perfeccionamiento del convenio.</t>
  </si>
  <si>
    <t xml:space="preserve">Seguimiento periódico mediante comunicaciones por correo electrónico o vía telefónica con los gestores de los convenios para conocer el interés de continuar con la suscripción. </t>
  </si>
  <si>
    <t xml:space="preserve">Derivados de los acuerdos marco, se exige la suscripción de acuerdos específicos para la ejecución de las actividades puntuales </t>
  </si>
  <si>
    <t>Realizar cartas de intención en el ámbito de la cooperación académica a los gestores y a las instituciones  cooperantes, con el fin de incentivar la ejecución de actividades dispuestas en los convenios</t>
  </si>
  <si>
    <t xml:space="preserve">campaña de sensibilización </t>
  </si>
  <si>
    <t>Se han identificado varias empresas que prestan servicios similares en caso de requerir otra empresa que se encargue del proceso</t>
  </si>
  <si>
    <t xml:space="preserve">Se realizó la planeación de las reuniones a llevar a cabo de Comité Técnico de Sostenibilidad Contable. En cumplimiento al mismo se realizó la primera sesión el 31 de marzo mediante la herramienta Teams teniendo en cuenta la contingencia por COVID-19. Se adjunta cronograma establecido en esta sesión. </t>
  </si>
  <si>
    <t xml:space="preserve">Actualmente se encuentran en proceso de revisión y ajuste de 4 documentos de la Sección de Inventarios: FFI.26 Formato desglose de elementos, FFI.27 Formato solicitud inclusión, PFI.21 procedimiento préstamo de bienes y PFI.20 procedimiento seguimiento y control de bienes. En lo que resta del mes de junio se realizará el trámite correspondiente de publicación y socialización. </t>
  </si>
  <si>
    <t xml:space="preserve">Se realizó la rendición de inventarios correspondiente al año 2019 en el mes de septiembre de este año. Sin embargo, y debido a la contingencia por COVID-19 en lo que ha transcurrido del año 2020 no se ha podido realizar la planeación de esta actividad teniendo en cuenta que se requiere de forma presencial con el fin que los funcionarios puedan realizar la revisión física de elementos y reportarlos a través del sistema de inventarios. </t>
  </si>
  <si>
    <t>El Banco CorpBanca tiene sucursal en el Campus Central.</t>
  </si>
  <si>
    <t>Revisión y actualización del Procedimiento de Egresos (Trámite de Cuentas)</t>
  </si>
  <si>
    <t>Se realizó la revisión del procedimiento y no se identificaron cambios a realizar. Continúa vigente y conforme a la realización de las actividades. Sin embargo, se actualizó y socializó el formato de retención en la fuente que hace parte del trámite de pago a proveedores. 
De igual manera y teniendo en cuenta la contingencia por COVID-19 se socializaron lineamientos para el trámite de los diferentes documentos e contratación para un exitoso trámite de pago.</t>
  </si>
  <si>
    <t>Publicaciones UIS en plataformas digitales
Eventos en los que se participó directamente</t>
  </si>
  <si>
    <t>Se está desarrollando la inclusión de una pasarela de pago directo en la página web de publicaciones UIS, logrando así una Tienda virtual UIS.</t>
  </si>
  <si>
    <t>Participación en la primera Feria virtual del libro universitario organizada por Redbooks y e-Libro.  Se proyecta el desarrollo de las Ferias del Libro de manera virtual por parte de los organizadores.</t>
  </si>
  <si>
    <t>Informe del sistema de gestión Inédito.</t>
  </si>
  <si>
    <t>Hacer seguimiento mensual a los clientes de acuerdo a la información del sistema de gestión Inédito</t>
  </si>
  <si>
    <t>Seguimiento a la cartera por el sistema de gestión Inédito.</t>
  </si>
  <si>
    <r>
      <t xml:space="preserve">OBJETIVO DEL PROCESO: </t>
    </r>
    <r>
      <rPr>
        <sz val="10"/>
        <rFont val="Humanst521 BT"/>
        <family val="2"/>
      </rPr>
      <t xml:space="preserve">Gestionar y administrar los recursos y servicios de tecnologías de la información y comunicación - Tics - para el soporte de los procesos institucionales, mediante la modernización de la infraestructura de los servicios informáticos institucionales, el adecuado uso de los recursos y la innovación tecnológica, apoyando la consecución de los objetivos estratégicos y misionales de la Universidad.  </t>
    </r>
  </si>
  <si>
    <t>Durante el 2019 se finalizó el documento de autoevaluación, denominado Instrumento Autoevaluación de MSPI UIS. Se planteó una nueva fase del proyecto a cumplir dentro del Plan de Gestión de la DSI para el año 2020.</t>
  </si>
  <si>
    <t xml:space="preserve">PROCESO: Recursos Tecnológicos </t>
  </si>
  <si>
    <t>* Plan De Mantenimiento Preventivo Anual
* SIMAT
* Evaluación de proveedores
* Base de datos de proveedores
* Actualización de equipos críticos
* Documentación del proceso
* Análisis de indicadores de mantenimiento correctivo, preventivo, conceptos de baja y compras
* Lista de chequeo contratación</t>
  </si>
  <si>
    <t xml:space="preserve">Las Unidades Académico Administrativas no envían dichos manuales a la División de Mantenimiento Tecnológico </t>
  </si>
  <si>
    <t>Gestionar y ejecutar capacitaciones para los tánicos de la división dependiendo el tipo de contratación</t>
  </si>
  <si>
    <t>Se están realizando 3 capacitaciones con la empresa Trienergy de los siguientes temas: 
1. Teoría básica de motores de combustión interna.
2. Aspectos básicos de grupos generadores.
3. Conceptos básicos de Filtración.</t>
  </si>
  <si>
    <t>Las unidades no trasladan el dinero de forma oportuna para la relación del equipo</t>
  </si>
  <si>
    <t>Las cuantas de cobro se realizan en físico y son enviadas por Correo Interno de la Universidad a cada Unidad Académico Administrativa; durante la calamidad sanitaria se han enviado por correo electrónico.</t>
  </si>
  <si>
    <t>Enviar a las Unidades Académico Administrativas el listado de equipos críticos del año anterior solicitando la actualización de los mismos, junto a un folleto informativo.</t>
  </si>
  <si>
    <t>Falta de disponibilidad de vehículos para la atención de servicios de transporte a las sedes de la UIS</t>
  </si>
  <si>
    <t>Mal servicio de los técnicos División de Mantenimiento Tecnológico</t>
  </si>
  <si>
    <t>* Plan De Mantenimiento Preventivo Anual
* SIMAT
* Evaluación de proveedores
* Base de datos de proveedores
* Documentación del proceso
* Análisis de indicadores nivel de satisfacción del servicio
* Lista de chequeo contratación</t>
  </si>
  <si>
    <t>Instructivo para el embalaje de equipos delicados</t>
  </si>
  <si>
    <t>Se realizó auditoría el día 17 de mayo de 2019 al proceso de afiliación correspondiente al año 2018, la auditoria correspondiente a las afiliaciones realizadas en el año 2019 está pendiente de realizarse debido a la contingencia presentada por el Covid-19.</t>
  </si>
  <si>
    <t xml:space="preserve">Se realizo capacitación mediante metodología virtual y presencial de los temas abordados en el reglamento de prestación servicios, para el personal de atención en ventanilla. </t>
  </si>
  <si>
    <t>Se genera informe de multiafiliación 2019 donde se evidencia, que 9 casos de multiafiliación durante el año fueron solucionados, dicha evidencia fue generada por el área de Trabajo Social.</t>
  </si>
  <si>
    <t>Se realiza el cruce de la base de afiliados UISALUD vs base de datos BDEX para identificar afiliados no registrados en BDEX, para detectar posibles inconsistencias. Igualmente cruzar con el resultado de la consulta masiva XML para identificar en qué otras entidades se encuentran posibles multiafiliados y en qué estado.</t>
  </si>
  <si>
    <t>Se realizó la verificación de manera mensual.</t>
  </si>
  <si>
    <t>Durante el año 2019 a nivel de la Universidad Industrial de Santander –UIS ingresaron en la modalidad de planta y/o libre nombramiento y remoción a la uis un total de 22 personas, de los cuales 21 se afiliaron a UISALUD lo que corresponde al 95.4%.</t>
  </si>
  <si>
    <t>La UIS desarrolla cada año una Jornada de inducción a profesores de carrera (planta), a la cual invitan a diferentes instituciones de la comunidad, entre ellas UISALUD, en la que asisten el Director y la Trabajadora Social, y cuyo objetivo es dar a conocer la institución, normatividad y programas de Promoción y prevención a los funcionarios nuevos. Para el año 2019, la universidad había programado dicha actividad en el mes de julio, sin embargo, no fue posible realizarla, quedando pendiente para efectuarse en el año 2020.</t>
  </si>
  <si>
    <t>Dentro del procedimiento de afiliación se encuentra la socialización al usuario del reglamento de prestación de servicios y sobre la vinculación a los diferentes programas de promoción y prevención.</t>
  </si>
  <si>
    <t>Dentro de las obligaciones del contratista establecidas en cada uno de los contratos de UISALUD con la red externa se tienen concertados estándares de calidad como por ejemplo oportunidad de la asignación de citas, calidad de los suministros, talento humano calificado y ambiente confortable.</t>
  </si>
  <si>
    <t xml:space="preserve">Teniendo en cuenta la cantidad de contratos generados por UISALUD, la unidad gestiono ante el DSI la posibilidad de ajustar los sistemas de información con el fin de generar los formatos diligenciados de informe de supervisión de tal forma que facilite el seguimiento de los diferentes contratos de servicios de Salud, con respecto  </t>
  </si>
  <si>
    <t>La base datos de usuarios de UISALUD se encuentra en actualización permanente y en la página web, en el link comprobación de derechos con el fin de que la red externa cuente con la información necesaria para el acceso a los usuarios a los servicios.</t>
  </si>
  <si>
    <t>Se realizo la encuesta de satisfacción de usuarios atendidos por la red externa contratada y se generó el respectivo informe de análisis, donde se concluye que el nivel general de satisfacción con el servicio recibido durante la atención por parte de la red externa fue del 96,13% superando la meta definida.</t>
  </si>
  <si>
    <t>No se ha realizado la socialización del vademécum UISALUD a la red externa contratada, sin embargo, se contempla dentro del desarrollo del sistema de información para atención asistencial que de manera integral permita el registro de la atención por parte de la red externa.</t>
  </si>
  <si>
    <t>Se cumplió con el desarrollo del módulo informático para la generación y administración de las agendas asistenciales, solicitud y asignación de citas médicas y el módulo de atención asistencial para soportar el registro de atención médica y de cada uno de los programas de promoción y prevención, sin embargo, El nuevo sistema de información de UISALUD se tiene previsto implementar para el segundo semestre del año 2020. Actualmente, la Unidad en conjunto con la División de Servicios de Información (DSI) se encuentra realizando las respectivas modificaciones y sugerencias del nuevo software asistencial, las cuales serán presentadas mediante reunión el día 22 de mayo de 2020. Así mismo, se han realizado reuniones virtuales internas en conjunto con la DSI para presentar solicitudes de modificaciones y ajustes al sistema. Adicional a esto, está pendiente el reporte de la relación de la información solicitada por la DSI a UISALUD, y así poder cargarla al nuevo sistema de información, con lo cual se podrán hacer las pruebas en el sistema de manera más efectiva. Cabe destacar como evidencia a esta actividad, la constante comunicación vía correo electrónico, y grabación de la reunión virtual, la cual reposa en el computador de la Unidad.</t>
  </si>
  <si>
    <t>Todos los contratos con la red de prestadores de servicios de salud están respaldados por la póliza de responsabilidad civil extracontractual</t>
  </si>
  <si>
    <t>Se generan informes de cumplimiento de horarios de consulta médica dentro de la atención asistencial en UISALUD en los siguientes meses: Abril a Diciembre año 2018 y Enero a Diciembre año 2019, donde se evidencia el cumplimiento del horario de atención en consulta asistencial, dicha evidencia fue generada por la coordinadora de aseguramiento de la Calidad y reposa en los archivos de la oficina.</t>
  </si>
  <si>
    <t>Se realizó capacitación en el manejo de los sistemas de información (AGENDAS PROFESIONALES Y CITAS MEDICAS) en el año 2019 para algunos funcionarios asistenciales, y además se cuenta con actas de reunión de seguimiento al desarrollo de los nuevos sistemas de información asistencial, teniendo en cuenta que se viene adelantado el proceso de desarrollo de un nuevo sistema de información asistencial.</t>
  </si>
  <si>
    <t>Se encuentran aprobadas las guía para el manejo de patología de odontología, y las diferentes guías de manejo para las 10 primeras causas de atención asistencial en UISALUD. las cuales ya se encuentran publicadas en la página de la Universidad.</t>
  </si>
  <si>
    <t>Durante el año 2018 se llevó a cabo una jornada de capacitación continua en las diferentes estrategias de seguridad del paciente, así mismo mediante resolución 1468 de 2019 se aprobaron las guías de cada una de la estrategias de seguridad del paciente de la Unidad</t>
  </si>
  <si>
    <t>Mediante resolución 1468 de 2019 se aprobaron las guías de cada una de la estrategias de seguridad del paciente de la Unidad</t>
  </si>
  <si>
    <t>Se han gestionado el 100% de los eventos adversos reportados en el año 2019.</t>
  </si>
  <si>
    <t>Se estableció un plan estratégico de demanda inducida para el año 2019, basado en los resultados de los indicadores de cobertura a los programas de promoción y prevención, asi mismo, se ampliaron los horarios de atención para los programas.</t>
  </si>
  <si>
    <t>Se tiene definido que en las llamadas de demanda inducida se indague sobre las causas de inasistencia cuando el usuario manifieste que no asistirá a los programas de promoción y prevención a los que se está invitando, para esto se tiene un formato de grilla que funciona como protocolo de llamada y también se cuenta con una plantilla de registro de estas causas.</t>
  </si>
  <si>
    <t>Se encuentran en actualización los procedimientos con respecto a lo definido en las rutas de atención integral – RIAS con apoyo de las auxiliares de enfermería en el convenio docente asistencial</t>
  </si>
  <si>
    <t>Se culminó con el desarrollo del módulo informático para la generación y administración de las agendas asistenciales, solicitud y asignación de citas médicas y se continua con el desarrollo del módulo de atención asistencial para soportar el registro de atención médica y de cada uno de los programas de promoción y prevención.</t>
  </si>
  <si>
    <t>Se llevaron a cabo los 3 talleres al programa de todo corazón en los cuales se realizan charlas de capacitación en los temas relacionados con las diferentes patologías, se sensibiliza a los usuarios en hábitos de vida saludables dichos talleres se llevaron a cabo en las siguientes fechas:
1. Motivación para el cambio: 9/marzo/2019
2. Cuida tu corazón: 8/junio/2019
3. Cólon saludable: 24/agosto/2019
4. Talentos de todo corazón: 16/noviembre/2019
Tambien se realizaron capacitaciones en mantenimiento, calibración y uso adecuado de glucómetros</t>
  </si>
  <si>
    <t>El programa piloto de recreación con adultos mayores se probó con éxito en el campus principal UIS. Con la presencia de medio centenar de adultos mayores usuarios de UISALUD, menores de 69 años, en el campus central, la UIS ofreció una jornada de sano esparcimiento al aire libre que incluyó cuatro actividades lúdico-recreativas. La actividad fue organizada por UISALUD y contó con el apoyo logístico de Dirección Cultural y Planta Física y la participación del grupo de Teatro UIS con sus impecables ‘panaderos’, quienes ayudaron en las labores de educación y observancia en los protocolos de bioseguridad.</t>
  </si>
  <si>
    <t>Se cumplió con la ejecución de las obras de modernización de la infraestructura.</t>
  </si>
  <si>
    <t>De los 10 indicadores de coberturas de los programas de promoción y prevención se evidencia el cumplimiento de las metas de cobertura en 7 de dichos indicadores.</t>
  </si>
  <si>
    <t>En el año 2019 no se presentaron casos que requirieran autorizaciones de tratamientos con nuevas tecnologías.</t>
  </si>
  <si>
    <t>La Unidad a traves del formato de solicitud de cotizaciones para contratar la red prestadora de servicios de salud, tiene establecido dentro de sus condiciones económicas que los proveedores presenten los descuentos financieros y por pronto pago que sean aplicables a la oferta.</t>
  </si>
  <si>
    <t>Se presenta informe de avance en el desarrollo de los sistemas de información.</t>
  </si>
  <si>
    <t>Se puede evidenciar en la carta de designación para la verificación de medicamentos en la farmacia, con fecha del 6 de septiembre del 2018. donde se detallan las respectivas funciones del comité.</t>
  </si>
  <si>
    <t>Se evidencia el cumplimiento de esta acción mediante los informes de seguimiento de las siguientes fechas:
Septiembre a Diciembre año 2018 y Enero a Diciembre año 2019, se adjuntan los informes de verificación y control, de igual manera los documentos reponsan en la oficina de aseguramiento de la calidad de UISALUD.</t>
  </si>
  <si>
    <t>La Unidad por medio del comité técnico de farmacia programa la realización del inventario de medicamentos e insumos médicos y odontológicos con una periodicidad de cada 4 meses, así mismo las evidencias de dicha actividad se encuentran en los archivos de la oficina de aseguramiento de la Calidad.</t>
  </si>
  <si>
    <t>Se desarrolló un aplicativo en el sistema de información de nuevas versiones que permite capturar la información de la orden de compra de medicamentos en el formato cargue de tal forma que permite un registro más ágil.</t>
  </si>
  <si>
    <t>Se llevó a cabo el desarrollo del módulo de consultas en el aplicativo de compras por acuerdo en línea, donde se cruza la información de la base de datos del inventario de farmacia con los medicamentos registrados en el vademécum de la Unidad, identificándose los productos que son objeto de gestión de compra, por encontrarse en su nivel de reposición.</t>
  </si>
  <si>
    <t>Se realizaron las adecuaciones al software, de tal manera que permita el registro de observaciones y cargue de documentos soporte en el sistema</t>
  </si>
  <si>
    <t>No se ha modificado el Sistema de Información de inventario de medicamentos para permitir la creación de almacenes satélites, debido a que el inventario satelital inicialmente se solicito a la División de Servicios de Información (DSI) para UISALUD, sin embargo, la Universidad decidió implementarlo en las diferentes Unidades, por lo tanto se encuentra pendiente de desarrollo e implementación.</t>
  </si>
  <si>
    <t>Se desarrolló en el sistema de información de inventarios de medicamentos la liquidación automática de las fórmulas que cumplen 72 horas de validez, una vez transcurridas 24 horas contadas a partir de su expedición.</t>
  </si>
  <si>
    <t>Se estableció plan de mantenimiento de la infraestructura de UISALUD con el fin de garantizar las condiciones adecuadas de la misma para la prestación de los servicios.
Se evidencia el cumplimiento de las actividades plantead.</t>
  </si>
  <si>
    <r>
      <t xml:space="preserve">En la metodología actual se tiene establecido que los procesos deben formular acciones que ayuden a fortalecer los controles y a mitigar la materialización de los riesgos, por esta razón para el periodo de seguimiento para los 23 procesos y 2 subprocesos, se presentó un promedio general </t>
    </r>
    <r>
      <rPr>
        <sz val="11"/>
        <rFont val="Humanst521 BT"/>
      </rPr>
      <t xml:space="preserve">de cumplimiento del </t>
    </r>
    <r>
      <rPr>
        <b/>
        <sz val="11"/>
        <rFont val="Humanst521 BT"/>
      </rPr>
      <t>96%</t>
    </r>
    <r>
      <rPr>
        <sz val="11"/>
        <rFont val="Humanst521 BT"/>
        <family val="2"/>
      </rPr>
      <t xml:space="preserve">
Las acciones con un bajo porcentaje fue debido a aspectos como: Aun no han terminado el tiempo de ejecución y se requiere incorporarlas en la nueva actualización del mapa de riesgos del proceso, adicionalmente algunas acciones no se pudieron ejecutar por falta de gestión o falta de recursos por lo cual tuvieron que ser replanteadas en la actualización. </t>
    </r>
  </si>
  <si>
    <t>RESULTADOS FURAG II -2019</t>
  </si>
  <si>
    <t xml:space="preserve">SEGUIMIENTO POLÍTICA DE ADMINISTRACIÓN DE RIESGOS </t>
  </si>
  <si>
    <t xml:space="preserve">Política de administración de riesgos UIS </t>
  </si>
  <si>
    <t>Nivel de cumplimiento administración de riesgos vs Guía DAFP</t>
  </si>
  <si>
    <t xml:space="preserve">• Se evidenció que los procesos han gestionado los riesgos atendiendo los lineamientos establecidos en la metodología adoptada en el MSE.01 Manual para la Administración del Riesgo. https://bit.ly/3thT9nO
• Para la identificación de cambios en el entorno se tiene establecida la matriz DOFA la cual se puede consultar en el link https://bit.ly/3eCHDzg
• El seguimiento de los riesgos de corrupción se realiza trimestralmente y se puede evidenciar en el siguiente link https://bit.ly/30My9ch
• El proceso Servicios Informáticos y de Telecomunicaciones trabaja en la identificación y despliegue de la metodología de riesgos de seguridad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</si>
</sst>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quot;$&quot;* #,##0_-;\-&quot;$&quot;* #,##0_-;_-&quot;$&quot;* &quot;-&quot;_-;_-@_-"/>
    <numFmt numFmtId="165" formatCode="_-* #,##0.00\ _€_-;\-* #,##0.00\ _€_-;_-* &quot;-&quot;??\ _€_-;_-@_-"/>
    <numFmt numFmtId="166" formatCode="0.0"/>
    <numFmt numFmtId="167" formatCode="_(&quot;$&quot;\ * #,##0_);_(&quot;$&quot;\ * \(#,##0\);_(&quot;$&quot;\ * &quot;-&quot;_);_(@_)"/>
    <numFmt numFmtId="168" formatCode="[$-240A]d&quot; de &quot;mmmm&quot; de &quot;yyyy;@"/>
  </numFmts>
  <fonts count="162" x14ac:knownFonts="1">
    <font>
      <sz val="11"/>
      <color theme="1"/>
      <name val="Calibri"/>
      <family val="2"/>
      <scheme val="minor"/>
    </font>
    <font>
      <sz val="11"/>
      <color theme="1"/>
      <name val="Humanst521 BT"/>
      <family val="2"/>
    </font>
    <font>
      <b/>
      <sz val="11"/>
      <color theme="0"/>
      <name val="Humanst521 BT"/>
      <family val="2"/>
    </font>
    <font>
      <b/>
      <sz val="11"/>
      <name val="Humanst521 BT"/>
      <family val="2"/>
    </font>
    <font>
      <b/>
      <sz val="11"/>
      <color theme="1"/>
      <name val="Humanst521 BT"/>
      <family val="2"/>
    </font>
    <font>
      <sz val="11"/>
      <name val="Humanst521 BT"/>
      <family val="2"/>
    </font>
    <font>
      <b/>
      <sz val="12"/>
      <color rgb="FF000000"/>
      <name val="Calibri"/>
      <family val="2"/>
    </font>
    <font>
      <sz val="12"/>
      <color rgb="FF000000"/>
      <name val="Calibri"/>
      <family val="2"/>
    </font>
    <font>
      <sz val="11"/>
      <color theme="1"/>
      <name val="Calibri"/>
      <family val="2"/>
      <scheme val="minor"/>
    </font>
    <font>
      <b/>
      <sz val="16"/>
      <color theme="0"/>
      <name val="Humanst521 BT"/>
      <family val="2"/>
    </font>
    <font>
      <b/>
      <sz val="11"/>
      <color rgb="FF000000"/>
      <name val="Humanst521 BT"/>
      <family val="2"/>
    </font>
    <font>
      <sz val="11"/>
      <color rgb="FF000000"/>
      <name val="Humanst521 BT"/>
      <family val="2"/>
    </font>
    <font>
      <sz val="10"/>
      <name val="Humanst521 BT"/>
      <family val="2"/>
    </font>
    <font>
      <sz val="12"/>
      <name val="Humanst521 BT"/>
      <family val="2"/>
    </font>
    <font>
      <sz val="10"/>
      <name val="Arial"/>
      <family val="2"/>
    </font>
    <font>
      <sz val="11"/>
      <color indexed="8"/>
      <name val="Calibri"/>
      <family val="2"/>
    </font>
    <font>
      <sz val="11"/>
      <name val="Calibri"/>
      <family val="2"/>
      <scheme val="minor"/>
    </font>
    <font>
      <sz val="10"/>
      <color theme="1"/>
      <name val="Humanst521 BT"/>
      <family val="2"/>
    </font>
    <font>
      <sz val="10"/>
      <color rgb="FFC00000"/>
      <name val="Humanst521 BT"/>
      <family val="2"/>
    </font>
    <font>
      <sz val="11"/>
      <color rgb="FFC00000"/>
      <name val="Humanst521 BT"/>
      <family val="2"/>
    </font>
    <font>
      <b/>
      <sz val="9"/>
      <color indexed="81"/>
      <name val="Tahoma"/>
      <family val="2"/>
    </font>
    <font>
      <sz val="9"/>
      <color indexed="81"/>
      <name val="Tahoma"/>
      <family val="2"/>
    </font>
    <font>
      <b/>
      <sz val="10"/>
      <color theme="1"/>
      <name val="Humanst521 BT"/>
      <family val="2"/>
    </font>
    <font>
      <u/>
      <sz val="13.75"/>
      <color theme="10"/>
      <name val="Calibri"/>
      <family val="2"/>
    </font>
    <font>
      <sz val="10"/>
      <color theme="1"/>
      <name val="Arial"/>
      <family val="2"/>
    </font>
    <font>
      <sz val="10"/>
      <color rgb="FFC00000"/>
      <name val="Arial"/>
      <family val="2"/>
    </font>
    <font>
      <sz val="11.5"/>
      <name val="Humanst521 BT"/>
      <family val="2"/>
    </font>
    <font>
      <sz val="12"/>
      <name val="Arial"/>
      <family val="2"/>
    </font>
    <font>
      <sz val="12"/>
      <color rgb="FFC00000"/>
      <name val="Arial"/>
      <family val="2"/>
    </font>
    <font>
      <u/>
      <sz val="13.75"/>
      <color theme="10"/>
      <name val="Humanst521 BT"/>
      <family val="2"/>
    </font>
    <font>
      <sz val="11"/>
      <color theme="5" tint="-0.249977111117893"/>
      <name val="Humanst521 BT"/>
      <family val="2"/>
    </font>
    <font>
      <b/>
      <sz val="18"/>
      <color theme="0"/>
      <name val="Humanst521 BT"/>
      <family val="2"/>
    </font>
    <font>
      <sz val="11"/>
      <color theme="0"/>
      <name val="Humanst521 BT"/>
      <family val="2"/>
    </font>
    <font>
      <b/>
      <sz val="14"/>
      <color theme="1"/>
      <name val="Humanst521 BT"/>
      <family val="2"/>
    </font>
    <font>
      <b/>
      <sz val="11"/>
      <color theme="1"/>
      <name val="Calibri"/>
      <family val="2"/>
      <scheme val="minor"/>
    </font>
    <font>
      <sz val="11"/>
      <color theme="10"/>
      <name val="Humanst521 BT"/>
      <family val="2"/>
    </font>
    <font>
      <sz val="11"/>
      <color rgb="FFFF0000"/>
      <name val="Calibri"/>
      <family val="2"/>
      <scheme val="minor"/>
    </font>
    <font>
      <sz val="13.75"/>
      <name val="Calibri"/>
      <family val="2"/>
    </font>
    <font>
      <sz val="11"/>
      <color rgb="FF9C5700"/>
      <name val="Calibri"/>
      <family val="2"/>
      <scheme val="minor"/>
    </font>
    <font>
      <sz val="10"/>
      <color theme="1"/>
      <name val="Calibri"/>
      <family val="2"/>
      <scheme val="minor"/>
    </font>
    <font>
      <b/>
      <sz val="10"/>
      <color rgb="FF000000"/>
      <name val="Humanst521 BT"/>
      <family val="2"/>
    </font>
    <font>
      <b/>
      <sz val="11"/>
      <color rgb="FFFF0000"/>
      <name val="Humanst521 BT"/>
    </font>
    <font>
      <b/>
      <sz val="12"/>
      <name val="Humanst521 BT"/>
      <family val="2"/>
    </font>
    <font>
      <b/>
      <sz val="10"/>
      <name val="Humanst521 BT"/>
      <family val="2"/>
    </font>
    <font>
      <b/>
      <sz val="8"/>
      <name val="Humanst521 BT"/>
      <family val="2"/>
    </font>
    <font>
      <b/>
      <i/>
      <sz val="8"/>
      <name val="Humanst521 BT"/>
      <family val="2"/>
    </font>
    <font>
      <b/>
      <i/>
      <sz val="8"/>
      <color indexed="18"/>
      <name val="Humanst521 BT"/>
      <family val="2"/>
    </font>
    <font>
      <b/>
      <sz val="8"/>
      <color indexed="18"/>
      <name val="Humanst521 BT"/>
      <family val="2"/>
    </font>
    <font>
      <b/>
      <i/>
      <sz val="8"/>
      <color indexed="62"/>
      <name val="Humanst521 BT"/>
      <family val="2"/>
    </font>
    <font>
      <b/>
      <sz val="8"/>
      <color indexed="62"/>
      <name val="Humanst521 BT"/>
      <family val="2"/>
    </font>
    <font>
      <sz val="10"/>
      <color indexed="9"/>
      <name val="Humanst521 BT"/>
      <family val="2"/>
    </font>
    <font>
      <b/>
      <i/>
      <sz val="9"/>
      <color indexed="18"/>
      <name val="Humanst521 BT"/>
      <family val="2"/>
    </font>
    <font>
      <b/>
      <sz val="9"/>
      <name val="Humanst521 BT"/>
      <family val="2"/>
    </font>
    <font>
      <sz val="9"/>
      <name val="Humanst521 BT"/>
      <family val="2"/>
    </font>
    <font>
      <sz val="8"/>
      <color theme="1"/>
      <name val="Calibri"/>
      <family val="2"/>
      <scheme val="minor"/>
    </font>
    <font>
      <sz val="9"/>
      <color theme="1"/>
      <name val="Humanst521 BT"/>
    </font>
    <font>
      <sz val="9"/>
      <name val="Humanst521 BT"/>
    </font>
    <font>
      <sz val="9"/>
      <color indexed="8"/>
      <name val="Calibri"/>
      <family val="2"/>
    </font>
    <font>
      <sz val="9"/>
      <color theme="1"/>
      <name val="Humanst521 BT"/>
      <family val="2"/>
    </font>
    <font>
      <sz val="9"/>
      <color theme="1"/>
      <name val="Calibri"/>
      <family val="2"/>
    </font>
    <font>
      <sz val="9"/>
      <name val="Calibri"/>
      <family val="2"/>
    </font>
    <font>
      <sz val="9"/>
      <color indexed="8"/>
      <name val="Humanst521 BT"/>
    </font>
    <font>
      <sz val="9"/>
      <color theme="1"/>
      <name val="Calibri"/>
      <family val="2"/>
      <scheme val="minor"/>
    </font>
    <font>
      <sz val="10"/>
      <color indexed="8"/>
      <name val="Humanst521 BT"/>
      <family val="2"/>
    </font>
    <font>
      <b/>
      <sz val="8"/>
      <color indexed="81"/>
      <name val="Tahoma"/>
      <family val="2"/>
    </font>
    <font>
      <sz val="8"/>
      <color indexed="81"/>
      <name val="Tahoma"/>
      <family val="2"/>
    </font>
    <font>
      <b/>
      <sz val="14"/>
      <name val="Humanst521 BT"/>
      <family val="2"/>
    </font>
    <font>
      <b/>
      <sz val="11.5"/>
      <name val="Humanst521 BT"/>
      <family val="2"/>
    </font>
    <font>
      <b/>
      <i/>
      <sz val="11.5"/>
      <name val="Humanst521 BT"/>
      <family val="2"/>
    </font>
    <font>
      <i/>
      <sz val="11.5"/>
      <name val="Humanst521 BT"/>
      <family val="2"/>
    </font>
    <font>
      <sz val="11.5"/>
      <color theme="1"/>
      <name val="Humanst521 BT"/>
      <family val="2"/>
    </font>
    <font>
      <sz val="11.5"/>
      <color indexed="8"/>
      <name val="Humanst521 BT"/>
      <family val="2"/>
    </font>
    <font>
      <b/>
      <i/>
      <sz val="10"/>
      <name val="Humanst521 BT"/>
      <family val="2"/>
    </font>
    <font>
      <b/>
      <i/>
      <sz val="10"/>
      <color indexed="18"/>
      <name val="Humanst521 BT"/>
      <family val="2"/>
    </font>
    <font>
      <b/>
      <sz val="10"/>
      <color indexed="18"/>
      <name val="Humanst521 BT"/>
      <family val="2"/>
    </font>
    <font>
      <b/>
      <i/>
      <sz val="10"/>
      <color indexed="62"/>
      <name val="Humanst521 BT"/>
      <family val="2"/>
    </font>
    <font>
      <b/>
      <sz val="10"/>
      <color indexed="62"/>
      <name val="Humanst521 BT"/>
      <family val="2"/>
    </font>
    <font>
      <sz val="8"/>
      <name val="Humanst521 BT"/>
      <family val="2"/>
    </font>
    <font>
      <sz val="24"/>
      <name val="Humanst521 BT"/>
      <family val="2"/>
    </font>
    <font>
      <sz val="36"/>
      <name val="Humanst521 BT"/>
      <family val="2"/>
    </font>
    <font>
      <sz val="10"/>
      <color rgb="FFFF0000"/>
      <name val="Humanst521 BT"/>
      <family val="2"/>
    </font>
    <font>
      <sz val="10"/>
      <color indexed="10"/>
      <name val="Humanst521 BT"/>
      <family val="2"/>
    </font>
    <font>
      <sz val="10"/>
      <name val="Agency FB"/>
      <family val="2"/>
    </font>
    <font>
      <sz val="10"/>
      <color indexed="9"/>
      <name val="Arial"/>
      <family val="2"/>
    </font>
    <font>
      <b/>
      <i/>
      <sz val="10"/>
      <color theme="1"/>
      <name val="Humanst521 BT"/>
      <family val="2"/>
    </font>
    <font>
      <sz val="10"/>
      <color theme="1"/>
      <name val="Humanst521 BT"/>
    </font>
    <font>
      <sz val="14"/>
      <name val="Humanst521 BT"/>
    </font>
    <font>
      <b/>
      <sz val="14"/>
      <name val="Humanst521 BT"/>
    </font>
    <font>
      <sz val="12"/>
      <color rgb="FFC00000"/>
      <name val="Humanst521 BT"/>
      <family val="2"/>
    </font>
    <font>
      <b/>
      <i/>
      <sz val="14"/>
      <name val="Humanst521 BT"/>
    </font>
    <font>
      <b/>
      <i/>
      <sz val="14"/>
      <color indexed="18"/>
      <name val="Humanst521 BT"/>
    </font>
    <font>
      <b/>
      <sz val="14"/>
      <color indexed="18"/>
      <name val="Humanst521 BT"/>
    </font>
    <font>
      <b/>
      <i/>
      <sz val="14"/>
      <color indexed="62"/>
      <name val="Humanst521 BT"/>
    </font>
    <font>
      <b/>
      <sz val="14"/>
      <color indexed="62"/>
      <name val="Humanst521 BT"/>
    </font>
    <font>
      <sz val="12"/>
      <color indexed="9"/>
      <name val="Humanst521 BT"/>
      <family val="2"/>
    </font>
    <font>
      <sz val="14"/>
      <color theme="1"/>
      <name val="Humanst521 BT"/>
    </font>
    <font>
      <sz val="11"/>
      <name val="Arial"/>
      <family val="2"/>
    </font>
    <font>
      <b/>
      <i/>
      <sz val="9"/>
      <name val="Humanst521 BT"/>
      <family val="2"/>
    </font>
    <font>
      <b/>
      <sz val="9"/>
      <color indexed="18"/>
      <name val="Humanst521 BT"/>
      <family val="2"/>
    </font>
    <font>
      <b/>
      <i/>
      <sz val="9"/>
      <color indexed="62"/>
      <name val="Humanst521 BT"/>
      <family val="2"/>
    </font>
    <font>
      <b/>
      <sz val="9"/>
      <color indexed="62"/>
      <name val="Humanst521 BT"/>
      <family val="2"/>
    </font>
    <font>
      <sz val="9"/>
      <color indexed="9"/>
      <name val="Humanst521 BT"/>
      <family val="2"/>
    </font>
    <font>
      <u/>
      <sz val="10"/>
      <name val="Humanst521 BT"/>
      <family val="2"/>
    </font>
    <font>
      <b/>
      <sz val="9"/>
      <color rgb="FFFF0000"/>
      <name val="Humanst521 BT"/>
      <family val="2"/>
    </font>
    <font>
      <sz val="9"/>
      <color rgb="FFFF0000"/>
      <name val="Humanst521 BT"/>
      <family val="2"/>
    </font>
    <font>
      <b/>
      <sz val="10"/>
      <color rgb="FFFF0000"/>
      <name val="Humanst521 BT"/>
      <family val="2"/>
    </font>
    <font>
      <b/>
      <sz val="11"/>
      <color indexed="18"/>
      <name val="Humanst521 BT"/>
      <family val="2"/>
    </font>
    <font>
      <b/>
      <sz val="11"/>
      <color indexed="62"/>
      <name val="Humanst521 BT"/>
      <family val="2"/>
    </font>
    <font>
      <b/>
      <i/>
      <sz val="11"/>
      <color indexed="18"/>
      <name val="Humanst521 BT"/>
      <family val="2"/>
    </font>
    <font>
      <sz val="11"/>
      <color rgb="FFFF0000"/>
      <name val="Humanst521 BT"/>
      <family val="2"/>
    </font>
    <font>
      <u/>
      <sz val="10"/>
      <name val="Arial"/>
      <family val="2"/>
    </font>
    <font>
      <b/>
      <sz val="12"/>
      <name val="Arial"/>
      <family val="2"/>
    </font>
    <font>
      <b/>
      <sz val="10"/>
      <name val="Arial"/>
      <family val="2"/>
    </font>
    <font>
      <b/>
      <i/>
      <sz val="10"/>
      <name val="Arial"/>
      <family val="2"/>
    </font>
    <font>
      <b/>
      <sz val="11"/>
      <name val="Arial"/>
      <family val="2"/>
    </font>
    <font>
      <sz val="8"/>
      <name val="Calibri"/>
      <family val="2"/>
      <scheme val="minor"/>
    </font>
    <font>
      <sz val="9"/>
      <name val="Calibri"/>
      <family val="2"/>
      <scheme val="minor"/>
    </font>
    <font>
      <i/>
      <sz val="8"/>
      <name val="Humanst521 BT"/>
      <family val="2"/>
    </font>
    <font>
      <i/>
      <sz val="10"/>
      <name val="Humanst521 BT"/>
      <family val="2"/>
    </font>
    <font>
      <sz val="9"/>
      <color indexed="8"/>
      <name val="Humanst521 BT"/>
      <family val="2"/>
    </font>
    <font>
      <b/>
      <sz val="16"/>
      <name val="Humanst521 BT"/>
      <family val="2"/>
    </font>
    <font>
      <sz val="16"/>
      <name val="Humanst521 BT"/>
      <family val="2"/>
    </font>
    <font>
      <b/>
      <i/>
      <sz val="12"/>
      <color indexed="18"/>
      <name val="Humanst521 BT"/>
      <family val="2"/>
    </font>
    <font>
      <b/>
      <i/>
      <sz val="12"/>
      <name val="Humanst521 BT"/>
      <family val="2"/>
    </font>
    <font>
      <b/>
      <sz val="12"/>
      <color indexed="18"/>
      <name val="Humanst521 BT"/>
      <family val="2"/>
    </font>
    <font>
      <b/>
      <i/>
      <sz val="12"/>
      <color indexed="62"/>
      <name val="Humanst521 BT"/>
      <family val="2"/>
    </font>
    <font>
      <sz val="12"/>
      <color theme="1"/>
      <name val="Humanst521 BT"/>
      <family val="2"/>
    </font>
    <font>
      <sz val="14"/>
      <name val="Humanst521 BT"/>
      <family val="2"/>
    </font>
    <font>
      <sz val="9"/>
      <name val="Arial"/>
      <family val="2"/>
    </font>
    <font>
      <sz val="9"/>
      <color theme="1"/>
      <name val="Arial"/>
      <family val="2"/>
    </font>
    <font>
      <b/>
      <sz val="6"/>
      <name val="Trebuchet MS"/>
      <family val="2"/>
    </font>
    <font>
      <sz val="5"/>
      <name val="Trebuchet MS"/>
      <family val="2"/>
    </font>
    <font>
      <b/>
      <sz val="5"/>
      <name val="Trebuchet MS"/>
      <family val="2"/>
    </font>
    <font>
      <b/>
      <i/>
      <sz val="5.5"/>
      <name val="Trebuchet MS"/>
      <family val="2"/>
    </font>
    <font>
      <b/>
      <i/>
      <sz val="5.5"/>
      <color rgb="FF333399"/>
      <name val="Trebuchet MS"/>
      <family val="2"/>
    </font>
    <font>
      <b/>
      <sz val="5"/>
      <color rgb="FF333399"/>
      <name val="Trebuchet MS"/>
      <family val="2"/>
    </font>
    <font>
      <b/>
      <i/>
      <sz val="5.5"/>
      <color rgb="FF000080"/>
      <name val="Trebuchet MS"/>
      <family val="2"/>
    </font>
    <font>
      <sz val="5"/>
      <color rgb="FF000000"/>
      <name val="Trebuchet MS"/>
      <family val="2"/>
    </font>
    <font>
      <b/>
      <sz val="8"/>
      <name val="Calibri"/>
      <family val="2"/>
      <scheme val="minor"/>
    </font>
    <font>
      <b/>
      <i/>
      <sz val="8"/>
      <name val="Calibri"/>
      <family val="2"/>
      <scheme val="minor"/>
    </font>
    <font>
      <sz val="8"/>
      <color rgb="FF000000"/>
      <name val="Calibri"/>
      <family val="2"/>
      <scheme val="minor"/>
    </font>
    <font>
      <b/>
      <i/>
      <sz val="8"/>
      <color indexed="18"/>
      <name val="Calibri"/>
      <family val="2"/>
      <scheme val="minor"/>
    </font>
    <font>
      <b/>
      <sz val="8"/>
      <color indexed="18"/>
      <name val="Calibri"/>
      <family val="2"/>
      <scheme val="minor"/>
    </font>
    <font>
      <b/>
      <i/>
      <sz val="8"/>
      <color indexed="62"/>
      <name val="Calibri"/>
      <family val="2"/>
      <scheme val="minor"/>
    </font>
    <font>
      <b/>
      <sz val="8"/>
      <color indexed="62"/>
      <name val="Calibri"/>
      <family val="2"/>
      <scheme val="minor"/>
    </font>
    <font>
      <sz val="8"/>
      <color indexed="9"/>
      <name val="Calibri"/>
      <family val="2"/>
      <scheme val="minor"/>
    </font>
    <font>
      <sz val="28"/>
      <name val="Humanst521 BT"/>
      <family val="2"/>
    </font>
    <font>
      <sz val="22"/>
      <name val="Humanst521 BT"/>
      <family val="2"/>
    </font>
    <font>
      <sz val="10"/>
      <color rgb="FF222222"/>
      <name val="Humanst521 BT"/>
      <family val="2"/>
    </font>
    <font>
      <sz val="5"/>
      <color rgb="FF000000"/>
      <name val="Humanst521 BT"/>
      <family val="2"/>
    </font>
    <font>
      <sz val="5"/>
      <name val="Humanst521 BT"/>
      <family val="2"/>
    </font>
    <font>
      <sz val="10"/>
      <color rgb="FF000000"/>
      <name val="Humanst521 BT"/>
      <family val="2"/>
    </font>
    <font>
      <b/>
      <sz val="11.5"/>
      <name val="Humanst521 BT"/>
    </font>
    <font>
      <sz val="20"/>
      <name val="Humanst521 BT"/>
      <family val="2"/>
    </font>
    <font>
      <sz val="20"/>
      <color theme="1"/>
      <name val="Calibri"/>
      <family val="2"/>
      <scheme val="minor"/>
    </font>
    <font>
      <sz val="18"/>
      <name val="Humanst521 BT"/>
      <family val="2"/>
    </font>
    <font>
      <sz val="18"/>
      <color theme="1"/>
      <name val="Calibri"/>
      <family val="2"/>
      <scheme val="minor"/>
    </font>
    <font>
      <sz val="8"/>
      <name val="Humanst521 BT"/>
    </font>
    <font>
      <sz val="11"/>
      <name val="Humanst521 BT"/>
    </font>
    <font>
      <sz val="12"/>
      <name val="Humanst521 BT"/>
    </font>
    <font>
      <sz val="11"/>
      <color rgb="FF000000"/>
      <name val="Humanst521 BT"/>
    </font>
    <font>
      <b/>
      <sz val="11"/>
      <name val="Humanst521 BT"/>
    </font>
  </fonts>
  <fills count="2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C000"/>
        <bgColor indexed="64"/>
      </patternFill>
    </fill>
    <fill>
      <patternFill patternType="solid">
        <fgColor rgb="FFBFBFBF"/>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2"/>
        <bgColor indexed="64"/>
      </patternFill>
    </fill>
    <fill>
      <patternFill patternType="solid">
        <fgColor theme="4" tint="0.39997558519241921"/>
        <bgColor indexed="64"/>
      </patternFill>
    </fill>
    <fill>
      <patternFill patternType="solid">
        <fgColor rgb="FFFFEB9C"/>
      </patternFill>
    </fill>
    <fill>
      <patternFill patternType="solid">
        <fgColor indexed="9"/>
        <bgColor indexed="64"/>
      </patternFill>
    </fill>
    <fill>
      <patternFill patternType="solid">
        <fgColor rgb="FFFFFFFF"/>
        <bgColor indexed="64"/>
      </patternFill>
    </fill>
    <fill>
      <patternFill patternType="solid">
        <fgColor indexed="11"/>
        <bgColor indexed="64"/>
      </patternFill>
    </fill>
    <fill>
      <patternFill patternType="solid">
        <fgColor theme="3" tint="0.59999389629810485"/>
        <bgColor indexed="64"/>
      </patternFill>
    </fill>
    <fill>
      <patternFill patternType="solid">
        <fgColor theme="7"/>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medium">
        <color indexed="64"/>
      </right>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21">
    <xf numFmtId="0" fontId="0" fillId="0" borderId="0"/>
    <xf numFmtId="43"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xf numFmtId="0" fontId="23" fillId="0" borderId="0" applyNumberFormat="0" applyFill="0" applyBorder="0" applyAlignment="0" applyProtection="0">
      <alignment vertical="top"/>
      <protection locked="0"/>
    </xf>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4" fontId="8" fillId="0" borderId="0" applyFont="0" applyFill="0" applyBorder="0" applyAlignment="0" applyProtection="0"/>
    <xf numFmtId="0" fontId="38" fillId="16" borderId="0" applyNumberFormat="0" applyBorder="0" applyAlignment="0" applyProtection="0"/>
  </cellStyleXfs>
  <cellXfs count="2028">
    <xf numFmtId="0" fontId="0" fillId="0" borderId="0" xfId="0"/>
    <xf numFmtId="0" fontId="1" fillId="0" borderId="0" xfId="0" applyFo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 fillId="6" borderId="0" xfId="0" applyFont="1" applyFill="1"/>
    <xf numFmtId="0" fontId="1" fillId="3" borderId="0" xfId="0" applyFont="1" applyFill="1"/>
    <xf numFmtId="0" fontId="0" fillId="6" borderId="0" xfId="0" applyFill="1"/>
    <xf numFmtId="0" fontId="6" fillId="8" borderId="1" xfId="0" applyFont="1" applyFill="1" applyBorder="1" applyAlignment="1">
      <alignment horizontal="center" vertical="center" wrapText="1" readingOrder="1"/>
    </xf>
    <xf numFmtId="0" fontId="7" fillId="9" borderId="1" xfId="0" applyFont="1" applyFill="1" applyBorder="1" applyAlignment="1">
      <alignment horizontal="center" vertical="center" wrapText="1" readingOrder="1"/>
    </xf>
    <xf numFmtId="0" fontId="7" fillId="0" borderId="1" xfId="0" applyFont="1" applyBorder="1" applyAlignment="1">
      <alignment horizontal="center" vertical="center" wrapText="1" readingOrder="1"/>
    </xf>
    <xf numFmtId="0" fontId="7" fillId="7" borderId="1" xfId="0" applyFont="1" applyFill="1" applyBorder="1" applyAlignment="1">
      <alignment horizontal="center" vertical="center" wrapText="1" readingOrder="1"/>
    </xf>
    <xf numFmtId="0" fontId="7" fillId="0" borderId="1" xfId="0" applyFont="1" applyBorder="1" applyAlignment="1">
      <alignment horizontal="justify" vertical="center" wrapText="1" readingOrder="1"/>
    </xf>
    <xf numFmtId="0" fontId="7" fillId="10"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3" fillId="11"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0" fillId="0" borderId="0" xfId="0" applyAlignment="1">
      <alignment horizontal="center" vertical="center"/>
    </xf>
    <xf numFmtId="0" fontId="0" fillId="0" borderId="1" xfId="0" applyBorder="1" applyAlignment="1">
      <alignment horizontal="center" vertical="center" wrapText="1"/>
    </xf>
    <xf numFmtId="0" fontId="12" fillId="0" borderId="0" xfId="0" applyFont="1"/>
    <xf numFmtId="0" fontId="14" fillId="3" borderId="0" xfId="0" applyFont="1" applyFill="1"/>
    <xf numFmtId="0" fontId="14" fillId="3" borderId="0" xfId="0" applyFont="1" applyFill="1" applyAlignment="1">
      <alignment vertical="center" textRotation="90" wrapText="1"/>
    </xf>
    <xf numFmtId="0" fontId="14" fillId="3" borderId="0" xfId="0" applyFont="1" applyFill="1" applyAlignment="1">
      <alignment vertical="center" wrapText="1"/>
    </xf>
    <xf numFmtId="0" fontId="14" fillId="3" borderId="0" xfId="0" applyFont="1" applyFill="1" applyAlignment="1">
      <alignment textRotation="90"/>
    </xf>
    <xf numFmtId="0" fontId="19" fillId="0" borderId="0" xfId="0" applyFont="1" applyAlignment="1">
      <alignment wrapText="1"/>
    </xf>
    <xf numFmtId="0" fontId="1" fillId="0" borderId="16" xfId="0" applyFont="1" applyBorder="1" applyAlignment="1">
      <alignment wrapText="1"/>
    </xf>
    <xf numFmtId="0" fontId="1" fillId="0" borderId="0" xfId="0" applyFont="1" applyBorder="1" applyAlignment="1">
      <alignment wrapText="1"/>
    </xf>
    <xf numFmtId="0" fontId="1" fillId="0" borderId="0" xfId="0" applyFont="1" applyBorder="1"/>
    <xf numFmtId="0" fontId="1" fillId="0" borderId="3" xfId="0" applyFont="1" applyBorder="1"/>
    <xf numFmtId="0" fontId="1" fillId="0" borderId="0" xfId="0" applyFont="1" applyBorder="1" applyAlignment="1">
      <alignment horizontal="center" vertical="center"/>
    </xf>
    <xf numFmtId="0" fontId="1" fillId="0" borderId="0" xfId="0" applyFont="1" applyAlignment="1">
      <alignment horizontal="justify" vertical="center"/>
    </xf>
    <xf numFmtId="0" fontId="11" fillId="0" borderId="1" xfId="0" applyFont="1" applyBorder="1" applyAlignment="1">
      <alignment horizontal="left" vertical="center" wrapText="1" readingOrder="1"/>
    </xf>
    <xf numFmtId="0" fontId="11" fillId="0" borderId="1" xfId="0" applyFont="1" applyBorder="1" applyAlignment="1">
      <alignment horizontal="center" vertical="center" wrapText="1" readingOrder="1"/>
    </xf>
    <xf numFmtId="0" fontId="32" fillId="4" borderId="1" xfId="0" applyFont="1" applyFill="1" applyBorder="1" applyAlignment="1">
      <alignment horizontal="center" vertical="center"/>
    </xf>
    <xf numFmtId="0" fontId="1" fillId="0" borderId="0" xfId="0" applyFont="1" applyAlignment="1">
      <alignment horizontal="justify" vertical="center"/>
    </xf>
    <xf numFmtId="0" fontId="5" fillId="0" borderId="1" xfId="0" applyFont="1" applyFill="1" applyBorder="1" applyAlignment="1">
      <alignment horizontal="center" vertical="center" wrapText="1" readingOrder="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1" fillId="0" borderId="4" xfId="0" applyFont="1" applyBorder="1" applyAlignment="1">
      <alignment horizontal="center" vertical="center" wrapText="1" readingOrder="1"/>
    </xf>
    <xf numFmtId="0" fontId="11" fillId="0" borderId="4" xfId="0" applyFont="1" applyBorder="1" applyAlignment="1">
      <alignment horizontal="left" vertical="center" wrapText="1" readingOrder="1"/>
    </xf>
    <xf numFmtId="0" fontId="2"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2" xfId="0" applyFont="1" applyBorder="1" applyAlignment="1">
      <alignment horizontal="center" vertical="center"/>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1" fillId="0" borderId="1" xfId="0" applyFont="1" applyBorder="1" applyAlignment="1">
      <alignment horizontal="justify" vertical="center" wrapText="1"/>
    </xf>
    <xf numFmtId="0" fontId="1" fillId="5" borderId="1" xfId="0" applyFont="1" applyFill="1" applyBorder="1" applyAlignment="1">
      <alignment horizontal="center" vertical="center"/>
    </xf>
    <xf numFmtId="0" fontId="1" fillId="0" borderId="1" xfId="0" applyFont="1" applyBorder="1" applyAlignment="1">
      <alignment horizontal="justify" vertical="center"/>
    </xf>
    <xf numFmtId="0" fontId="1" fillId="5"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1" fillId="0" borderId="13" xfId="0" applyFont="1" applyBorder="1" applyAlignment="1">
      <alignment horizontal="center" vertical="center"/>
    </xf>
    <xf numFmtId="9" fontId="1" fillId="0" borderId="1" xfId="2" applyFont="1" applyFill="1" applyBorder="1" applyAlignment="1">
      <alignment horizontal="center" vertical="center" wrapText="1"/>
    </xf>
    <xf numFmtId="9" fontId="1" fillId="0" borderId="0" xfId="2" applyFont="1" applyAlignment="1">
      <alignment horizontal="center"/>
    </xf>
    <xf numFmtId="0" fontId="11" fillId="0" borderId="1" xfId="0" applyFont="1" applyBorder="1" applyAlignment="1">
      <alignment horizontal="center" vertical="center" wrapText="1" readingOrder="1"/>
    </xf>
    <xf numFmtId="0" fontId="1" fillId="0" borderId="0" xfId="0" applyFont="1" applyAlignment="1">
      <alignment horizontal="justify"/>
    </xf>
    <xf numFmtId="0" fontId="5" fillId="0" borderId="0" xfId="0" applyFont="1" applyFill="1"/>
    <xf numFmtId="0" fontId="22" fillId="12"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1" fillId="6" borderId="0" xfId="0" applyFont="1" applyFill="1" applyAlignment="1">
      <alignment horizontal="center" vertical="center"/>
    </xf>
    <xf numFmtId="9" fontId="4" fillId="7"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0" fontId="5" fillId="0" borderId="4" xfId="0" applyFont="1" applyFill="1" applyBorder="1" applyAlignment="1">
      <alignment horizontal="center" vertical="center" wrapText="1" readingOrder="1"/>
    </xf>
    <xf numFmtId="0" fontId="1" fillId="0" borderId="0" xfId="0" applyFont="1" applyBorder="1" applyAlignment="1"/>
    <xf numFmtId="0" fontId="1" fillId="0" borderId="16" xfId="0" applyFont="1" applyBorder="1" applyAlignment="1">
      <alignment horizontal="center" vertical="center"/>
    </xf>
    <xf numFmtId="0" fontId="16" fillId="6" borderId="0" xfId="0" applyFont="1" applyFill="1"/>
    <xf numFmtId="0" fontId="0" fillId="6" borderId="0" xfId="0" applyFill="1" applyAlignment="1">
      <alignment horizontal="center" vertical="center"/>
    </xf>
    <xf numFmtId="0" fontId="0" fillId="6" borderId="0" xfId="0" applyFill="1" applyAlignment="1">
      <alignment vertical="center" wrapText="1"/>
    </xf>
    <xf numFmtId="0" fontId="5" fillId="6" borderId="0" xfId="0" applyFont="1" applyFill="1"/>
    <xf numFmtId="0" fontId="1" fillId="6" borderId="0" xfId="0" applyFont="1" applyFill="1" applyAlignment="1">
      <alignment horizontal="center" vertical="center" wrapText="1"/>
    </xf>
    <xf numFmtId="0" fontId="1" fillId="6" borderId="0" xfId="0" applyFont="1" applyFill="1" applyAlignment="1">
      <alignment horizontal="justify" vertical="center"/>
    </xf>
    <xf numFmtId="9" fontId="1" fillId="6" borderId="0" xfId="2" applyFont="1" applyFill="1" applyAlignment="1">
      <alignment horizontal="center"/>
    </xf>
    <xf numFmtId="0" fontId="11" fillId="0" borderId="1" xfId="0" applyFont="1" applyBorder="1" applyAlignment="1">
      <alignment horizontal="left" vertical="center" wrapText="1" readingOrder="1"/>
    </xf>
    <xf numFmtId="0" fontId="4" fillId="11" borderId="1" xfId="0" applyFont="1" applyFill="1" applyBorder="1" applyAlignment="1">
      <alignment horizontal="center" vertical="center"/>
    </xf>
    <xf numFmtId="0" fontId="35" fillId="0" borderId="4" xfId="6" applyFont="1" applyBorder="1" applyAlignment="1" applyProtection="1">
      <alignment horizontal="left" vertical="center" wrapText="1" readingOrder="1"/>
    </xf>
    <xf numFmtId="0" fontId="35" fillId="0" borderId="1" xfId="6" applyFont="1" applyBorder="1" applyAlignment="1" applyProtection="1">
      <alignment horizontal="left" vertical="center" wrapText="1" readingOrder="1"/>
    </xf>
    <xf numFmtId="9" fontId="1" fillId="6" borderId="0" xfId="2" applyFont="1" applyFill="1"/>
    <xf numFmtId="0" fontId="0" fillId="0" borderId="0" xfId="0" applyFill="1"/>
    <xf numFmtId="0" fontId="0" fillId="0" borderId="0" xfId="0" applyFill="1" applyAlignment="1">
      <alignment horizontal="center" vertical="center"/>
    </xf>
    <xf numFmtId="0" fontId="1" fillId="0" borderId="7" xfId="0" applyFont="1" applyBorder="1" applyAlignment="1">
      <alignment wrapText="1"/>
    </xf>
    <xf numFmtId="0" fontId="1" fillId="0" borderId="8" xfId="0" applyFont="1" applyBorder="1" applyAlignment="1">
      <alignment wrapText="1"/>
    </xf>
    <xf numFmtId="0" fontId="1" fillId="0" borderId="8" xfId="0" applyFont="1" applyBorder="1"/>
    <xf numFmtId="0" fontId="1" fillId="0" borderId="9" xfId="0" applyFont="1" applyBorder="1"/>
    <xf numFmtId="0" fontId="11" fillId="0" borderId="1" xfId="0" applyFont="1" applyBorder="1" applyAlignment="1">
      <alignment horizontal="left" vertical="center" wrapText="1" readingOrder="1"/>
    </xf>
    <xf numFmtId="0" fontId="1" fillId="0" borderId="1" xfId="0" applyFont="1" applyBorder="1" applyAlignment="1">
      <alignment horizontal="center" vertical="center"/>
    </xf>
    <xf numFmtId="9" fontId="10" fillId="3" borderId="14" xfId="0"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1" fillId="0" borderId="23" xfId="0" applyFont="1" applyBorder="1" applyAlignment="1">
      <alignment vertical="center" wrapText="1"/>
    </xf>
    <xf numFmtId="0" fontId="1" fillId="0" borderId="1"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 fillId="0" borderId="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Border="1" applyAlignment="1">
      <alignment horizontal="justify" vertical="center" wrapText="1"/>
    </xf>
    <xf numFmtId="0" fontId="0" fillId="0" borderId="0" xfId="0"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0" fillId="0" borderId="0" xfId="0" applyFill="1" applyAlignment="1">
      <alignment vertical="center"/>
    </xf>
    <xf numFmtId="0" fontId="0" fillId="6" borderId="0" xfId="0" applyFill="1" applyAlignment="1">
      <alignment vertical="center"/>
    </xf>
    <xf numFmtId="0" fontId="1" fillId="0" borderId="23" xfId="0" applyFont="1" applyBorder="1" applyAlignment="1">
      <alignment horizontal="center" vertical="center"/>
    </xf>
    <xf numFmtId="0" fontId="4" fillId="5" borderId="23" xfId="0" applyFont="1" applyFill="1" applyBorder="1" applyAlignment="1">
      <alignment horizontal="center" vertical="center"/>
    </xf>
    <xf numFmtId="0" fontId="1" fillId="0" borderId="31" xfId="0" applyFont="1" applyBorder="1" applyAlignment="1">
      <alignment horizontal="justify" vertical="center" wrapText="1"/>
    </xf>
    <xf numFmtId="0" fontId="1" fillId="0" borderId="23" xfId="0" applyFont="1" applyFill="1" applyBorder="1" applyAlignment="1">
      <alignment horizontal="center" vertical="center"/>
    </xf>
    <xf numFmtId="0" fontId="1" fillId="0" borderId="9" xfId="0" applyFont="1" applyBorder="1" applyAlignment="1">
      <alignment horizontal="center" vertical="center"/>
    </xf>
    <xf numFmtId="0" fontId="10" fillId="11" borderId="14" xfId="0" applyFont="1" applyFill="1" applyBorder="1" applyAlignment="1">
      <alignment horizontal="center" vertical="center" wrapText="1"/>
    </xf>
    <xf numFmtId="0" fontId="35" fillId="0" borderId="23" xfId="6" applyFont="1" applyBorder="1" applyAlignment="1" applyProtection="1">
      <alignment horizontal="left" vertical="center" wrapText="1" readingOrder="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0" fillId="0" borderId="0" xfId="0"/>
    <xf numFmtId="0" fontId="1" fillId="0" borderId="31" xfId="0" applyFont="1" applyBorder="1"/>
    <xf numFmtId="0" fontId="4" fillId="14" borderId="23" xfId="0" applyFont="1" applyFill="1" applyBorder="1" applyAlignment="1">
      <alignment horizontal="center" vertical="center" wrapText="1"/>
    </xf>
    <xf numFmtId="0" fontId="0" fillId="0" borderId="0" xfId="0" applyFill="1" applyBorder="1"/>
    <xf numFmtId="0" fontId="0" fillId="0" borderId="8" xfId="0" applyFill="1" applyBorder="1"/>
    <xf numFmtId="0" fontId="1" fillId="0" borderId="0" xfId="0" applyFont="1" applyBorder="1" applyAlignment="1">
      <alignment vertical="center" wrapText="1"/>
    </xf>
    <xf numFmtId="0" fontId="36" fillId="3" borderId="0" xfId="0" applyFont="1" applyFill="1" applyBorder="1" applyAlignment="1">
      <alignment horizontal="center"/>
    </xf>
    <xf numFmtId="0" fontId="36" fillId="3" borderId="16" xfId="0" applyFont="1" applyFill="1" applyBorder="1" applyAlignment="1">
      <alignment horizont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xf numFmtId="0" fontId="4" fillId="0" borderId="1" xfId="0" applyFont="1" applyFill="1" applyBorder="1" applyAlignment="1">
      <alignment horizontal="center" vertical="center" wrapText="1"/>
    </xf>
    <xf numFmtId="0" fontId="1" fillId="0" borderId="16"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vertical="center"/>
    </xf>
    <xf numFmtId="0" fontId="2" fillId="0" borderId="16" xfId="0" applyFont="1" applyFill="1" applyBorder="1" applyAlignment="1">
      <alignment horizontal="center" vertical="center"/>
    </xf>
    <xf numFmtId="0" fontId="10" fillId="0" borderId="23" xfId="0" applyFont="1" applyFill="1" applyBorder="1" applyAlignment="1">
      <alignment horizontal="center" vertical="center"/>
    </xf>
    <xf numFmtId="0" fontId="10" fillId="15" borderId="23" xfId="0" applyFont="1" applyFill="1" applyBorder="1" applyAlignment="1">
      <alignment horizontal="center" vertical="center"/>
    </xf>
    <xf numFmtId="0" fontId="1" fillId="0" borderId="0" xfId="0" applyFont="1" applyAlignment="1">
      <alignment horizontal="left" vertical="center"/>
    </xf>
    <xf numFmtId="0" fontId="2" fillId="4" borderId="23"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32" fillId="4" borderId="23" xfId="0" applyFont="1" applyFill="1" applyBorder="1" applyAlignment="1">
      <alignment horizontal="center" vertical="center"/>
    </xf>
    <xf numFmtId="0" fontId="5" fillId="0" borderId="0" xfId="0" applyFont="1"/>
    <xf numFmtId="0" fontId="37" fillId="0" borderId="0" xfId="6" applyFont="1" applyAlignment="1" applyProtection="1"/>
    <xf numFmtId="0" fontId="2" fillId="3" borderId="0" xfId="0" applyFont="1" applyFill="1" applyAlignment="1">
      <alignment horizontal="center" vertical="center"/>
    </xf>
    <xf numFmtId="0" fontId="16" fillId="3" borderId="0" xfId="0" applyFont="1" applyFill="1"/>
    <xf numFmtId="0" fontId="10" fillId="8" borderId="24" xfId="0" applyFont="1" applyFill="1" applyBorder="1" applyAlignment="1">
      <alignment horizontal="center" vertical="center" wrapText="1" readingOrder="1"/>
    </xf>
    <xf numFmtId="0" fontId="0" fillId="0" borderId="24" xfId="0" applyBorder="1" applyAlignment="1">
      <alignment vertical="center" wrapText="1"/>
    </xf>
    <xf numFmtId="0" fontId="5" fillId="0" borderId="24" xfId="0" applyFont="1" applyFill="1" applyBorder="1" applyAlignment="1">
      <alignment horizontal="justify" vertical="center" wrapText="1" readingOrder="1"/>
    </xf>
    <xf numFmtId="0" fontId="0" fillId="3" borderId="0" xfId="0" applyFill="1" applyAlignment="1">
      <alignment horizontal="center" vertical="center"/>
    </xf>
    <xf numFmtId="9" fontId="0" fillId="3" borderId="23" xfId="0" applyNumberFormat="1" applyFill="1" applyBorder="1" applyAlignment="1">
      <alignment horizontal="center" vertical="center"/>
    </xf>
    <xf numFmtId="0" fontId="0" fillId="3" borderId="23" xfId="0" applyFill="1" applyBorder="1" applyAlignment="1">
      <alignment horizontal="center" vertical="center"/>
    </xf>
    <xf numFmtId="0" fontId="40" fillId="8" borderId="23" xfId="0" applyFont="1" applyFill="1" applyBorder="1" applyAlignment="1">
      <alignment horizontal="center" vertical="center" wrapText="1" readingOrder="1"/>
    </xf>
    <xf numFmtId="0" fontId="39" fillId="3" borderId="0" xfId="0" applyFont="1" applyFill="1" applyAlignment="1">
      <alignment vertical="center" wrapText="1"/>
    </xf>
    <xf numFmtId="0" fontId="39" fillId="6" borderId="0" xfId="0" applyFont="1" applyFill="1" applyAlignment="1">
      <alignment vertical="center" wrapText="1"/>
    </xf>
    <xf numFmtId="0" fontId="39" fillId="3" borderId="23" xfId="0" applyFont="1" applyFill="1" applyBorder="1" applyAlignment="1">
      <alignment horizontal="justify"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3" borderId="0" xfId="0" applyFill="1" applyBorder="1" applyAlignment="1">
      <alignment horizontal="center" vertical="center"/>
    </xf>
    <xf numFmtId="0" fontId="43" fillId="0" borderId="36" xfId="0" applyFont="1" applyBorder="1" applyAlignment="1">
      <alignment horizontal="left" vertical="center" wrapText="1"/>
    </xf>
    <xf numFmtId="0" fontId="12" fillId="0" borderId="0" xfId="0" applyFont="1" applyAlignment="1">
      <alignment vertical="center"/>
    </xf>
    <xf numFmtId="0" fontId="43" fillId="0" borderId="40" xfId="0" applyFont="1" applyBorder="1" applyAlignment="1">
      <alignment horizontal="left" vertical="center" wrapText="1"/>
    </xf>
    <xf numFmtId="0" fontId="50" fillId="0" borderId="0" xfId="0" applyFont="1" applyAlignment="1">
      <alignment horizontal="center" vertical="center"/>
    </xf>
    <xf numFmtId="0" fontId="44" fillId="0" borderId="46" xfId="0" applyFont="1" applyBorder="1" applyAlignment="1">
      <alignment horizontal="center" vertical="center" wrapText="1"/>
    </xf>
    <xf numFmtId="0" fontId="44" fillId="0" borderId="23" xfId="0" applyFont="1" applyBorder="1" applyAlignment="1">
      <alignment horizontal="center" vertical="center" wrapText="1"/>
    </xf>
    <xf numFmtId="0" fontId="51" fillId="0" borderId="23" xfId="0" applyFont="1" applyBorder="1" applyAlignment="1">
      <alignment horizontal="center" vertical="center" wrapText="1"/>
    </xf>
    <xf numFmtId="0" fontId="46"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applyAlignment="1">
      <alignment vertical="center" wrapText="1"/>
    </xf>
    <xf numFmtId="9" fontId="17" fillId="0" borderId="23" xfId="0" applyNumberFormat="1" applyFont="1" applyBorder="1" applyAlignment="1">
      <alignment horizontal="center" vertical="center" wrapText="1"/>
    </xf>
    <xf numFmtId="0" fontId="12" fillId="0" borderId="47" xfId="0" applyFont="1" applyBorder="1" applyAlignment="1">
      <alignment horizontal="center" vertical="center" wrapText="1"/>
    </xf>
    <xf numFmtId="0" fontId="17" fillId="0" borderId="4" xfId="0" applyFont="1" applyBorder="1" applyAlignment="1">
      <alignment horizontal="center" vertical="center" wrapText="1"/>
    </xf>
    <xf numFmtId="9" fontId="17" fillId="0" borderId="4" xfId="0" applyNumberFormat="1" applyFont="1" applyBorder="1" applyAlignment="1">
      <alignment horizontal="center" vertical="center" wrapText="1"/>
    </xf>
    <xf numFmtId="0" fontId="12" fillId="0" borderId="45" xfId="0" applyFont="1" applyBorder="1" applyAlignment="1">
      <alignment horizontal="center" vertical="center" wrapText="1"/>
    </xf>
    <xf numFmtId="0" fontId="17" fillId="0" borderId="2" xfId="0" applyFont="1" applyBorder="1" applyAlignment="1">
      <alignment vertical="center" wrapText="1"/>
    </xf>
    <xf numFmtId="9" fontId="17" fillId="0" borderId="2" xfId="0" applyNumberFormat="1" applyFont="1" applyBorder="1" applyAlignment="1">
      <alignment vertical="center" wrapText="1"/>
    </xf>
    <xf numFmtId="0" fontId="12" fillId="0" borderId="49" xfId="0" applyFont="1" applyBorder="1" applyAlignment="1">
      <alignment vertical="center" wrapText="1"/>
    </xf>
    <xf numFmtId="0" fontId="17" fillId="0" borderId="4" xfId="0" applyFont="1" applyBorder="1" applyAlignment="1">
      <alignment vertical="center" wrapText="1"/>
    </xf>
    <xf numFmtId="9" fontId="17" fillId="0" borderId="4" xfId="0" applyNumberFormat="1" applyFont="1" applyBorder="1" applyAlignment="1">
      <alignment vertical="center" wrapText="1"/>
    </xf>
    <xf numFmtId="0" fontId="12" fillId="0" borderId="23" xfId="0" applyFont="1" applyBorder="1" applyAlignment="1">
      <alignment horizontal="center" vertical="center" wrapText="1"/>
    </xf>
    <xf numFmtId="0" fontId="17" fillId="0" borderId="2" xfId="0" applyFont="1" applyBorder="1" applyAlignment="1">
      <alignment horizontal="center" vertical="center" wrapText="1"/>
    </xf>
    <xf numFmtId="9" fontId="17" fillId="0" borderId="2" xfId="0" applyNumberFormat="1" applyFont="1" applyBorder="1" applyAlignment="1">
      <alignment horizontal="center" vertical="center" wrapText="1"/>
    </xf>
    <xf numFmtId="0" fontId="17" fillId="0" borderId="38"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textRotation="90" wrapText="1"/>
    </xf>
    <xf numFmtId="0" fontId="12" fillId="0" borderId="0" xfId="0" applyFont="1" applyAlignment="1">
      <alignment vertical="center" wrapText="1"/>
    </xf>
    <xf numFmtId="9" fontId="12" fillId="0" borderId="0" xfId="0" applyNumberFormat="1" applyFont="1" applyAlignment="1">
      <alignment horizontal="center" vertical="center"/>
    </xf>
    <xf numFmtId="0" fontId="12" fillId="0" borderId="0" xfId="0" applyFont="1" applyAlignment="1">
      <alignment horizontal="center"/>
    </xf>
    <xf numFmtId="0" fontId="5" fillId="0" borderId="0" xfId="0" applyFont="1" applyAlignment="1">
      <alignment vertical="center"/>
    </xf>
    <xf numFmtId="0" fontId="12" fillId="0" borderId="0" xfId="0" applyFont="1" applyAlignment="1">
      <alignment vertical="center" textRotation="90" wrapText="1"/>
    </xf>
    <xf numFmtId="0" fontId="12" fillId="0" borderId="0" xfId="0" applyFont="1" applyAlignment="1">
      <alignment vertical="center" textRotation="90"/>
    </xf>
    <xf numFmtId="0" fontId="12" fillId="0" borderId="0" xfId="0" applyFont="1" applyAlignment="1">
      <alignment horizontal="center" vertical="center"/>
    </xf>
    <xf numFmtId="0" fontId="42" fillId="17" borderId="55" xfId="0" applyFont="1" applyFill="1" applyBorder="1" applyAlignment="1">
      <alignment horizontal="left" vertical="center" wrapText="1"/>
    </xf>
    <xf numFmtId="0" fontId="42" fillId="17" borderId="47" xfId="0" applyFont="1" applyFill="1" applyBorder="1" applyAlignment="1">
      <alignment horizontal="left" vertical="center" wrapText="1"/>
    </xf>
    <xf numFmtId="0" fontId="52" fillId="17" borderId="40" xfId="0" applyFont="1" applyFill="1" applyBorder="1" applyAlignment="1">
      <alignment vertical="center" wrapText="1"/>
    </xf>
    <xf numFmtId="0" fontId="54" fillId="0" borderId="0" xfId="0" applyFont="1"/>
    <xf numFmtId="0" fontId="44" fillId="17" borderId="23" xfId="0" applyFont="1" applyFill="1" applyBorder="1" applyAlignment="1">
      <alignment horizontal="center" vertical="center" wrapText="1"/>
    </xf>
    <xf numFmtId="0" fontId="46" fillId="17" borderId="23" xfId="0" applyFont="1" applyFill="1" applyBorder="1" applyAlignment="1">
      <alignment horizontal="center" vertical="center" wrapText="1"/>
    </xf>
    <xf numFmtId="17" fontId="53" fillId="17" borderId="23" xfId="0" applyNumberFormat="1" applyFont="1" applyFill="1" applyBorder="1" applyAlignment="1">
      <alignment horizontal="center" vertical="center" wrapText="1"/>
    </xf>
    <xf numFmtId="0" fontId="53" fillId="17" borderId="23" xfId="0" applyFont="1" applyFill="1" applyBorder="1" applyAlignment="1">
      <alignment horizontal="center" vertical="center" wrapText="1"/>
    </xf>
    <xf numFmtId="9" fontId="55" fillId="0" borderId="23" xfId="0" applyNumberFormat="1" applyFont="1" applyBorder="1" applyAlignment="1">
      <alignment horizontal="center" vertical="center"/>
    </xf>
    <xf numFmtId="0" fontId="56" fillId="17" borderId="23" xfId="0" applyFont="1" applyFill="1" applyBorder="1" applyAlignment="1">
      <alignment horizontal="center" vertical="center" wrapText="1"/>
    </xf>
    <xf numFmtId="17" fontId="53" fillId="17" borderId="2" xfId="0" applyNumberFormat="1"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23" xfId="0" applyFont="1" applyBorder="1" applyAlignment="1">
      <alignment horizontal="center" vertical="center" wrapText="1"/>
    </xf>
    <xf numFmtId="0" fontId="59" fillId="17" borderId="23" xfId="0" applyFont="1" applyFill="1" applyBorder="1" applyAlignment="1">
      <alignment horizontal="center" vertical="center" wrapText="1"/>
    </xf>
    <xf numFmtId="0" fontId="61" fillId="0" borderId="4" xfId="0" applyFont="1" applyBorder="1" applyAlignment="1">
      <alignment horizontal="center" vertical="center" wrapText="1"/>
    </xf>
    <xf numFmtId="17" fontId="58" fillId="17" borderId="23" xfId="0" applyNumberFormat="1" applyFont="1" applyFill="1" applyBorder="1" applyAlignment="1">
      <alignment horizontal="center" vertical="center" wrapText="1"/>
    </xf>
    <xf numFmtId="0" fontId="60" fillId="17" borderId="23" xfId="0" applyFont="1" applyFill="1" applyBorder="1" applyAlignment="1">
      <alignment horizontal="center" vertical="center" wrapText="1"/>
    </xf>
    <xf numFmtId="0" fontId="61" fillId="0" borderId="23" xfId="0" applyFont="1" applyBorder="1" applyAlignment="1">
      <alignment horizontal="center" vertical="center" wrapText="1"/>
    </xf>
    <xf numFmtId="1" fontId="53" fillId="17" borderId="23" xfId="0" applyNumberFormat="1" applyFont="1" applyFill="1" applyBorder="1" applyAlignment="1">
      <alignment horizontal="center" vertical="center" wrapText="1"/>
    </xf>
    <xf numFmtId="0" fontId="62" fillId="0" borderId="23" xfId="0" applyFont="1" applyBorder="1" applyAlignment="1">
      <alignment horizontal="center" vertical="center" wrapText="1"/>
    </xf>
    <xf numFmtId="1" fontId="53" fillId="17" borderId="23" xfId="3" applyNumberFormat="1" applyFont="1" applyFill="1" applyBorder="1" applyAlignment="1">
      <alignment horizontal="center" vertical="center" wrapText="1"/>
    </xf>
    <xf numFmtId="0" fontId="53" fillId="17" borderId="23" xfId="0" applyFont="1" applyFill="1" applyBorder="1" applyAlignment="1">
      <alignment vertical="center" wrapText="1"/>
    </xf>
    <xf numFmtId="0" fontId="53" fillId="17" borderId="0" xfId="0" applyFont="1" applyFill="1" applyAlignment="1">
      <alignment horizontal="center" vertical="center" wrapText="1"/>
    </xf>
    <xf numFmtId="0" fontId="53" fillId="17" borderId="0" xfId="0" applyFont="1" applyFill="1" applyAlignment="1">
      <alignment horizontal="center" vertical="center"/>
    </xf>
    <xf numFmtId="0" fontId="53" fillId="17" borderId="0" xfId="0" applyFont="1" applyFill="1" applyAlignment="1">
      <alignment vertical="center" wrapText="1"/>
    </xf>
    <xf numFmtId="0" fontId="53" fillId="17" borderId="0" xfId="0" applyFont="1" applyFill="1" applyAlignment="1">
      <alignment horizontal="center" vertical="center" textRotation="90" wrapText="1"/>
    </xf>
    <xf numFmtId="0" fontId="58" fillId="0" borderId="0" xfId="0" applyFont="1" applyAlignment="1">
      <alignment horizontal="center" vertical="center" wrapText="1"/>
    </xf>
    <xf numFmtId="0" fontId="57" fillId="17" borderId="0" xfId="0" applyFont="1" applyFill="1" applyAlignment="1">
      <alignment horizontal="center" vertical="center" textRotation="90" wrapText="1"/>
    </xf>
    <xf numFmtId="0" fontId="53" fillId="0" borderId="0" xfId="0" applyFont="1" applyAlignment="1">
      <alignment horizontal="center" vertical="center" wrapText="1"/>
    </xf>
    <xf numFmtId="17" fontId="53" fillId="17" borderId="0" xfId="0" applyNumberFormat="1" applyFont="1" applyFill="1" applyAlignment="1">
      <alignment horizontal="center" vertical="center" wrapText="1"/>
    </xf>
    <xf numFmtId="1" fontId="53" fillId="17" borderId="0" xfId="3" applyNumberFormat="1" applyFont="1" applyFill="1" applyBorder="1" applyAlignment="1">
      <alignment horizontal="center" vertical="center" wrapText="1"/>
    </xf>
    <xf numFmtId="0" fontId="56" fillId="17" borderId="0" xfId="0" applyFont="1" applyFill="1" applyAlignment="1">
      <alignment horizontal="center" vertical="center" wrapText="1"/>
    </xf>
    <xf numFmtId="0" fontId="17" fillId="0" borderId="0" xfId="0" applyFont="1"/>
    <xf numFmtId="164" fontId="8" fillId="0" borderId="0" xfId="19" applyFont="1"/>
    <xf numFmtId="0" fontId="67" fillId="3" borderId="23" xfId="0" applyFont="1" applyFill="1" applyBorder="1" applyAlignment="1">
      <alignment horizontal="center" vertical="center" wrapText="1"/>
    </xf>
    <xf numFmtId="0" fontId="26" fillId="3" borderId="0" xfId="0" applyFont="1" applyFill="1" applyAlignment="1">
      <alignment vertical="center"/>
    </xf>
    <xf numFmtId="0" fontId="67" fillId="3" borderId="0" xfId="0" applyFont="1" applyFill="1" applyAlignment="1">
      <alignment horizontal="center" vertical="center" wrapText="1"/>
    </xf>
    <xf numFmtId="0" fontId="26" fillId="3" borderId="0" xfId="0" applyFont="1" applyFill="1" applyAlignment="1">
      <alignment horizontal="center" vertical="center"/>
    </xf>
    <xf numFmtId="0" fontId="68" fillId="3" borderId="23"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6" fillId="3" borderId="23" xfId="0" applyFont="1" applyFill="1" applyBorder="1" applyAlignment="1">
      <alignment horizontal="center" vertical="center"/>
    </xf>
    <xf numFmtId="0" fontId="26" fillId="3" borderId="23" xfId="0" applyFont="1" applyFill="1" applyBorder="1" applyAlignment="1">
      <alignment vertical="center" wrapText="1"/>
    </xf>
    <xf numFmtId="0" fontId="26" fillId="3" borderId="0" xfId="0" applyFont="1" applyFill="1" applyAlignment="1">
      <alignment horizontal="center" vertical="center" wrapText="1"/>
    </xf>
    <xf numFmtId="9" fontId="26" fillId="3" borderId="23" xfId="0" applyNumberFormat="1" applyFont="1" applyFill="1" applyBorder="1" applyAlignment="1">
      <alignment vertical="center" wrapText="1"/>
    </xf>
    <xf numFmtId="0" fontId="26" fillId="3" borderId="23" xfId="0" applyFont="1" applyFill="1" applyBorder="1" applyAlignment="1">
      <alignment vertical="center"/>
    </xf>
    <xf numFmtId="0" fontId="26" fillId="3" borderId="23" xfId="0" applyFont="1" applyFill="1" applyBorder="1" applyAlignment="1">
      <alignment horizontal="left" vertical="center" wrapText="1"/>
    </xf>
    <xf numFmtId="9" fontId="26" fillId="3" borderId="23" xfId="0" applyNumberFormat="1" applyFont="1" applyFill="1" applyBorder="1" applyAlignment="1">
      <alignment horizontal="center" vertical="center" wrapText="1"/>
    </xf>
    <xf numFmtId="17" fontId="26" fillId="3" borderId="23" xfId="0" applyNumberFormat="1"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49" fontId="26" fillId="3" borderId="23" xfId="0" applyNumberFormat="1" applyFont="1" applyFill="1" applyBorder="1" applyAlignment="1">
      <alignment horizontal="left" vertical="center" wrapText="1"/>
    </xf>
    <xf numFmtId="0" fontId="26" fillId="3" borderId="0" xfId="0" applyFont="1" applyFill="1" applyAlignment="1">
      <alignment horizontal="left" vertical="center" wrapText="1"/>
    </xf>
    <xf numFmtId="49" fontId="26" fillId="3" borderId="23" xfId="0" applyNumberFormat="1" applyFont="1" applyFill="1" applyBorder="1" applyAlignment="1">
      <alignment horizontal="center" vertical="center" wrapText="1"/>
    </xf>
    <xf numFmtId="9" fontId="26" fillId="3" borderId="23" xfId="0" applyNumberFormat="1" applyFont="1" applyFill="1" applyBorder="1" applyAlignment="1">
      <alignment horizontal="center" vertical="center"/>
    </xf>
    <xf numFmtId="49" fontId="26" fillId="3" borderId="2" xfId="0" applyNumberFormat="1" applyFont="1" applyFill="1" applyBorder="1" applyAlignment="1">
      <alignment horizontal="center" vertical="center" wrapText="1"/>
    </xf>
    <xf numFmtId="0" fontId="26" fillId="3" borderId="2" xfId="0" applyFont="1" applyFill="1" applyBorder="1" applyAlignment="1">
      <alignment vertical="center" wrapText="1"/>
    </xf>
    <xf numFmtId="17" fontId="26" fillId="3" borderId="4" xfId="0" applyNumberFormat="1" applyFont="1" applyFill="1" applyBorder="1" applyAlignment="1">
      <alignment horizontal="center" vertical="center" wrapText="1"/>
    </xf>
    <xf numFmtId="0" fontId="26" fillId="3" borderId="23" xfId="0" applyFont="1" applyFill="1" applyBorder="1" applyAlignment="1">
      <alignment horizontal="center" vertical="center" textRotation="90" wrapText="1"/>
    </xf>
    <xf numFmtId="0" fontId="26" fillId="3" borderId="23" xfId="0" applyFont="1" applyFill="1" applyBorder="1" applyAlignment="1">
      <alignment vertical="center" textRotation="90" wrapText="1"/>
    </xf>
    <xf numFmtId="0" fontId="26" fillId="3" borderId="5" xfId="0" applyFont="1" applyFill="1" applyBorder="1" applyAlignment="1">
      <alignment vertical="center" wrapText="1"/>
    </xf>
    <xf numFmtId="0" fontId="70" fillId="3" borderId="0" xfId="0" applyFont="1" applyFill="1"/>
    <xf numFmtId="0" fontId="26" fillId="3" borderId="23" xfId="0" applyFont="1" applyFill="1" applyBorder="1" applyAlignment="1">
      <alignment horizontal="center" vertical="center" textRotation="90"/>
    </xf>
    <xf numFmtId="9" fontId="26" fillId="3" borderId="2" xfId="0" applyNumberFormat="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23" xfId="0" applyFont="1" applyBorder="1" applyAlignment="1">
      <alignment horizontal="center" vertical="center" textRotation="90" wrapText="1"/>
    </xf>
    <xf numFmtId="0" fontId="71" fillId="3" borderId="23" xfId="0" applyFont="1" applyFill="1" applyBorder="1" applyAlignment="1">
      <alignment vertical="center" textRotation="90" wrapText="1"/>
    </xf>
    <xf numFmtId="0" fontId="26" fillId="3" borderId="0" xfId="0" applyFont="1" applyFill="1" applyAlignment="1">
      <alignment vertical="center" wrapText="1"/>
    </xf>
    <xf numFmtId="0" fontId="26" fillId="3" borderId="0" xfId="0" applyFont="1" applyFill="1" applyAlignment="1">
      <alignment vertical="center" textRotation="90"/>
    </xf>
    <xf numFmtId="0" fontId="26" fillId="3" borderId="0" xfId="0" applyFont="1" applyFill="1" applyAlignment="1">
      <alignment vertical="center" textRotation="90" wrapText="1"/>
    </xf>
    <xf numFmtId="0" fontId="12" fillId="3" borderId="0" xfId="0" applyFont="1" applyFill="1" applyAlignment="1">
      <alignment vertical="center"/>
    </xf>
    <xf numFmtId="0" fontId="52" fillId="0" borderId="55" xfId="0" applyFont="1" applyBorder="1" applyAlignment="1">
      <alignment horizontal="left" vertical="center" wrapText="1"/>
    </xf>
    <xf numFmtId="0" fontId="52" fillId="0" borderId="47" xfId="0" applyFont="1" applyBorder="1" applyAlignment="1">
      <alignment horizontal="left" vertical="center" wrapText="1"/>
    </xf>
    <xf numFmtId="0" fontId="50" fillId="3" borderId="0" xfId="0" applyFont="1" applyFill="1" applyAlignment="1">
      <alignment horizontal="center" vertical="center"/>
    </xf>
    <xf numFmtId="0" fontId="43" fillId="3" borderId="23" xfId="0" applyFont="1" applyFill="1" applyBorder="1" applyAlignment="1">
      <alignment horizontal="center" vertical="center" wrapText="1"/>
    </xf>
    <xf numFmtId="0" fontId="73" fillId="3" borderId="23" xfId="0" applyFont="1" applyFill="1" applyBorder="1" applyAlignment="1">
      <alignment horizontal="center" vertical="center" wrapText="1"/>
    </xf>
    <xf numFmtId="0" fontId="12" fillId="3" borderId="0" xfId="0" applyFont="1" applyFill="1" applyAlignment="1">
      <alignment horizontal="center" vertical="center"/>
    </xf>
    <xf numFmtId="17" fontId="12" fillId="0" borderId="23" xfId="0" applyNumberFormat="1" applyFont="1" applyBorder="1" applyAlignment="1">
      <alignment horizontal="center" vertical="center" wrapText="1"/>
    </xf>
    <xf numFmtId="0" fontId="5" fillId="0" borderId="0" xfId="0" applyFont="1" applyAlignment="1">
      <alignment horizontal="center" vertical="center" wrapText="1"/>
    </xf>
    <xf numFmtId="9" fontId="12" fillId="0" borderId="23" xfId="0" applyNumberFormat="1" applyFont="1" applyBorder="1" applyAlignment="1">
      <alignment horizontal="center" vertical="center" wrapText="1"/>
    </xf>
    <xf numFmtId="9" fontId="12" fillId="0" borderId="23" xfId="4"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3" borderId="5" xfId="0" applyFont="1" applyFill="1" applyBorder="1" applyAlignment="1">
      <alignment horizontal="center" vertical="center" wrapText="1"/>
    </xf>
    <xf numFmtId="17" fontId="12" fillId="3" borderId="23" xfId="0" applyNumberFormat="1" applyFont="1" applyFill="1" applyBorder="1" applyAlignment="1">
      <alignment vertical="center" wrapText="1"/>
    </xf>
    <xf numFmtId="0" fontId="12" fillId="0" borderId="23" xfId="0" applyFont="1" applyBorder="1" applyAlignment="1">
      <alignment vertical="center" wrapText="1"/>
    </xf>
    <xf numFmtId="0" fontId="12" fillId="3" borderId="23" xfId="0" applyFont="1" applyFill="1" applyBorder="1" applyAlignment="1">
      <alignment vertical="center" wrapText="1"/>
    </xf>
    <xf numFmtId="17" fontId="12" fillId="3" borderId="23" xfId="0" applyNumberFormat="1" applyFont="1" applyFill="1" applyBorder="1" applyAlignment="1">
      <alignment horizontal="center" vertical="center" wrapText="1"/>
    </xf>
    <xf numFmtId="0" fontId="13" fillId="0" borderId="23" xfId="0" applyFont="1" applyBorder="1" applyAlignment="1">
      <alignment horizontal="justify" vertical="center"/>
    </xf>
    <xf numFmtId="0" fontId="12" fillId="0" borderId="23" xfId="0" applyFont="1" applyBorder="1" applyAlignment="1">
      <alignment horizontal="justify" vertical="center"/>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17" fontId="12" fillId="3" borderId="2" xfId="0" applyNumberFormat="1" applyFont="1" applyFill="1" applyBorder="1" applyAlignment="1">
      <alignment horizontal="center" vertical="center" wrapText="1"/>
    </xf>
    <xf numFmtId="0" fontId="43" fillId="0" borderId="5" xfId="0" applyFont="1" applyBorder="1" applyAlignment="1">
      <alignment vertical="center"/>
    </xf>
    <xf numFmtId="0" fontId="12" fillId="3" borderId="23" xfId="0" applyFont="1" applyFill="1" applyBorder="1" applyAlignment="1">
      <alignment horizontal="left" vertical="center" wrapText="1"/>
    </xf>
    <xf numFmtId="0" fontId="12" fillId="3" borderId="23" xfId="0" applyFont="1" applyFill="1" applyBorder="1" applyAlignment="1">
      <alignment vertical="center"/>
    </xf>
    <xf numFmtId="0" fontId="43" fillId="0" borderId="23" xfId="0" applyFont="1" applyBorder="1" applyAlignment="1">
      <alignment vertical="center" wrapText="1"/>
    </xf>
    <xf numFmtId="0" fontId="12" fillId="3" borderId="23" xfId="0" applyFont="1" applyFill="1" applyBorder="1" applyAlignment="1">
      <alignment horizontal="justify" vertical="center" wrapText="1"/>
    </xf>
    <xf numFmtId="0" fontId="12" fillId="0" borderId="23" xfId="0" applyFont="1" applyBorder="1" applyAlignment="1">
      <alignment horizontal="justify" vertical="center" wrapText="1"/>
    </xf>
    <xf numFmtId="17" fontId="12" fillId="3" borderId="23" xfId="0" applyNumberFormat="1" applyFont="1" applyFill="1" applyBorder="1" applyAlignment="1">
      <alignment vertical="center"/>
    </xf>
    <xf numFmtId="0" fontId="80" fillId="3"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0" xfId="0" applyFont="1" applyFill="1" applyAlignment="1">
      <alignment vertical="center" textRotation="90" wrapText="1"/>
    </xf>
    <xf numFmtId="0" fontId="12" fillId="3" borderId="0" xfId="0" applyFont="1" applyFill="1" applyAlignment="1">
      <alignment vertical="center" wrapText="1"/>
    </xf>
    <xf numFmtId="0" fontId="43" fillId="0" borderId="55" xfId="0" applyFont="1" applyBorder="1" applyAlignment="1">
      <alignment horizontal="left" vertical="center" wrapText="1"/>
    </xf>
    <xf numFmtId="0" fontId="43" fillId="0" borderId="47" xfId="0" applyFont="1" applyBorder="1" applyAlignment="1">
      <alignment horizontal="left" vertical="center" wrapText="1"/>
    </xf>
    <xf numFmtId="0" fontId="50" fillId="0" borderId="0" xfId="0" applyFont="1" applyAlignment="1">
      <alignment horizontal="center"/>
    </xf>
    <xf numFmtId="0" fontId="43" fillId="0" borderId="2" xfId="0" applyFont="1" applyBorder="1" applyAlignment="1">
      <alignment horizontal="center" vertical="center" wrapText="1"/>
    </xf>
    <xf numFmtId="0" fontId="73" fillId="0" borderId="2" xfId="0" applyFont="1" applyBorder="1" applyAlignment="1">
      <alignment horizontal="center" vertical="center" wrapText="1"/>
    </xf>
    <xf numFmtId="0" fontId="43"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5" xfId="0" applyFont="1" applyBorder="1" applyAlignment="1">
      <alignment horizontal="center" vertical="center" wrapText="1"/>
    </xf>
    <xf numFmtId="0" fontId="81" fillId="0" borderId="15" xfId="0" applyFont="1" applyBorder="1" applyAlignment="1">
      <alignment horizontal="left" vertical="center" wrapText="1"/>
    </xf>
    <xf numFmtId="0" fontId="12" fillId="0" borderId="15" xfId="0" applyFont="1" applyBorder="1" applyAlignment="1">
      <alignment horizontal="center" vertical="center" textRotation="90" wrapText="1"/>
    </xf>
    <xf numFmtId="0" fontId="12" fillId="17" borderId="15" xfId="0" applyFont="1" applyFill="1" applyBorder="1" applyAlignment="1">
      <alignment horizontal="center" vertical="center" wrapText="1"/>
    </xf>
    <xf numFmtId="0" fontId="63" fillId="0" borderId="15" xfId="0" applyFont="1" applyBorder="1" applyAlignment="1">
      <alignment horizontal="center" vertical="center" wrapText="1"/>
    </xf>
    <xf numFmtId="17" fontId="12" fillId="0" borderId="54" xfId="0" applyNumberFormat="1" applyFont="1" applyBorder="1" applyAlignment="1">
      <alignment horizontal="center" vertical="center" wrapText="1"/>
    </xf>
    <xf numFmtId="9" fontId="63" fillId="0" borderId="15" xfId="0" applyNumberFormat="1" applyFont="1" applyBorder="1" applyAlignment="1">
      <alignment horizontal="center" vertical="center"/>
    </xf>
    <xf numFmtId="0" fontId="63" fillId="0" borderId="52" xfId="0" applyFont="1" applyBorder="1" applyAlignment="1">
      <alignment horizontal="center" vertical="center" wrapText="1"/>
    </xf>
    <xf numFmtId="0" fontId="12" fillId="3" borderId="54" xfId="0" applyFont="1" applyFill="1" applyBorder="1" applyAlignment="1">
      <alignment horizontal="center" vertical="center" wrapText="1"/>
    </xf>
    <xf numFmtId="0" fontId="12" fillId="0" borderId="0" xfId="0" applyFont="1" applyAlignment="1">
      <alignment wrapText="1"/>
    </xf>
    <xf numFmtId="0" fontId="12" fillId="17" borderId="23" xfId="0" applyFont="1" applyFill="1" applyBorder="1" applyAlignment="1">
      <alignment horizontal="center" vertical="center" wrapText="1"/>
    </xf>
    <xf numFmtId="0" fontId="12" fillId="0" borderId="67" xfId="0" applyFont="1" applyBorder="1" applyAlignment="1">
      <alignment wrapText="1"/>
    </xf>
    <xf numFmtId="0" fontId="12" fillId="17" borderId="39" xfId="0" applyFont="1" applyFill="1" applyBorder="1" applyAlignment="1">
      <alignment horizontal="center" vertical="center" wrapText="1"/>
    </xf>
    <xf numFmtId="0" fontId="12" fillId="0" borderId="6" xfId="0" applyFont="1" applyBorder="1" applyAlignment="1">
      <alignment wrapText="1"/>
    </xf>
    <xf numFmtId="0" fontId="12" fillId="0" borderId="12" xfId="0" applyFont="1" applyBorder="1" applyAlignment="1">
      <alignment wrapText="1"/>
    </xf>
    <xf numFmtId="0" fontId="12" fillId="0" borderId="15" xfId="0" applyFont="1" applyBorder="1" applyAlignment="1">
      <alignment vertical="center" wrapText="1"/>
    </xf>
    <xf numFmtId="0" fontId="12" fillId="0" borderId="0" xfId="0" applyFont="1" applyAlignment="1">
      <alignment textRotation="90"/>
    </xf>
    <xf numFmtId="0" fontId="82" fillId="0" borderId="0" xfId="0" applyFont="1" applyAlignment="1">
      <alignment vertical="center" wrapText="1"/>
    </xf>
    <xf numFmtId="0" fontId="82" fillId="0" borderId="0" xfId="0" applyFont="1"/>
    <xf numFmtId="0" fontId="82" fillId="0" borderId="0" xfId="0" applyFont="1" applyAlignment="1">
      <alignment vertical="center" textRotation="90" wrapText="1"/>
    </xf>
    <xf numFmtId="0" fontId="82" fillId="0" borderId="0" xfId="0" applyFont="1" applyAlignment="1">
      <alignment textRotation="90"/>
    </xf>
    <xf numFmtId="0" fontId="82" fillId="0" borderId="0" xfId="0" applyFont="1" applyAlignment="1">
      <alignment horizontal="center"/>
    </xf>
    <xf numFmtId="0" fontId="14" fillId="0" borderId="0" xfId="0" applyFont="1"/>
    <xf numFmtId="0" fontId="83" fillId="0" borderId="0" xfId="0" applyFont="1" applyAlignment="1">
      <alignment horizontal="center"/>
    </xf>
    <xf numFmtId="0" fontId="43" fillId="0" borderId="37" xfId="0" applyFont="1" applyBorder="1" applyAlignment="1">
      <alignment horizontal="center" vertical="center" wrapText="1"/>
    </xf>
    <xf numFmtId="0" fontId="43" fillId="0" borderId="38" xfId="0" applyFont="1" applyBorder="1" applyAlignment="1">
      <alignment horizontal="center" vertical="center" wrapText="1"/>
    </xf>
    <xf numFmtId="0" fontId="73" fillId="0" borderId="38" xfId="0" applyFont="1" applyBorder="1" applyAlignment="1">
      <alignment horizontal="center" vertical="center" wrapText="1"/>
    </xf>
    <xf numFmtId="0" fontId="83" fillId="0" borderId="54" xfId="0" applyFont="1" applyBorder="1" applyAlignment="1">
      <alignment horizontal="center"/>
    </xf>
    <xf numFmtId="0" fontId="12" fillId="0" borderId="54" xfId="0" applyFont="1" applyBorder="1" applyAlignment="1">
      <alignment horizontal="center" vertical="center" wrapText="1"/>
    </xf>
    <xf numFmtId="0" fontId="12" fillId="0" borderId="54" xfId="0" applyFont="1" applyBorder="1" applyAlignment="1">
      <alignment vertical="center" wrapText="1"/>
    </xf>
    <xf numFmtId="0" fontId="12" fillId="0" borderId="64" xfId="0" applyFont="1" applyBorder="1" applyAlignment="1">
      <alignment horizontal="center" vertical="center" wrapText="1"/>
    </xf>
    <xf numFmtId="9" fontId="14" fillId="0" borderId="54" xfId="0" applyNumberFormat="1" applyFont="1" applyBorder="1" applyAlignment="1">
      <alignment horizontal="center" vertical="center" wrapText="1"/>
    </xf>
    <xf numFmtId="9" fontId="12" fillId="0" borderId="54" xfId="0" applyNumberFormat="1" applyFont="1" applyBorder="1" applyAlignment="1">
      <alignment horizontal="center" vertical="center" wrapText="1"/>
    </xf>
    <xf numFmtId="0" fontId="12" fillId="0" borderId="65" xfId="0" applyFont="1" applyBorder="1" applyAlignment="1">
      <alignment horizontal="center" vertical="center" wrapText="1"/>
    </xf>
    <xf numFmtId="0" fontId="12" fillId="0" borderId="4" xfId="0" applyFont="1" applyBorder="1" applyAlignment="1">
      <alignment vertical="center" wrapText="1"/>
    </xf>
    <xf numFmtId="1" fontId="12" fillId="0" borderId="23" xfId="0" applyNumberFormat="1" applyFont="1" applyBorder="1" applyAlignment="1">
      <alignment horizontal="center" vertical="center" wrapText="1"/>
    </xf>
    <xf numFmtId="0" fontId="83" fillId="0" borderId="23" xfId="0" applyFont="1" applyBorder="1" applyAlignment="1">
      <alignment horizontal="center"/>
    </xf>
    <xf numFmtId="0" fontId="12" fillId="0" borderId="39" xfId="0" applyFont="1" applyBorder="1" applyAlignment="1">
      <alignment horizontal="center" vertical="center" wrapText="1"/>
    </xf>
    <xf numFmtId="0" fontId="12" fillId="0" borderId="2" xfId="0" applyFont="1" applyBorder="1" applyAlignment="1">
      <alignment vertical="center" wrapText="1"/>
    </xf>
    <xf numFmtId="0" fontId="12" fillId="0" borderId="5"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15" xfId="0" applyFont="1" applyBorder="1" applyAlignment="1">
      <alignment horizontal="center" vertical="center" textRotation="90" wrapText="1"/>
    </xf>
    <xf numFmtId="0" fontId="43" fillId="0" borderId="15" xfId="0" applyFont="1" applyBorder="1" applyAlignment="1">
      <alignment horizontal="center" vertical="center" textRotation="90"/>
    </xf>
    <xf numFmtId="0" fontId="12" fillId="0" borderId="55" xfId="0" applyFont="1" applyBorder="1" applyAlignment="1">
      <alignment horizontal="center" vertical="center" wrapText="1"/>
    </xf>
    <xf numFmtId="0" fontId="14" fillId="0" borderId="0" xfId="0" applyFont="1" applyAlignment="1">
      <alignment horizontal="center"/>
    </xf>
    <xf numFmtId="0" fontId="12" fillId="0" borderId="35"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textRotation="90" wrapText="1"/>
    </xf>
    <xf numFmtId="0" fontId="14" fillId="0" borderId="0" xfId="0" applyFont="1" applyAlignment="1">
      <alignment textRotation="90"/>
    </xf>
    <xf numFmtId="0" fontId="22" fillId="0" borderId="23" xfId="0" applyFont="1" applyBorder="1" applyAlignment="1">
      <alignment horizontal="left" vertical="center" wrapText="1"/>
    </xf>
    <xf numFmtId="0" fontId="17" fillId="0" borderId="0" xfId="0" applyFont="1" applyAlignment="1">
      <alignment vertical="center"/>
    </xf>
    <xf numFmtId="0" fontId="18" fillId="0" borderId="0" xfId="0" applyFont="1" applyAlignment="1">
      <alignment vertical="center" wrapText="1"/>
    </xf>
    <xf numFmtId="0" fontId="17" fillId="0" borderId="0" xfId="0" applyFont="1" applyAlignment="1">
      <alignment horizontal="center" vertical="center"/>
    </xf>
    <xf numFmtId="0" fontId="22" fillId="0" borderId="23" xfId="0" applyFont="1" applyBorder="1" applyAlignment="1">
      <alignment horizontal="center" vertical="center" wrapText="1"/>
    </xf>
    <xf numFmtId="0" fontId="84" fillId="0" borderId="23" xfId="0" applyFont="1" applyBorder="1" applyAlignment="1">
      <alignment vertical="center" wrapText="1"/>
    </xf>
    <xf numFmtId="0" fontId="84" fillId="0" borderId="23" xfId="0" applyFont="1" applyBorder="1" applyAlignment="1">
      <alignment horizontal="center" vertical="center" wrapText="1"/>
    </xf>
    <xf numFmtId="0" fontId="17" fillId="0" borderId="23" xfId="5" applyFont="1" applyBorder="1" applyAlignment="1">
      <alignment horizontal="center" vertical="center" wrapText="1"/>
    </xf>
    <xf numFmtId="0" fontId="17" fillId="0" borderId="23" xfId="5" applyFont="1" applyBorder="1" applyAlignment="1">
      <alignment vertical="center" wrapText="1"/>
    </xf>
    <xf numFmtId="0" fontId="17" fillId="0" borderId="14" xfId="5" applyFont="1" applyBorder="1" applyAlignment="1">
      <alignment vertical="center" wrapText="1"/>
    </xf>
    <xf numFmtId="0" fontId="17" fillId="0" borderId="4" xfId="5" applyFont="1" applyBorder="1" applyAlignment="1">
      <alignment vertical="center" wrapText="1"/>
    </xf>
    <xf numFmtId="0" fontId="17" fillId="0" borderId="0" xfId="0" applyFont="1" applyAlignment="1">
      <alignment vertical="center" wrapText="1"/>
    </xf>
    <xf numFmtId="0" fontId="17" fillId="0" borderId="0" xfId="0" applyFont="1" applyAlignment="1">
      <alignment vertical="center" textRotation="90"/>
    </xf>
    <xf numFmtId="0" fontId="17"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vertical="center" textRotation="90" wrapText="1"/>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textRotation="90" wrapText="1"/>
    </xf>
    <xf numFmtId="0" fontId="24" fillId="0" borderId="0" xfId="0" applyFont="1" applyAlignment="1">
      <alignment vertical="center" textRotation="90"/>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Alignment="1">
      <alignment vertical="center" wrapText="1"/>
    </xf>
    <xf numFmtId="0" fontId="73" fillId="0" borderId="23" xfId="0" applyFont="1" applyBorder="1" applyAlignment="1">
      <alignment horizontal="center" vertical="center" wrapText="1"/>
    </xf>
    <xf numFmtId="0" fontId="17" fillId="0" borderId="2" xfId="0" applyFont="1" applyBorder="1" applyAlignment="1">
      <alignment horizontal="left" vertical="center" wrapText="1" readingOrder="1"/>
    </xf>
    <xf numFmtId="0" fontId="12" fillId="0" borderId="2" xfId="0" applyFont="1" applyBorder="1" applyAlignment="1">
      <alignment horizontal="left" vertical="center" wrapText="1"/>
    </xf>
    <xf numFmtId="0" fontId="12" fillId="0" borderId="2" xfId="0" applyFont="1" applyBorder="1" applyAlignment="1">
      <alignment horizontal="center" vertical="center" textRotation="90" wrapText="1"/>
    </xf>
    <xf numFmtId="0" fontId="12" fillId="0" borderId="2" xfId="0" applyFont="1" applyBorder="1" applyAlignment="1">
      <alignment horizontal="center" vertical="center" textRotation="90"/>
    </xf>
    <xf numFmtId="9" fontId="12" fillId="0" borderId="2" xfId="0" applyNumberFormat="1" applyFont="1" applyBorder="1" applyAlignment="1">
      <alignment horizontal="center" vertical="center" wrapText="1"/>
    </xf>
    <xf numFmtId="0" fontId="17" fillId="0" borderId="23" xfId="0" applyFont="1" applyBorder="1" applyAlignment="1">
      <alignment horizontal="left" vertical="center" wrapText="1" readingOrder="1"/>
    </xf>
    <xf numFmtId="0" fontId="12" fillId="0" borderId="23" xfId="0" applyFont="1" applyBorder="1" applyAlignment="1">
      <alignment horizontal="left" vertical="center" wrapText="1"/>
    </xf>
    <xf numFmtId="0" fontId="12" fillId="0" borderId="23" xfId="0" applyFont="1" applyBorder="1" applyAlignment="1">
      <alignment horizontal="center" vertical="center" textRotation="90" wrapText="1"/>
    </xf>
    <xf numFmtId="0" fontId="12" fillId="0" borderId="23" xfId="0" applyFont="1" applyBorder="1" applyAlignment="1">
      <alignment horizontal="center" vertical="center" textRotation="90"/>
    </xf>
    <xf numFmtId="0" fontId="12" fillId="0" borderId="23" xfId="0" applyFont="1" applyBorder="1" applyAlignment="1">
      <alignment horizontal="center" vertical="center"/>
    </xf>
    <xf numFmtId="0" fontId="17" fillId="0" borderId="0" xfId="0" applyFont="1" applyAlignment="1">
      <alignment horizontal="justify" vertical="center" readingOrder="1"/>
    </xf>
    <xf numFmtId="0" fontId="14" fillId="0" borderId="0" xfId="0" applyFont="1" applyAlignment="1">
      <alignment vertical="center"/>
    </xf>
    <xf numFmtId="0" fontId="14" fillId="0" borderId="0" xfId="0" applyFont="1" applyAlignment="1">
      <alignment horizontal="center" vertical="center" wrapText="1"/>
    </xf>
    <xf numFmtId="0" fontId="87" fillId="0" borderId="23" xfId="0" applyFont="1" applyBorder="1" applyAlignment="1">
      <alignment horizontal="left" vertical="center" wrapText="1"/>
    </xf>
    <xf numFmtId="0" fontId="88" fillId="0" borderId="0" xfId="0" applyFont="1" applyAlignment="1">
      <alignment vertical="center" wrapText="1"/>
    </xf>
    <xf numFmtId="0" fontId="13" fillId="0" borderId="0" xfId="0" applyFont="1" applyAlignment="1">
      <alignment vertical="center"/>
    </xf>
    <xf numFmtId="0" fontId="88" fillId="0" borderId="0" xfId="0" applyFont="1" applyAlignment="1">
      <alignment horizontal="center" vertical="center" wrapText="1"/>
    </xf>
    <xf numFmtId="0" fontId="94" fillId="0" borderId="0" xfId="0" applyFont="1" applyAlignment="1">
      <alignment horizontal="center" vertical="center"/>
    </xf>
    <xf numFmtId="0" fontId="87" fillId="0" borderId="77" xfId="0" applyFont="1" applyBorder="1" applyAlignment="1">
      <alignment horizontal="center" vertical="center" wrapText="1"/>
    </xf>
    <xf numFmtId="0" fontId="90" fillId="0" borderId="77" xfId="0" applyFont="1" applyBorder="1" applyAlignment="1">
      <alignment horizontal="center" vertical="center" wrapText="1"/>
    </xf>
    <xf numFmtId="0" fontId="86" fillId="0" borderId="77" xfId="0" applyFont="1" applyBorder="1" applyAlignment="1">
      <alignment horizontal="center" vertical="center" wrapText="1"/>
    </xf>
    <xf numFmtId="0" fontId="95" fillId="0" borderId="77" xfId="0" applyFont="1" applyBorder="1" applyAlignment="1">
      <alignment horizontal="center" vertical="center" wrapText="1"/>
    </xf>
    <xf numFmtId="0" fontId="86" fillId="0" borderId="77" xfId="0" applyFont="1" applyBorder="1" applyAlignment="1" applyProtection="1">
      <alignment horizontal="center" vertical="center" wrapText="1"/>
      <protection locked="0"/>
    </xf>
    <xf numFmtId="0" fontId="86" fillId="0" borderId="77" xfId="0" applyFont="1" applyBorder="1" applyAlignment="1">
      <alignment vertical="center" wrapText="1"/>
    </xf>
    <xf numFmtId="9" fontId="86" fillId="0" borderId="77" xfId="0" applyNumberFormat="1" applyFont="1" applyBorder="1" applyAlignment="1">
      <alignment horizontal="center" vertical="center" wrapText="1"/>
    </xf>
    <xf numFmtId="0" fontId="95" fillId="0" borderId="77" xfId="0" applyFont="1" applyBorder="1" applyAlignment="1">
      <alignment vertical="center" wrapText="1"/>
    </xf>
    <xf numFmtId="0" fontId="86" fillId="0" borderId="2" xfId="0" applyFont="1" applyBorder="1" applyAlignment="1">
      <alignment vertical="center" wrapText="1"/>
    </xf>
    <xf numFmtId="9" fontId="86" fillId="0" borderId="77" xfId="0" applyNumberFormat="1" applyFont="1" applyBorder="1" applyAlignment="1">
      <alignment vertical="center"/>
    </xf>
    <xf numFmtId="0" fontId="86" fillId="0" borderId="77" xfId="0" applyFont="1" applyBorder="1" applyAlignment="1">
      <alignment vertical="center"/>
    </xf>
    <xf numFmtId="0" fontId="86" fillId="0" borderId="4" xfId="0" applyFont="1" applyBorder="1" applyAlignment="1">
      <alignment vertical="center" wrapText="1"/>
    </xf>
    <xf numFmtId="0" fontId="13" fillId="0" borderId="0" xfId="0" applyFont="1" applyAlignment="1">
      <alignment vertical="center" wrapText="1"/>
    </xf>
    <xf numFmtId="0" fontId="96" fillId="0" borderId="0" xfId="0" applyFont="1" applyAlignment="1">
      <alignment vertical="center"/>
    </xf>
    <xf numFmtId="0" fontId="96" fillId="0" borderId="0" xfId="0" applyFont="1" applyAlignment="1">
      <alignment vertical="center" textRotation="90" wrapText="1"/>
    </xf>
    <xf numFmtId="0" fontId="96" fillId="0" borderId="0" xfId="0" applyFont="1" applyAlignment="1">
      <alignment vertical="center" wrapText="1"/>
    </xf>
    <xf numFmtId="0" fontId="27" fillId="0" borderId="0" xfId="0" applyFont="1" applyAlignment="1">
      <alignment vertical="center" textRotation="90"/>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8" fillId="0" borderId="0" xfId="0" applyFont="1" applyAlignment="1">
      <alignment vertical="center" wrapText="1"/>
    </xf>
    <xf numFmtId="0" fontId="27" fillId="0" borderId="0" xfId="0" applyFont="1" applyAlignment="1">
      <alignment vertical="center" textRotation="90" wrapText="1"/>
    </xf>
    <xf numFmtId="0" fontId="101" fillId="0" borderId="0" xfId="0" applyFont="1" applyAlignment="1">
      <alignment horizontal="center" vertical="center"/>
    </xf>
    <xf numFmtId="0" fontId="52" fillId="0" borderId="77" xfId="0" applyFont="1" applyBorder="1" applyAlignment="1">
      <alignment horizontal="center" vertical="center" wrapText="1"/>
    </xf>
    <xf numFmtId="0" fontId="51" fillId="0" borderId="77" xfId="0" applyFont="1" applyBorder="1" applyAlignment="1">
      <alignment horizontal="center" vertical="center" wrapText="1"/>
    </xf>
    <xf numFmtId="0" fontId="12" fillId="3" borderId="2" xfId="0" applyFont="1" applyFill="1" applyBorder="1" applyAlignment="1">
      <alignment vertical="center" wrapText="1"/>
    </xf>
    <xf numFmtId="0" fontId="12" fillId="17" borderId="77" xfId="0" applyFont="1" applyFill="1" applyBorder="1" applyAlignment="1">
      <alignment vertical="center" wrapText="1"/>
    </xf>
    <xf numFmtId="0" fontId="5" fillId="19" borderId="0" xfId="0" applyFont="1" applyFill="1" applyAlignment="1">
      <alignment vertical="center"/>
    </xf>
    <xf numFmtId="0" fontId="12" fillId="3" borderId="77" xfId="0" applyFont="1" applyFill="1" applyBorder="1" applyAlignment="1">
      <alignment vertical="center" wrapText="1"/>
    </xf>
    <xf numFmtId="49" fontId="12" fillId="3" borderId="77" xfId="0" applyNumberFormat="1" applyFont="1" applyFill="1" applyBorder="1" applyAlignment="1">
      <alignment horizontal="center" vertical="center" wrapText="1"/>
    </xf>
    <xf numFmtId="0" fontId="12" fillId="0" borderId="77" xfId="0" applyFont="1" applyBorder="1" applyAlignment="1">
      <alignment horizontal="center" vertical="center" wrapText="1"/>
    </xf>
    <xf numFmtId="9" fontId="12" fillId="0" borderId="77" xfId="0" applyNumberFormat="1" applyFont="1" applyBorder="1" applyAlignment="1">
      <alignment horizontal="center" vertical="center"/>
    </xf>
    <xf numFmtId="0" fontId="12" fillId="0" borderId="77" xfId="0" applyFont="1" applyBorder="1" applyAlignment="1">
      <alignment vertical="center" wrapText="1"/>
    </xf>
    <xf numFmtId="0" fontId="5" fillId="0" borderId="77"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textRotation="90" wrapText="1"/>
    </xf>
    <xf numFmtId="0" fontId="5" fillId="0" borderId="0" xfId="0" applyFont="1" applyAlignment="1">
      <alignment vertical="center" textRotation="90"/>
    </xf>
    <xf numFmtId="0" fontId="5" fillId="0" borderId="0" xfId="0" applyFont="1" applyAlignment="1">
      <alignment horizontal="center" vertical="center"/>
    </xf>
    <xf numFmtId="0" fontId="52" fillId="3" borderId="77" xfId="0" applyFont="1" applyFill="1" applyBorder="1" applyAlignment="1">
      <alignment horizontal="center" vertical="center" wrapText="1"/>
    </xf>
    <xf numFmtId="0" fontId="104" fillId="0" borderId="0" xfId="0" applyFont="1" applyAlignment="1">
      <alignment horizontal="center" vertical="center" wrapText="1"/>
    </xf>
    <xf numFmtId="0" fontId="12" fillId="3" borderId="77" xfId="0" applyFont="1" applyFill="1" applyBorder="1" applyAlignment="1">
      <alignment horizontal="center" vertical="center" wrapText="1"/>
    </xf>
    <xf numFmtId="0" fontId="80" fillId="0" borderId="0" xfId="0" applyFont="1" applyAlignment="1">
      <alignment horizontal="center" vertical="center" wrapText="1"/>
    </xf>
    <xf numFmtId="0" fontId="43" fillId="3" borderId="77" xfId="0" applyFont="1" applyFill="1" applyBorder="1" applyAlignment="1">
      <alignment horizontal="center" vertical="center" wrapText="1"/>
    </xf>
    <xf numFmtId="0" fontId="12" fillId="0" borderId="77" xfId="0" applyFont="1" applyBorder="1" applyAlignment="1">
      <alignment horizontal="center" vertical="center"/>
    </xf>
    <xf numFmtId="0" fontId="12" fillId="3" borderId="4" xfId="0" applyFont="1" applyFill="1" applyBorder="1" applyAlignment="1">
      <alignment horizontal="center" vertical="center" wrapText="1"/>
    </xf>
    <xf numFmtId="0" fontId="14" fillId="0" borderId="0" xfId="0" applyFont="1" applyAlignment="1">
      <alignment vertical="center" textRotation="90"/>
    </xf>
    <xf numFmtId="0" fontId="14" fillId="0" borderId="0" xfId="0" applyFont="1" applyAlignment="1">
      <alignment horizontal="center" vertical="center"/>
    </xf>
    <xf numFmtId="0" fontId="5" fillId="0" borderId="0" xfId="0" applyFont="1" applyAlignment="1">
      <alignment horizontal="left"/>
    </xf>
    <xf numFmtId="2" fontId="5" fillId="0" borderId="0" xfId="0" applyNumberFormat="1" applyFont="1"/>
    <xf numFmtId="0" fontId="108" fillId="5" borderId="2" xfId="0" applyFont="1" applyFill="1" applyBorder="1" applyAlignment="1">
      <alignment horizontal="center" vertical="center" wrapText="1"/>
    </xf>
    <xf numFmtId="49" fontId="5" fillId="0" borderId="77" xfId="2" applyNumberFormat="1" applyFont="1" applyFill="1" applyBorder="1" applyAlignment="1">
      <alignment horizontal="center" vertical="center" wrapText="1"/>
    </xf>
    <xf numFmtId="49" fontId="5" fillId="0" borderId="77" xfId="0" applyNumberFormat="1" applyFont="1" applyBorder="1" applyAlignment="1">
      <alignment horizontal="left" vertical="center" wrapText="1"/>
    </xf>
    <xf numFmtId="15"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9" fontId="5" fillId="0" borderId="0" xfId="2" applyFont="1" applyFill="1" applyBorder="1" applyAlignment="1">
      <alignment horizontal="center" vertical="center" wrapText="1"/>
    </xf>
    <xf numFmtId="0" fontId="5" fillId="3" borderId="0" xfId="0" applyFont="1" applyFill="1"/>
    <xf numFmtId="0" fontId="43" fillId="0" borderId="77" xfId="0" applyFont="1" applyBorder="1" applyAlignment="1">
      <alignment horizontal="center" vertical="center" wrapText="1"/>
    </xf>
    <xf numFmtId="0" fontId="73" fillId="0" borderId="77" xfId="0" applyFont="1" applyBorder="1" applyAlignment="1">
      <alignment horizontal="center" vertical="center" wrapText="1"/>
    </xf>
    <xf numFmtId="14" fontId="12" fillId="0" borderId="77" xfId="0" applyNumberFormat="1" applyFont="1" applyBorder="1" applyAlignment="1">
      <alignment horizontal="center" vertical="center" wrapText="1"/>
    </xf>
    <xf numFmtId="0" fontId="12" fillId="0" borderId="77" xfId="0" applyFont="1" applyBorder="1"/>
    <xf numFmtId="0" fontId="17" fillId="0" borderId="77" xfId="0" applyFont="1" applyBorder="1" applyAlignment="1">
      <alignment horizontal="justify" vertical="center" readingOrder="1"/>
    </xf>
    <xf numFmtId="0" fontId="12" fillId="0" borderId="77" xfId="0" applyFont="1" applyBorder="1" applyAlignment="1">
      <alignment horizontal="center" vertical="center" textRotation="90" wrapText="1"/>
    </xf>
    <xf numFmtId="0" fontId="17" fillId="0" borderId="77" xfId="0" applyFont="1" applyBorder="1" applyAlignment="1">
      <alignment horizontal="left" vertical="center" wrapText="1" readingOrder="1"/>
    </xf>
    <xf numFmtId="0" fontId="12" fillId="0" borderId="77" xfId="0" applyFont="1" applyBorder="1" applyAlignment="1">
      <alignment horizontal="left" vertical="center" wrapText="1"/>
    </xf>
    <xf numFmtId="0" fontId="52" fillId="0" borderId="2" xfId="0" applyFont="1" applyBorder="1" applyAlignment="1">
      <alignment horizontal="center" vertical="center" wrapText="1"/>
    </xf>
    <xf numFmtId="0" fontId="51" fillId="0" borderId="2" xfId="0" applyFont="1" applyBorder="1" applyAlignment="1">
      <alignment horizontal="center" vertical="center" wrapText="1"/>
    </xf>
    <xf numFmtId="0" fontId="80" fillId="0" borderId="77"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77" xfId="0" applyFont="1" applyBorder="1" applyAlignment="1">
      <alignment horizontal="center" vertical="center"/>
    </xf>
    <xf numFmtId="0" fontId="43" fillId="0" borderId="0" xfId="0" applyFont="1" applyAlignment="1">
      <alignment horizontal="center" vertical="center" wrapText="1"/>
    </xf>
    <xf numFmtId="0" fontId="112" fillId="0" borderId="77" xfId="0" applyFont="1" applyBorder="1" applyAlignment="1">
      <alignment horizontal="left" vertical="center" wrapText="1"/>
    </xf>
    <xf numFmtId="0" fontId="112" fillId="0" borderId="77" xfId="0" applyFont="1" applyBorder="1" applyAlignment="1">
      <alignment horizontal="center" vertical="center" wrapText="1"/>
    </xf>
    <xf numFmtId="0" fontId="113" fillId="0" borderId="77" xfId="0" applyFont="1" applyBorder="1" applyAlignment="1">
      <alignment horizontal="center" vertical="center" wrapText="1"/>
    </xf>
    <xf numFmtId="0" fontId="14" fillId="0" borderId="77" xfId="0" applyFont="1" applyBorder="1" applyAlignment="1">
      <alignment vertical="center" wrapText="1"/>
    </xf>
    <xf numFmtId="0" fontId="14" fillId="0" borderId="77" xfId="0" applyFont="1" applyBorder="1" applyAlignment="1">
      <alignment horizontal="justify" vertical="center" wrapText="1"/>
    </xf>
    <xf numFmtId="0" fontId="14" fillId="0" borderId="77" xfId="0" applyFont="1" applyBorder="1" applyAlignment="1">
      <alignment horizontal="center"/>
    </xf>
    <xf numFmtId="0" fontId="14" fillId="0" borderId="77" xfId="0" applyFont="1" applyBorder="1" applyAlignment="1">
      <alignment horizontal="center" vertical="center" wrapText="1"/>
    </xf>
    <xf numFmtId="0" fontId="14" fillId="0" borderId="0" xfId="0" applyFont="1" applyAlignment="1">
      <alignment horizontal="justify" vertical="center" wrapText="1"/>
    </xf>
    <xf numFmtId="17" fontId="14" fillId="0" borderId="77" xfId="0" applyNumberFormat="1" applyFont="1" applyBorder="1" applyAlignment="1">
      <alignment horizontal="center" vertical="center" wrapText="1"/>
    </xf>
    <xf numFmtId="1" fontId="14" fillId="0" borderId="77" xfId="0" applyNumberFormat="1" applyFont="1" applyBorder="1" applyAlignment="1">
      <alignment horizontal="center" vertical="center"/>
    </xf>
    <xf numFmtId="9" fontId="14" fillId="0" borderId="77" xfId="0" applyNumberFormat="1" applyFont="1" applyBorder="1" applyAlignment="1">
      <alignment horizontal="center" vertical="center" wrapText="1"/>
    </xf>
    <xf numFmtId="9" fontId="14" fillId="0" borderId="77" xfId="0" applyNumberFormat="1" applyFont="1" applyBorder="1" applyAlignment="1">
      <alignment horizontal="center" vertical="center"/>
    </xf>
    <xf numFmtId="0" fontId="14" fillId="0" borderId="77" xfId="0" applyFont="1" applyBorder="1" applyAlignment="1">
      <alignment horizontal="left" vertical="center" wrapText="1"/>
    </xf>
    <xf numFmtId="0" fontId="14" fillId="0" borderId="77" xfId="0" applyFont="1" applyBorder="1" applyAlignment="1">
      <alignment vertical="center"/>
    </xf>
    <xf numFmtId="0" fontId="96" fillId="0" borderId="0" xfId="0" applyFont="1"/>
    <xf numFmtId="0" fontId="114" fillId="0" borderId="0" xfId="0" applyFont="1" applyAlignment="1">
      <alignment vertical="center"/>
    </xf>
    <xf numFmtId="0" fontId="114" fillId="0" borderId="0" xfId="0" applyFont="1" applyAlignment="1">
      <alignment horizontal="center" vertical="center" wrapText="1"/>
    </xf>
    <xf numFmtId="0" fontId="114" fillId="0" borderId="0" xfId="0" applyFont="1" applyAlignment="1">
      <alignment vertical="center" wrapText="1"/>
    </xf>
    <xf numFmtId="0" fontId="114" fillId="0" borderId="0" xfId="0" applyFont="1" applyAlignment="1">
      <alignment horizontal="left" vertical="center" wrapText="1"/>
    </xf>
    <xf numFmtId="0" fontId="114" fillId="0" borderId="0" xfId="0" applyFont="1" applyAlignment="1">
      <alignment vertical="center" textRotation="90" wrapText="1"/>
    </xf>
    <xf numFmtId="0" fontId="96" fillId="0" borderId="0" xfId="0" applyFont="1" applyAlignment="1">
      <alignment vertical="center" textRotation="90"/>
    </xf>
    <xf numFmtId="0" fontId="96" fillId="0" borderId="0" xfId="0" applyFont="1" applyAlignment="1">
      <alignment horizontal="center" vertical="center" wrapText="1"/>
    </xf>
    <xf numFmtId="0" fontId="96" fillId="0" borderId="0" xfId="0" applyFont="1" applyAlignment="1">
      <alignment horizontal="center" vertical="center"/>
    </xf>
    <xf numFmtId="0" fontId="96" fillId="0" borderId="0" xfId="0" applyFont="1" applyAlignment="1">
      <alignment horizontal="center"/>
    </xf>
    <xf numFmtId="0" fontId="43" fillId="3" borderId="55" xfId="0" applyFont="1" applyFill="1" applyBorder="1" applyAlignment="1">
      <alignment horizontal="left" vertical="center" wrapText="1"/>
    </xf>
    <xf numFmtId="0" fontId="43" fillId="3" borderId="47" xfId="0" applyFont="1" applyFill="1" applyBorder="1" applyAlignment="1">
      <alignment horizontal="left" vertical="center" wrapText="1"/>
    </xf>
    <xf numFmtId="0" fontId="83" fillId="3" borderId="0" xfId="0" applyFont="1" applyFill="1" applyAlignment="1">
      <alignment horizontal="center"/>
    </xf>
    <xf numFmtId="0" fontId="73" fillId="3" borderId="77" xfId="0" applyFont="1" applyFill="1" applyBorder="1" applyAlignment="1">
      <alignment horizontal="center" vertical="center" wrapText="1"/>
    </xf>
    <xf numFmtId="0" fontId="14" fillId="3" borderId="77" xfId="0" applyFont="1" applyFill="1" applyBorder="1"/>
    <xf numFmtId="0" fontId="12" fillId="0" borderId="77" xfId="0" applyFont="1" applyBorder="1" applyAlignment="1">
      <alignment vertical="top"/>
    </xf>
    <xf numFmtId="14" fontId="12" fillId="3" borderId="77" xfId="0" applyNumberFormat="1" applyFont="1" applyFill="1" applyBorder="1" applyAlignment="1">
      <alignment horizontal="center" vertical="center"/>
    </xf>
    <xf numFmtId="14" fontId="12" fillId="3" borderId="77" xfId="0" applyNumberFormat="1" applyFont="1" applyFill="1" applyBorder="1" applyAlignment="1">
      <alignment horizontal="center" vertical="center" wrapText="1"/>
    </xf>
    <xf numFmtId="9" fontId="12" fillId="3" borderId="77" xfId="0" applyNumberFormat="1" applyFont="1" applyFill="1" applyBorder="1" applyAlignment="1">
      <alignment horizontal="center" vertical="center" wrapText="1"/>
    </xf>
    <xf numFmtId="0" fontId="12" fillId="3" borderId="77" xfId="0" applyFont="1" applyFill="1" applyBorder="1"/>
    <xf numFmtId="0" fontId="12" fillId="3" borderId="77" xfId="0" applyFont="1" applyFill="1" applyBorder="1" applyAlignment="1">
      <alignment horizontal="center" vertical="center"/>
    </xf>
    <xf numFmtId="1" fontId="12" fillId="3" borderId="77" xfId="0" applyNumberFormat="1" applyFont="1" applyFill="1" applyBorder="1" applyAlignment="1">
      <alignment horizontal="center" vertical="center" wrapText="1"/>
    </xf>
    <xf numFmtId="0" fontId="12" fillId="3" borderId="0" xfId="0" applyFont="1" applyFill="1"/>
    <xf numFmtId="0" fontId="12" fillId="3" borderId="0" xfId="0" applyFont="1" applyFill="1" applyAlignment="1">
      <alignment textRotation="90"/>
    </xf>
    <xf numFmtId="0" fontId="12" fillId="3" borderId="0" xfId="0" applyFont="1" applyFill="1" applyAlignment="1">
      <alignment horizontal="center"/>
    </xf>
    <xf numFmtId="0" fontId="14" fillId="3" borderId="0" xfId="0" applyFont="1" applyFill="1" applyAlignment="1">
      <alignment horizontal="center"/>
    </xf>
    <xf numFmtId="0" fontId="43" fillId="0" borderId="77" xfId="0" applyFont="1" applyBorder="1" applyAlignment="1">
      <alignment horizontal="left" vertical="center" wrapText="1"/>
    </xf>
    <xf numFmtId="0" fontId="44" fillId="0" borderId="77" xfId="0" applyFont="1" applyBorder="1" applyAlignment="1">
      <alignment horizontal="center" vertical="center" wrapText="1"/>
    </xf>
    <xf numFmtId="0" fontId="45" fillId="0" borderId="77" xfId="0" applyFont="1" applyBorder="1" applyAlignment="1">
      <alignment horizontal="center" vertical="center" wrapText="1"/>
    </xf>
    <xf numFmtId="0" fontId="77" fillId="3" borderId="77" xfId="0" applyFont="1" applyFill="1" applyBorder="1" applyAlignment="1">
      <alignment horizontal="center" vertical="center" wrapText="1"/>
    </xf>
    <xf numFmtId="14" fontId="77" fillId="3" borderId="77" xfId="0" applyNumberFormat="1" applyFont="1" applyFill="1" applyBorder="1" applyAlignment="1">
      <alignment horizontal="center" vertical="center" wrapText="1"/>
    </xf>
    <xf numFmtId="0" fontId="77" fillId="0" borderId="77" xfId="0" applyFont="1" applyBorder="1" applyAlignment="1">
      <alignment horizontal="center" vertical="center" wrapText="1"/>
    </xf>
    <xf numFmtId="0" fontId="115" fillId="0" borderId="0" xfId="0" applyFont="1"/>
    <xf numFmtId="0" fontId="77" fillId="3" borderId="2" xfId="0" applyFont="1" applyFill="1" applyBorder="1" applyAlignment="1">
      <alignment vertical="center" wrapText="1"/>
    </xf>
    <xf numFmtId="1" fontId="77" fillId="3" borderId="77" xfId="0" applyNumberFormat="1" applyFont="1" applyFill="1" applyBorder="1" applyAlignment="1">
      <alignment horizontal="center" vertical="center" wrapText="1"/>
    </xf>
    <xf numFmtId="0" fontId="53" fillId="3" borderId="77" xfId="0" applyFont="1" applyFill="1" applyBorder="1" applyAlignment="1">
      <alignment horizontal="center" vertical="center" wrapText="1"/>
    </xf>
    <xf numFmtId="1" fontId="53" fillId="3" borderId="77" xfId="0" applyNumberFormat="1" applyFont="1" applyFill="1" applyBorder="1" applyAlignment="1">
      <alignment horizontal="center" vertical="center"/>
    </xf>
    <xf numFmtId="9" fontId="53" fillId="0" borderId="77" xfId="0" applyNumberFormat="1" applyFont="1" applyBorder="1" applyAlignment="1">
      <alignment horizontal="center" vertical="center" wrapText="1"/>
    </xf>
    <xf numFmtId="0" fontId="53" fillId="0" borderId="77" xfId="0" applyFont="1" applyBorder="1" applyAlignment="1">
      <alignment horizontal="center" vertical="center" wrapText="1"/>
    </xf>
    <xf numFmtId="0" fontId="116" fillId="0" borderId="0" xfId="0" applyFont="1"/>
    <xf numFmtId="1" fontId="53" fillId="3" borderId="77" xfId="0" applyNumberFormat="1" applyFont="1" applyFill="1" applyBorder="1" applyAlignment="1">
      <alignment horizontal="center" vertical="center" wrapText="1"/>
    </xf>
    <xf numFmtId="9" fontId="53" fillId="3" borderId="77" xfId="0" applyNumberFormat="1" applyFont="1" applyFill="1" applyBorder="1" applyAlignment="1">
      <alignment horizontal="center" vertical="center" wrapText="1"/>
    </xf>
    <xf numFmtId="9" fontId="53" fillId="3" borderId="77" xfId="0" applyNumberFormat="1" applyFont="1" applyFill="1" applyBorder="1" applyAlignment="1">
      <alignment horizontal="center" vertical="center"/>
    </xf>
    <xf numFmtId="0" fontId="116" fillId="0" borderId="0" xfId="0" applyFont="1" applyAlignment="1">
      <alignment horizontal="center" vertical="center"/>
    </xf>
    <xf numFmtId="0" fontId="77" fillId="3" borderId="77" xfId="0" applyFont="1" applyFill="1" applyBorder="1" applyAlignment="1">
      <alignment vertical="center" textRotation="90" wrapText="1"/>
    </xf>
    <xf numFmtId="0" fontId="77" fillId="3" borderId="77" xfId="0" applyFont="1" applyFill="1" applyBorder="1" applyAlignment="1">
      <alignment horizontal="center" vertical="center" textRotation="90" wrapText="1"/>
    </xf>
    <xf numFmtId="0" fontId="77" fillId="3" borderId="77" xfId="0" applyFont="1" applyFill="1" applyBorder="1" applyAlignment="1">
      <alignment vertical="center" wrapText="1"/>
    </xf>
    <xf numFmtId="0" fontId="53" fillId="3" borderId="77" xfId="2" applyNumberFormat="1" applyFont="1" applyFill="1" applyBorder="1" applyAlignment="1">
      <alignment horizontal="center" vertical="center"/>
    </xf>
    <xf numFmtId="0" fontId="116" fillId="0" borderId="77" xfId="0" applyFont="1" applyBorder="1"/>
    <xf numFmtId="0" fontId="77" fillId="3" borderId="77" xfId="0" applyFont="1" applyFill="1" applyBorder="1" applyAlignment="1">
      <alignment horizontal="center" vertical="center" textRotation="90"/>
    </xf>
    <xf numFmtId="9" fontId="53" fillId="3" borderId="77" xfId="2" applyFont="1" applyFill="1" applyBorder="1" applyAlignment="1">
      <alignment horizontal="center" vertical="center"/>
    </xf>
    <xf numFmtId="0" fontId="16" fillId="0" borderId="0" xfId="0" applyFont="1"/>
    <xf numFmtId="0" fontId="12" fillId="0" borderId="0" xfId="0" applyFont="1" applyAlignment="1">
      <alignment horizontal="center" vertical="center" textRotation="90"/>
    </xf>
    <xf numFmtId="0" fontId="0" fillId="0" borderId="77" xfId="0" applyBorder="1"/>
    <xf numFmtId="0" fontId="43" fillId="17" borderId="0" xfId="0" applyFont="1" applyFill="1" applyAlignment="1">
      <alignment horizontal="center" vertical="center" wrapText="1"/>
    </xf>
    <xf numFmtId="0" fontId="101" fillId="0" borderId="0" xfId="0" applyFont="1" applyAlignment="1">
      <alignment horizontal="center"/>
    </xf>
    <xf numFmtId="0" fontId="51" fillId="0" borderId="9" xfId="0" applyFont="1" applyBorder="1" applyAlignment="1">
      <alignment horizontal="center" vertical="center" wrapText="1"/>
    </xf>
    <xf numFmtId="0" fontId="53" fillId="0" borderId="77" xfId="0" applyFont="1" applyBorder="1" applyAlignment="1">
      <alignment horizontal="justify" vertical="center" wrapText="1"/>
    </xf>
    <xf numFmtId="0" fontId="53" fillId="0" borderId="77" xfId="0" applyFont="1" applyBorder="1" applyAlignment="1">
      <alignment vertical="center" wrapText="1"/>
    </xf>
    <xf numFmtId="0" fontId="119" fillId="0" borderId="77" xfId="0" applyFont="1" applyBorder="1" applyAlignment="1">
      <alignment horizontal="left" vertical="center" wrapText="1"/>
    </xf>
    <xf numFmtId="0" fontId="53" fillId="17" borderId="77" xfId="0" applyFont="1" applyFill="1" applyBorder="1" applyAlignment="1">
      <alignment vertical="center" wrapText="1"/>
    </xf>
    <xf numFmtId="17" fontId="53" fillId="0" borderId="77" xfId="0" applyNumberFormat="1" applyFont="1" applyBorder="1" applyAlignment="1">
      <alignment vertical="center" wrapText="1"/>
    </xf>
    <xf numFmtId="0" fontId="53" fillId="0" borderId="0" xfId="0" applyFont="1"/>
    <xf numFmtId="0" fontId="119" fillId="0" borderId="77" xfId="0" applyFont="1" applyBorder="1" applyAlignment="1">
      <alignment vertical="center" wrapText="1"/>
    </xf>
    <xf numFmtId="0" fontId="53" fillId="17" borderId="77" xfId="0" applyFont="1" applyFill="1" applyBorder="1" applyAlignment="1">
      <alignment horizontal="center" vertical="center" wrapText="1"/>
    </xf>
    <xf numFmtId="17" fontId="53" fillId="0" borderId="77" xfId="0" applyNumberFormat="1" applyFont="1" applyBorder="1" applyAlignment="1">
      <alignment horizontal="center" vertical="center" wrapText="1"/>
    </xf>
    <xf numFmtId="9" fontId="53" fillId="17" borderId="77" xfId="0" applyNumberFormat="1" applyFont="1" applyFill="1" applyBorder="1" applyAlignment="1">
      <alignment horizontal="center" vertical="center" wrapText="1"/>
    </xf>
    <xf numFmtId="1" fontId="53" fillId="17" borderId="77" xfId="0" applyNumberFormat="1" applyFont="1" applyFill="1" applyBorder="1" applyAlignment="1">
      <alignment horizontal="center" vertical="center" wrapText="1"/>
    </xf>
    <xf numFmtId="0" fontId="77" fillId="17" borderId="77" xfId="0" applyFont="1" applyFill="1" applyBorder="1" applyAlignment="1">
      <alignment horizontal="left" vertical="center" wrapText="1"/>
    </xf>
    <xf numFmtId="0" fontId="53" fillId="0" borderId="0" xfId="0" applyFont="1" applyAlignment="1">
      <alignment horizontal="center" vertical="center" textRotation="90" wrapText="1"/>
    </xf>
    <xf numFmtId="0" fontId="119" fillId="0" borderId="0" xfId="0" applyFont="1" applyAlignment="1">
      <alignment vertical="center" wrapText="1"/>
    </xf>
    <xf numFmtId="17" fontId="53" fillId="0" borderId="0" xfId="0" applyNumberFormat="1" applyFont="1" applyAlignment="1">
      <alignment horizontal="center" vertical="center" wrapText="1"/>
    </xf>
    <xf numFmtId="9" fontId="53" fillId="0" borderId="0" xfId="0" applyNumberFormat="1" applyFont="1" applyAlignment="1">
      <alignment horizontal="center" vertical="center" wrapText="1"/>
    </xf>
    <xf numFmtId="1" fontId="53" fillId="17" borderId="0" xfId="0" applyNumberFormat="1" applyFont="1" applyFill="1" applyAlignment="1">
      <alignment horizontal="center" vertical="center" wrapText="1"/>
    </xf>
    <xf numFmtId="0" fontId="77" fillId="17" borderId="0" xfId="0" applyFont="1" applyFill="1" applyAlignment="1">
      <alignment horizontal="left" vertical="center" wrapText="1"/>
    </xf>
    <xf numFmtId="0" fontId="13" fillId="0" borderId="0" xfId="0" applyFont="1"/>
    <xf numFmtId="0" fontId="94" fillId="0" borderId="0" xfId="0" applyFont="1" applyAlignment="1">
      <alignment horizontal="center"/>
    </xf>
    <xf numFmtId="0" fontId="42" fillId="0" borderId="48" xfId="0" applyFont="1" applyBorder="1" applyAlignment="1">
      <alignment horizontal="center" vertical="center" wrapText="1"/>
    </xf>
    <xf numFmtId="0" fontId="42" fillId="0" borderId="2" xfId="0" applyFont="1" applyBorder="1" applyAlignment="1">
      <alignment horizontal="center" vertical="center" wrapText="1"/>
    </xf>
    <xf numFmtId="0" fontId="122" fillId="0" borderId="2" xfId="0" applyFont="1" applyBorder="1" applyAlignment="1">
      <alignment horizontal="center" vertical="center" wrapText="1"/>
    </xf>
    <xf numFmtId="0" fontId="13" fillId="0" borderId="54" xfId="0" applyFont="1" applyBorder="1" applyAlignment="1">
      <alignment horizontal="left" vertical="center" wrapText="1"/>
    </xf>
    <xf numFmtId="0" fontId="13" fillId="0" borderId="54" xfId="0" applyFont="1" applyBorder="1" applyAlignment="1">
      <alignment horizontal="center" vertical="center" wrapText="1"/>
    </xf>
    <xf numFmtId="14" fontId="13" fillId="0" borderId="54" xfId="0" applyNumberFormat="1" applyFont="1" applyBorder="1" applyAlignment="1">
      <alignment horizontal="center" vertical="center" wrapText="1"/>
    </xf>
    <xf numFmtId="9" fontId="13" fillId="0" borderId="54" xfId="2" applyFont="1" applyFill="1" applyBorder="1" applyAlignment="1">
      <alignment horizontal="center" vertical="center" wrapText="1"/>
    </xf>
    <xf numFmtId="0" fontId="13" fillId="0" borderId="77" xfId="0" applyFont="1" applyBorder="1" applyAlignment="1">
      <alignment horizontal="left" vertical="center" wrapText="1"/>
    </xf>
    <xf numFmtId="0" fontId="13" fillId="0" borderId="77" xfId="0" applyFont="1" applyBorder="1" applyAlignment="1">
      <alignment horizontal="center" vertical="center" wrapText="1"/>
    </xf>
    <xf numFmtId="14" fontId="13" fillId="0" borderId="77" xfId="0" applyNumberFormat="1" applyFont="1" applyBorder="1" applyAlignment="1">
      <alignment horizontal="center" vertical="center" wrapText="1"/>
    </xf>
    <xf numFmtId="1" fontId="13" fillId="0" borderId="77" xfId="2" applyNumberFormat="1" applyFont="1" applyFill="1" applyBorder="1" applyAlignment="1">
      <alignment horizontal="center" vertical="center" wrapText="1"/>
    </xf>
    <xf numFmtId="0" fontId="13" fillId="0" borderId="77" xfId="0" applyFont="1" applyBorder="1" applyAlignment="1">
      <alignment horizontal="center" vertical="center" textRotation="90" wrapText="1"/>
    </xf>
    <xf numFmtId="0" fontId="13" fillId="0" borderId="77" xfId="0" applyFont="1" applyBorder="1" applyAlignment="1">
      <alignment vertical="center" wrapText="1"/>
    </xf>
    <xf numFmtId="0" fontId="13" fillId="0" borderId="77" xfId="0" applyFont="1" applyBorder="1" applyAlignment="1">
      <alignment horizontal="center" vertical="center" textRotation="90"/>
    </xf>
    <xf numFmtId="1" fontId="13" fillId="0" borderId="77" xfId="0" applyNumberFormat="1" applyFont="1" applyBorder="1" applyAlignment="1">
      <alignment horizontal="center" vertical="center" wrapText="1"/>
    </xf>
    <xf numFmtId="0" fontId="13" fillId="0" borderId="38" xfId="0" applyFont="1" applyBorder="1" applyAlignment="1">
      <alignment horizontal="center" vertical="center" wrapText="1"/>
    </xf>
    <xf numFmtId="0" fontId="13" fillId="0" borderId="38" xfId="0" applyFont="1" applyBorder="1" applyAlignment="1">
      <alignment horizontal="center" vertical="center" textRotation="90" wrapText="1"/>
    </xf>
    <xf numFmtId="0" fontId="13" fillId="0" borderId="38" xfId="0" applyFont="1" applyBorder="1" applyAlignment="1">
      <alignment vertical="center" wrapText="1"/>
    </xf>
    <xf numFmtId="0" fontId="13" fillId="0" borderId="38" xfId="0" applyFont="1" applyBorder="1" applyAlignment="1">
      <alignment horizontal="center" vertical="center" textRotation="90"/>
    </xf>
    <xf numFmtId="0" fontId="13" fillId="0" borderId="38" xfId="0" applyFont="1" applyBorder="1" applyAlignment="1">
      <alignment horizontal="left" vertical="center" wrapText="1"/>
    </xf>
    <xf numFmtId="14" fontId="13" fillId="0" borderId="38" xfId="0" applyNumberFormat="1" applyFont="1" applyBorder="1" applyAlignment="1">
      <alignment horizontal="center" vertical="center" wrapText="1"/>
    </xf>
    <xf numFmtId="9" fontId="13" fillId="0" borderId="38"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textRotation="90" wrapText="1"/>
    </xf>
    <xf numFmtId="0" fontId="13" fillId="0" borderId="4" xfId="0" applyFont="1" applyBorder="1" applyAlignment="1">
      <alignment vertical="center" wrapText="1"/>
    </xf>
    <xf numFmtId="0" fontId="13" fillId="0" borderId="4" xfId="0" applyFont="1" applyBorder="1" applyAlignment="1">
      <alignment horizontal="center" vertical="center" textRotation="90"/>
    </xf>
    <xf numFmtId="0" fontId="13" fillId="0" borderId="4" xfId="0" applyFont="1" applyBorder="1" applyAlignment="1">
      <alignment horizontal="left" vertical="center" wrapText="1"/>
    </xf>
    <xf numFmtId="14" fontId="13" fillId="0" borderId="4" xfId="0" applyNumberFormat="1" applyFont="1" applyBorder="1" applyAlignment="1">
      <alignment horizontal="center" vertical="center" wrapText="1"/>
    </xf>
    <xf numFmtId="1" fontId="13" fillId="0" borderId="4" xfId="0" applyNumberFormat="1" applyFont="1" applyBorder="1" applyAlignment="1">
      <alignment horizontal="center" vertical="center" wrapText="1"/>
    </xf>
    <xf numFmtId="9" fontId="13" fillId="0" borderId="77" xfId="0" applyNumberFormat="1" applyFont="1" applyBorder="1" applyAlignment="1">
      <alignment horizontal="center" vertical="center" wrapText="1"/>
    </xf>
    <xf numFmtId="0" fontId="13" fillId="0" borderId="77" xfId="0" applyFont="1" applyBorder="1"/>
    <xf numFmtId="0" fontId="13" fillId="0" borderId="54" xfId="0" applyFont="1" applyBorder="1" applyAlignment="1">
      <alignment vertical="center" wrapText="1"/>
    </xf>
    <xf numFmtId="0" fontId="13" fillId="0" borderId="54" xfId="0" applyFont="1" applyBorder="1" applyAlignment="1">
      <alignment horizontal="center" vertical="center" textRotation="90"/>
    </xf>
    <xf numFmtId="0" fontId="13" fillId="0" borderId="77" xfId="0" applyFont="1" applyBorder="1" applyAlignment="1">
      <alignment horizontal="center" vertical="center"/>
    </xf>
    <xf numFmtId="14" fontId="13" fillId="0" borderId="77" xfId="0" applyNumberFormat="1" applyFont="1" applyBorder="1" applyAlignment="1">
      <alignment horizontal="center" vertical="center"/>
    </xf>
    <xf numFmtId="1" fontId="13" fillId="0" borderId="77" xfId="0" applyNumberFormat="1" applyFont="1" applyBorder="1" applyAlignment="1">
      <alignment horizontal="center" vertical="center"/>
    </xf>
    <xf numFmtId="9" fontId="13" fillId="0" borderId="77" xfId="2" applyFont="1" applyFill="1" applyBorder="1" applyAlignment="1">
      <alignment horizontal="center" vertical="center"/>
    </xf>
    <xf numFmtId="0" fontId="13" fillId="0" borderId="38" xfId="0" applyFont="1" applyBorder="1" applyAlignment="1">
      <alignment horizontal="center" vertical="center"/>
    </xf>
    <xf numFmtId="0" fontId="13" fillId="0" borderId="54" xfId="0" applyFont="1" applyBorder="1" applyAlignment="1">
      <alignment horizontal="center" vertical="center" textRotation="90" wrapText="1"/>
    </xf>
    <xf numFmtId="14" fontId="13" fillId="0" borderId="54" xfId="0" applyNumberFormat="1" applyFont="1" applyBorder="1" applyAlignment="1">
      <alignment horizontal="center" vertical="center"/>
    </xf>
    <xf numFmtId="1" fontId="13" fillId="0" borderId="54" xfId="0" applyNumberFormat="1" applyFont="1" applyBorder="1" applyAlignment="1">
      <alignment horizontal="center" vertical="center"/>
    </xf>
    <xf numFmtId="14" fontId="13" fillId="0" borderId="38" xfId="0" applyNumberFormat="1" applyFont="1" applyBorder="1" applyAlignment="1">
      <alignment horizontal="center" vertical="center"/>
    </xf>
    <xf numFmtId="1" fontId="13" fillId="0" borderId="38" xfId="0" applyNumberFormat="1" applyFont="1" applyBorder="1" applyAlignment="1">
      <alignment horizontal="center" vertical="center"/>
    </xf>
    <xf numFmtId="1" fontId="13" fillId="0" borderId="54" xfId="2" applyNumberFormat="1" applyFont="1" applyFill="1" applyBorder="1" applyAlignment="1">
      <alignment horizontal="center" vertical="center"/>
    </xf>
    <xf numFmtId="9" fontId="13" fillId="0" borderId="54" xfId="0" applyNumberFormat="1" applyFont="1" applyBorder="1" applyAlignment="1">
      <alignment horizontal="center" vertical="center"/>
    </xf>
    <xf numFmtId="9" fontId="13" fillId="0" borderId="77" xfId="0" applyNumberFormat="1" applyFont="1" applyBorder="1" applyAlignment="1">
      <alignment horizontal="center" vertical="center"/>
    </xf>
    <xf numFmtId="0" fontId="13" fillId="0" borderId="0" xfId="0" applyFont="1" applyAlignment="1">
      <alignment horizontal="center" textRotation="90"/>
    </xf>
    <xf numFmtId="0" fontId="13" fillId="0" borderId="0" xfId="0" applyFont="1" applyAlignment="1">
      <alignment horizontal="left" vertical="center" wrapText="1"/>
    </xf>
    <xf numFmtId="0" fontId="13"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textRotation="90" wrapText="1"/>
    </xf>
    <xf numFmtId="0" fontId="12" fillId="0" borderId="4" xfId="0" applyFont="1" applyBorder="1" applyAlignment="1">
      <alignment horizontal="left" vertical="center" wrapText="1"/>
    </xf>
    <xf numFmtId="0" fontId="12" fillId="0" borderId="4" xfId="0" applyFont="1" applyBorder="1"/>
    <xf numFmtId="0" fontId="17" fillId="0" borderId="77" xfId="0" applyFont="1" applyBorder="1" applyAlignment="1">
      <alignment vertical="center" wrapText="1"/>
    </xf>
    <xf numFmtId="0" fontId="17" fillId="0" borderId="77" xfId="0" applyFont="1" applyBorder="1"/>
    <xf numFmtId="0" fontId="17" fillId="0" borderId="38" xfId="0" applyFont="1" applyBorder="1"/>
    <xf numFmtId="0" fontId="127" fillId="0" borderId="0" xfId="0" applyFont="1" applyAlignment="1">
      <alignment horizontal="center" vertical="center" wrapText="1"/>
    </xf>
    <xf numFmtId="17" fontId="12" fillId="0" borderId="77" xfId="0" applyNumberFormat="1" applyFont="1" applyBorder="1" applyAlignment="1">
      <alignment horizontal="center" vertical="center" wrapText="1"/>
    </xf>
    <xf numFmtId="0" fontId="53" fillId="0" borderId="77" xfId="0" applyFont="1" applyBorder="1" applyAlignment="1">
      <alignment horizontal="justify" vertical="top" wrapText="1"/>
    </xf>
    <xf numFmtId="0" fontId="128" fillId="0" borderId="77" xfId="7" applyFont="1" applyBorder="1" applyAlignment="1">
      <alignment horizontal="justify" vertical="center" wrapText="1"/>
    </xf>
    <xf numFmtId="0" fontId="128" fillId="3" borderId="77" xfId="7" applyFont="1" applyFill="1" applyBorder="1" applyAlignment="1">
      <alignment horizontal="justify" vertical="center" wrapText="1"/>
    </xf>
    <xf numFmtId="15" fontId="12" fillId="0" borderId="77" xfId="0" applyNumberFormat="1" applyFont="1" applyBorder="1" applyAlignment="1">
      <alignment horizontal="center" vertical="center" wrapText="1"/>
    </xf>
    <xf numFmtId="0" fontId="128" fillId="0" borderId="2" xfId="7" applyFont="1" applyBorder="1" applyAlignment="1">
      <alignment horizontal="justify" vertical="center" wrapText="1"/>
    </xf>
    <xf numFmtId="0" fontId="128" fillId="3" borderId="2" xfId="7" applyFont="1" applyFill="1" applyBorder="1" applyAlignment="1">
      <alignment horizontal="justify" vertical="center" wrapText="1"/>
    </xf>
    <xf numFmtId="15" fontId="12" fillId="0" borderId="2" xfId="0" applyNumberFormat="1" applyFont="1" applyBorder="1" applyAlignment="1">
      <alignment horizontal="center" vertical="center" wrapText="1"/>
    </xf>
    <xf numFmtId="0" fontId="53" fillId="3" borderId="0" xfId="0" applyFont="1" applyFill="1" applyAlignment="1">
      <alignment vertical="center" wrapText="1"/>
    </xf>
    <xf numFmtId="0" fontId="53" fillId="0" borderId="4" xfId="0" applyFont="1" applyBorder="1" applyAlignment="1">
      <alignment horizontal="justify" vertical="top" wrapText="1"/>
    </xf>
    <xf numFmtId="0" fontId="53" fillId="0" borderId="2" xfId="0" applyFont="1" applyBorder="1" applyAlignment="1">
      <alignment horizontal="justify" vertical="center" wrapText="1"/>
    </xf>
    <xf numFmtId="0" fontId="53" fillId="3" borderId="2" xfId="0" applyFont="1" applyFill="1" applyBorder="1" applyAlignment="1">
      <alignment horizontal="justify" vertical="center" wrapText="1"/>
    </xf>
    <xf numFmtId="0" fontId="53" fillId="3" borderId="77" xfId="0" applyFont="1" applyFill="1" applyBorder="1" applyAlignment="1">
      <alignment horizontal="justify" vertical="center" wrapText="1"/>
    </xf>
    <xf numFmtId="0" fontId="53" fillId="3" borderId="77" xfId="0" applyFont="1" applyFill="1" applyBorder="1" applyAlignment="1">
      <alignment horizontal="justify" vertical="top" wrapText="1"/>
    </xf>
    <xf numFmtId="0" fontId="128" fillId="0" borderId="5" xfId="7" applyFont="1" applyBorder="1" applyAlignment="1">
      <alignment vertical="center" wrapText="1"/>
    </xf>
    <xf numFmtId="0" fontId="128" fillId="0" borderId="76" xfId="7" applyFont="1" applyBorder="1" applyAlignment="1">
      <alignment horizontal="justify" vertical="center" wrapText="1"/>
    </xf>
    <xf numFmtId="15" fontId="12" fillId="3" borderId="77" xfId="0" applyNumberFormat="1" applyFont="1" applyFill="1" applyBorder="1" applyAlignment="1">
      <alignment horizontal="center" vertical="center" wrapText="1"/>
    </xf>
    <xf numFmtId="0" fontId="128" fillId="3" borderId="77" xfId="7" applyFont="1" applyFill="1" applyBorder="1" applyAlignment="1">
      <alignment horizontal="center" vertical="center" wrapText="1"/>
    </xf>
    <xf numFmtId="0" fontId="53" fillId="3" borderId="77" xfId="0" applyFont="1" applyFill="1" applyBorder="1" applyAlignment="1">
      <alignment horizontal="center" vertical="center" textRotation="90" wrapText="1"/>
    </xf>
    <xf numFmtId="0" fontId="13" fillId="3" borderId="77" xfId="0" applyFont="1" applyFill="1" applyBorder="1" applyAlignment="1">
      <alignment horizontal="center" vertical="center" textRotation="90" wrapText="1"/>
    </xf>
    <xf numFmtId="0" fontId="14" fillId="20" borderId="0" xfId="0" applyFont="1" applyFill="1"/>
    <xf numFmtId="0" fontId="42" fillId="3" borderId="5" xfId="0" applyFont="1" applyFill="1" applyBorder="1" applyAlignment="1">
      <alignment vertical="center" wrapText="1"/>
    </xf>
    <xf numFmtId="0" fontId="129" fillId="3" borderId="77" xfId="7" applyFont="1" applyFill="1" applyBorder="1" applyAlignment="1">
      <alignment horizontal="justify" vertical="center" wrapText="1"/>
    </xf>
    <xf numFmtId="0" fontId="42" fillId="3" borderId="4" xfId="0" applyFont="1" applyFill="1" applyBorder="1" applyAlignment="1">
      <alignment vertical="center" wrapText="1"/>
    </xf>
    <xf numFmtId="0" fontId="14" fillId="0" borderId="77" xfId="0" applyFont="1" applyBorder="1"/>
    <xf numFmtId="0" fontId="131" fillId="0" borderId="17" xfId="0" applyFont="1" applyBorder="1" applyAlignment="1">
      <alignment horizontal="left" vertical="top" wrapText="1"/>
    </xf>
    <xf numFmtId="0" fontId="0" fillId="0" borderId="0" xfId="0" applyAlignment="1">
      <alignment horizontal="left" vertical="top"/>
    </xf>
    <xf numFmtId="0" fontId="0" fillId="0" borderId="17" xfId="0" applyBorder="1" applyAlignment="1">
      <alignment horizontal="center" vertical="center" wrapText="1"/>
    </xf>
    <xf numFmtId="0" fontId="0" fillId="0" borderId="17" xfId="0" applyBorder="1" applyAlignment="1">
      <alignment horizontal="left" vertical="center" wrapText="1" indent="1"/>
    </xf>
    <xf numFmtId="0" fontId="133" fillId="0" borderId="17" xfId="0" applyFont="1" applyBorder="1" applyAlignment="1">
      <alignment horizontal="left" vertical="center" wrapText="1" indent="2"/>
    </xf>
    <xf numFmtId="0" fontId="133" fillId="0" borderId="17" xfId="0" applyFont="1" applyBorder="1" applyAlignment="1">
      <alignment horizontal="center" vertical="center" wrapText="1"/>
    </xf>
    <xf numFmtId="0" fontId="132" fillId="0" borderId="17" xfId="0" applyFont="1" applyBorder="1" applyAlignment="1">
      <alignment horizontal="left" vertical="center" wrapText="1" indent="1"/>
    </xf>
    <xf numFmtId="0" fontId="132" fillId="0" borderId="17" xfId="0" applyFont="1" applyBorder="1" applyAlignment="1">
      <alignment horizontal="center" vertical="center" wrapText="1"/>
    </xf>
    <xf numFmtId="0" fontId="131" fillId="0" borderId="17" xfId="0" applyFont="1" applyBorder="1" applyAlignment="1">
      <alignment horizontal="left" vertical="center" wrapText="1"/>
    </xf>
    <xf numFmtId="0" fontId="131" fillId="0" borderId="17" xfId="0" applyFont="1" applyBorder="1" applyAlignment="1">
      <alignment horizontal="center" vertical="center" wrapText="1"/>
    </xf>
    <xf numFmtId="0" fontId="0" fillId="0" borderId="17" xfId="0" applyBorder="1" applyAlignment="1">
      <alignment horizontal="center" vertical="top" wrapText="1"/>
    </xf>
    <xf numFmtId="0" fontId="131" fillId="0" borderId="17" xfId="0" applyFont="1" applyBorder="1" applyAlignment="1">
      <alignment horizontal="left" vertical="center" wrapText="1" indent="1"/>
    </xf>
    <xf numFmtId="0" fontId="131" fillId="0" borderId="17" xfId="0" applyFont="1" applyBorder="1" applyAlignment="1">
      <alignment horizontal="center" vertical="center" textRotation="90" wrapText="1"/>
    </xf>
    <xf numFmtId="0" fontId="0" fillId="0" borderId="17" xfId="0" applyBorder="1" applyAlignment="1">
      <alignment horizontal="center" vertical="center" textRotation="90" wrapText="1"/>
    </xf>
    <xf numFmtId="1" fontId="137" fillId="0" borderId="17" xfId="0" applyNumberFormat="1" applyFont="1" applyBorder="1" applyAlignment="1">
      <alignment horizontal="center" vertical="center" shrinkToFit="1"/>
    </xf>
    <xf numFmtId="0" fontId="131" fillId="0" borderId="17" xfId="0" applyFont="1" applyBorder="1" applyAlignment="1">
      <alignment horizontal="center" vertical="top" wrapText="1"/>
    </xf>
    <xf numFmtId="0" fontId="131" fillId="0" borderId="17" xfId="0" applyFont="1" applyBorder="1" applyAlignment="1">
      <alignment horizontal="left" textRotation="90" wrapText="1"/>
    </xf>
    <xf numFmtId="0" fontId="131" fillId="0" borderId="17" xfId="0" applyFont="1" applyBorder="1" applyAlignment="1">
      <alignment horizontal="left" vertical="top" wrapText="1" indent="1"/>
    </xf>
    <xf numFmtId="9" fontId="137" fillId="0" borderId="17" xfId="0" applyNumberFormat="1" applyFont="1" applyBorder="1" applyAlignment="1">
      <alignment horizontal="center" vertical="center" shrinkToFit="1"/>
    </xf>
    <xf numFmtId="0" fontId="131" fillId="0" borderId="19" xfId="0" applyFont="1" applyBorder="1" applyAlignment="1">
      <alignment horizontal="center" vertical="top" wrapText="1"/>
    </xf>
    <xf numFmtId="0" fontId="131" fillId="0" borderId="19" xfId="0" applyFont="1" applyBorder="1" applyAlignment="1">
      <alignment horizontal="left" vertical="center" wrapText="1" indent="1"/>
    </xf>
    <xf numFmtId="0" fontId="131" fillId="0" borderId="19" xfId="0" applyFont="1" applyBorder="1" applyAlignment="1">
      <alignment horizontal="center" vertical="center" wrapText="1"/>
    </xf>
    <xf numFmtId="0" fontId="131" fillId="0" borderId="21" xfId="0" applyFont="1" applyBorder="1" applyAlignment="1">
      <alignment horizontal="center" vertical="center" wrapText="1"/>
    </xf>
    <xf numFmtId="0" fontId="131" fillId="0" borderId="21" xfId="0" applyFont="1" applyBorder="1" applyAlignment="1">
      <alignment horizontal="center" vertical="top" wrapText="1"/>
    </xf>
    <xf numFmtId="0" fontId="0" fillId="0" borderId="21" xfId="0" applyBorder="1" applyAlignment="1">
      <alignment horizontal="center" vertical="top" wrapText="1"/>
    </xf>
    <xf numFmtId="0" fontId="54" fillId="0" borderId="0" xfId="0" applyFont="1" applyAlignment="1">
      <alignment horizontal="left" vertical="top"/>
    </xf>
    <xf numFmtId="0" fontId="54" fillId="0" borderId="17" xfId="0" applyFont="1" applyBorder="1" applyAlignment="1">
      <alignment horizontal="center" vertical="top" wrapText="1"/>
    </xf>
    <xf numFmtId="0" fontId="54" fillId="0" borderId="17" xfId="0" applyFont="1" applyBorder="1" applyAlignment="1">
      <alignment horizontal="left" vertical="center" wrapText="1" indent="1"/>
    </xf>
    <xf numFmtId="0" fontId="54" fillId="0" borderId="17" xfId="0" applyFont="1" applyBorder="1" applyAlignment="1">
      <alignment horizontal="left" vertical="top" wrapText="1"/>
    </xf>
    <xf numFmtId="0" fontId="54" fillId="0" borderId="19" xfId="0" applyFont="1" applyBorder="1" applyAlignment="1">
      <alignment horizontal="left" vertical="top" wrapText="1"/>
    </xf>
    <xf numFmtId="0" fontId="54" fillId="0" borderId="21" xfId="0" applyFont="1" applyBorder="1" applyAlignment="1">
      <alignment horizontal="left" vertical="center" wrapText="1"/>
    </xf>
    <xf numFmtId="0" fontId="54" fillId="0" borderId="19" xfId="0" applyFont="1" applyBorder="1" applyAlignment="1">
      <alignment horizontal="left" wrapText="1"/>
    </xf>
    <xf numFmtId="0" fontId="139" fillId="0" borderId="17" xfId="0" applyFont="1" applyBorder="1" applyAlignment="1">
      <alignment horizontal="left" vertical="top" wrapText="1" indent="2"/>
    </xf>
    <xf numFmtId="0" fontId="139" fillId="0" borderId="17" xfId="0" applyFont="1" applyBorder="1" applyAlignment="1">
      <alignment horizontal="center" vertical="top" wrapText="1"/>
    </xf>
    <xf numFmtId="0" fontId="138" fillId="0" borderId="17" xfId="0" applyFont="1" applyBorder="1" applyAlignment="1">
      <alignment horizontal="left" vertical="center" wrapText="1"/>
    </xf>
    <xf numFmtId="0" fontId="115" fillId="0" borderId="17" xfId="0" applyFont="1" applyBorder="1" applyAlignment="1">
      <alignment horizontal="left" vertical="top" wrapText="1"/>
    </xf>
    <xf numFmtId="0" fontId="115" fillId="0" borderId="17" xfId="0" applyFont="1" applyBorder="1" applyAlignment="1">
      <alignment horizontal="left" vertical="center" wrapText="1"/>
    </xf>
    <xf numFmtId="0" fontId="115" fillId="0" borderId="17" xfId="0" applyFont="1" applyBorder="1" applyAlignment="1">
      <alignment horizontal="left" vertical="center" wrapText="1" indent="1"/>
    </xf>
    <xf numFmtId="0" fontId="115" fillId="0" borderId="17" xfId="0" applyFont="1" applyBorder="1" applyAlignment="1">
      <alignment horizontal="center" vertical="center" wrapText="1"/>
    </xf>
    <xf numFmtId="0" fontId="115" fillId="0" borderId="19" xfId="0" applyFont="1" applyBorder="1" applyAlignment="1">
      <alignment horizontal="left" vertical="center" wrapText="1"/>
    </xf>
    <xf numFmtId="0" fontId="115" fillId="0" borderId="21" xfId="0" applyFont="1" applyBorder="1" applyAlignment="1">
      <alignment horizontal="left" vertical="center" wrapText="1"/>
    </xf>
    <xf numFmtId="0" fontId="115" fillId="0" borderId="19" xfId="0" applyFont="1" applyBorder="1" applyAlignment="1">
      <alignment horizontal="left" vertical="top" wrapText="1"/>
    </xf>
    <xf numFmtId="0" fontId="138" fillId="0" borderId="77" xfId="0" applyFont="1" applyBorder="1" applyAlignment="1">
      <alignment horizontal="center" vertical="center" wrapText="1"/>
    </xf>
    <xf numFmtId="0" fontId="115" fillId="0" borderId="0" xfId="0" applyFont="1" applyAlignment="1">
      <alignment horizontal="center"/>
    </xf>
    <xf numFmtId="0" fontId="145" fillId="0" borderId="0" xfId="0" applyFont="1" applyAlignment="1">
      <alignment horizontal="center"/>
    </xf>
    <xf numFmtId="0" fontId="141" fillId="0" borderId="77" xfId="0" applyFont="1" applyBorder="1" applyAlignment="1">
      <alignment horizontal="center" vertical="center" wrapText="1"/>
    </xf>
    <xf numFmtId="0" fontId="115" fillId="0" borderId="77"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0" xfId="0" applyFont="1" applyAlignment="1">
      <alignment horizontal="center" vertical="center" wrapText="1"/>
    </xf>
    <xf numFmtId="0" fontId="115" fillId="0" borderId="0" xfId="0" applyFont="1" applyAlignment="1">
      <alignment horizontal="center" vertical="center" textRotation="90" wrapText="1"/>
    </xf>
    <xf numFmtId="0" fontId="115" fillId="0" borderId="0" xfId="0" applyFont="1" applyAlignment="1">
      <alignment horizontal="center" textRotation="90"/>
    </xf>
    <xf numFmtId="9" fontId="115" fillId="0" borderId="0" xfId="0" applyNumberFormat="1" applyFont="1" applyAlignment="1">
      <alignment horizontal="center"/>
    </xf>
    <xf numFmtId="0" fontId="146" fillId="7" borderId="77"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0" xfId="0" applyFont="1" applyBorder="1" applyAlignment="1">
      <alignment horizontal="center" vertical="center" textRotation="90" wrapText="1"/>
    </xf>
    <xf numFmtId="0" fontId="12" fillId="0" borderId="7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7" xfId="0" applyFont="1" applyBorder="1" applyAlignment="1">
      <alignment horizontal="left" vertical="center" wrapText="1"/>
    </xf>
    <xf numFmtId="0" fontId="12" fillId="0" borderId="77" xfId="0" applyFont="1" applyBorder="1" applyAlignment="1">
      <alignment horizontal="center" vertical="center"/>
    </xf>
    <xf numFmtId="0" fontId="43"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textRotation="90" wrapText="1"/>
    </xf>
    <xf numFmtId="0" fontId="12" fillId="3" borderId="23" xfId="0" applyFont="1" applyFill="1" applyBorder="1" applyAlignment="1">
      <alignment horizontal="center" vertical="center" wrapText="1"/>
    </xf>
    <xf numFmtId="9" fontId="12" fillId="0" borderId="23" xfId="0" applyNumberFormat="1" applyFont="1" applyBorder="1" applyAlignment="1">
      <alignment horizontal="center" vertical="center" wrapText="1"/>
    </xf>
    <xf numFmtId="0" fontId="12" fillId="0" borderId="23" xfId="0" applyFont="1" applyBorder="1" applyAlignment="1">
      <alignment horizontal="justify" vertical="center" wrapText="1"/>
    </xf>
    <xf numFmtId="0" fontId="12" fillId="0" borderId="23" xfId="0" applyFont="1" applyBorder="1" applyAlignment="1">
      <alignment vertical="center" wrapText="1"/>
    </xf>
    <xf numFmtId="14" fontId="12" fillId="0" borderId="23" xfId="0" applyNumberFormat="1" applyFont="1" applyBorder="1" applyAlignment="1">
      <alignment horizontal="center" vertical="center" wrapText="1"/>
    </xf>
    <xf numFmtId="0" fontId="12" fillId="0" borderId="2" xfId="0" applyFont="1" applyBorder="1" applyAlignment="1">
      <alignment horizontal="justify" vertical="center" wrapText="1"/>
    </xf>
    <xf numFmtId="0" fontId="12" fillId="0" borderId="77" xfId="0" applyFont="1" applyBorder="1" applyAlignment="1">
      <alignment horizontal="center" vertical="center" wrapText="1"/>
    </xf>
    <xf numFmtId="0" fontId="5" fillId="0" borderId="0" xfId="0" applyFont="1" applyAlignment="1">
      <alignment horizontal="center" vertical="center" wrapText="1"/>
    </xf>
    <xf numFmtId="0" fontId="5" fillId="0" borderId="77" xfId="0" applyFont="1" applyBorder="1" applyAlignment="1">
      <alignment horizontal="left" vertical="center" wrapText="1"/>
    </xf>
    <xf numFmtId="0" fontId="3" fillId="5" borderId="2" xfId="0" applyFont="1" applyFill="1" applyBorder="1" applyAlignment="1">
      <alignment horizontal="center" vertical="center" wrapText="1"/>
    </xf>
    <xf numFmtId="0" fontId="5" fillId="0" borderId="38" xfId="0" applyFont="1" applyBorder="1" applyAlignment="1">
      <alignment horizontal="center" vertical="center" wrapText="1"/>
    </xf>
    <xf numFmtId="1" fontId="140" fillId="0" borderId="25" xfId="0" applyNumberFormat="1" applyFont="1" applyBorder="1" applyAlignment="1">
      <alignment horizontal="center" vertical="center" shrinkToFit="1"/>
    </xf>
    <xf numFmtId="9" fontId="140" fillId="0" borderId="25" xfId="0" applyNumberFormat="1" applyFont="1" applyBorder="1" applyAlignment="1">
      <alignment horizontal="center" vertical="center" shrinkToFit="1"/>
    </xf>
    <xf numFmtId="0" fontId="54" fillId="0" borderId="77" xfId="0" applyFont="1" applyBorder="1" applyAlignment="1">
      <alignment horizontal="center" vertical="center" wrapText="1"/>
    </xf>
    <xf numFmtId="0" fontId="54" fillId="0" borderId="0" xfId="0" applyFont="1" applyAlignment="1">
      <alignment horizontal="left" vertical="center"/>
    </xf>
    <xf numFmtId="0" fontId="54" fillId="0" borderId="0" xfId="0" applyFont="1" applyAlignment="1">
      <alignment horizontal="center" vertical="center"/>
    </xf>
    <xf numFmtId="0" fontId="54" fillId="0" borderId="77" xfId="0" applyFont="1" applyBorder="1" applyAlignment="1">
      <alignment horizontal="left" vertical="center" wrapText="1"/>
    </xf>
    <xf numFmtId="0" fontId="54" fillId="3" borderId="77" xfId="0" applyFont="1" applyFill="1" applyBorder="1" applyAlignment="1">
      <alignment horizontal="left" vertical="center" wrapText="1"/>
    </xf>
    <xf numFmtId="0" fontId="54" fillId="0" borderId="0" xfId="0" applyFont="1" applyAlignment="1">
      <alignment horizontal="center" vertical="center" wrapText="1"/>
    </xf>
    <xf numFmtId="0" fontId="43" fillId="0" borderId="23" xfId="0" applyFont="1" applyBorder="1" applyAlignment="1">
      <alignment horizontal="left" vertical="center" wrapText="1"/>
    </xf>
    <xf numFmtId="0" fontId="72" fillId="0" borderId="23" xfId="0" applyFont="1" applyBorder="1" applyAlignment="1">
      <alignment horizontal="center" vertical="center" wrapText="1"/>
    </xf>
    <xf numFmtId="0" fontId="118" fillId="0" borderId="23" xfId="0" applyFont="1" applyBorder="1" applyAlignment="1">
      <alignment horizontal="center" vertical="center" wrapText="1"/>
    </xf>
    <xf numFmtId="0" fontId="12" fillId="17" borderId="23" xfId="0" applyFont="1" applyFill="1" applyBorder="1" applyAlignment="1">
      <alignment horizontal="left" vertical="center" wrapText="1"/>
    </xf>
    <xf numFmtId="1" fontId="12" fillId="0" borderId="23" xfId="0" applyNumberFormat="1" applyFont="1" applyBorder="1" applyAlignment="1">
      <alignment horizontal="center" vertical="center" wrapText="1"/>
    </xf>
    <xf numFmtId="0" fontId="147" fillId="7" borderId="77" xfId="0" applyFont="1" applyFill="1" applyBorder="1" applyAlignment="1">
      <alignment horizontal="center" vertical="center" wrapText="1"/>
    </xf>
    <xf numFmtId="1" fontId="10" fillId="11" borderId="24" xfId="0" applyNumberFormat="1" applyFont="1" applyFill="1" applyBorder="1" applyAlignment="1">
      <alignment horizontal="center" vertical="center" wrapText="1"/>
    </xf>
    <xf numFmtId="2" fontId="10" fillId="5" borderId="25"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xf>
    <xf numFmtId="1" fontId="12" fillId="0" borderId="77" xfId="0" applyNumberFormat="1" applyFont="1" applyBorder="1" applyAlignment="1">
      <alignment horizontal="center" vertical="center"/>
    </xf>
    <xf numFmtId="0" fontId="53" fillId="0" borderId="0" xfId="0" applyFont="1" applyAlignment="1">
      <alignment horizontal="center" vertical="center"/>
    </xf>
    <xf numFmtId="1" fontId="54" fillId="0" borderId="0" xfId="0" applyNumberFormat="1" applyFont="1" applyAlignment="1">
      <alignment horizontal="left" vertical="top"/>
    </xf>
    <xf numFmtId="49" fontId="24" fillId="0" borderId="90" xfId="0" applyNumberFormat="1" applyFont="1" applyBorder="1" applyAlignment="1">
      <alignment horizontal="left" vertical="center" wrapText="1"/>
    </xf>
    <xf numFmtId="49" fontId="24" fillId="0" borderId="95" xfId="0" applyNumberFormat="1" applyFont="1" applyBorder="1" applyAlignment="1">
      <alignment horizontal="left" vertical="center" wrapText="1"/>
    </xf>
    <xf numFmtId="2" fontId="85" fillId="0" borderId="89" xfId="0" applyNumberFormat="1" applyFont="1" applyBorder="1" applyAlignment="1">
      <alignment horizontal="center" vertical="center"/>
    </xf>
    <xf numFmtId="2" fontId="85" fillId="0" borderId="17" xfId="0" applyNumberFormat="1" applyFont="1" applyBorder="1" applyAlignment="1">
      <alignment horizontal="center" vertical="center"/>
    </xf>
    <xf numFmtId="1" fontId="12" fillId="0" borderId="2" xfId="0" applyNumberFormat="1" applyFont="1" applyBorder="1" applyAlignment="1">
      <alignment horizontal="center" vertical="center"/>
    </xf>
    <xf numFmtId="2" fontId="146" fillId="7" borderId="77" xfId="0" applyNumberFormat="1" applyFont="1" applyFill="1" applyBorder="1" applyAlignment="1">
      <alignment horizontal="center" vertical="center" wrapText="1"/>
    </xf>
    <xf numFmtId="1" fontId="14" fillId="0" borderId="0" xfId="0" applyNumberFormat="1" applyFont="1"/>
    <xf numFmtId="0" fontId="148" fillId="18" borderId="77" xfId="0" applyFont="1" applyFill="1" applyBorder="1" applyAlignment="1">
      <alignment vertical="center" wrapText="1"/>
    </xf>
    <xf numFmtId="1" fontId="63" fillId="0" borderId="15" xfId="0" applyNumberFormat="1" applyFont="1" applyBorder="1" applyAlignment="1">
      <alignment horizontal="center" vertical="center"/>
    </xf>
    <xf numFmtId="1" fontId="146" fillId="7" borderId="77" xfId="0" applyNumberFormat="1" applyFont="1" applyFill="1" applyBorder="1" applyAlignment="1">
      <alignment horizontal="center" vertical="center" wrapText="1"/>
    </xf>
    <xf numFmtId="0" fontId="5" fillId="0" borderId="77" xfId="0" applyFont="1" applyBorder="1" applyAlignment="1">
      <alignment horizontal="center" vertical="center" wrapText="1"/>
    </xf>
    <xf numFmtId="0" fontId="14" fillId="0" borderId="77" xfId="0" applyFont="1" applyBorder="1" applyAlignment="1">
      <alignment horizontal="center" vertical="center"/>
    </xf>
    <xf numFmtId="0" fontId="26" fillId="3" borderId="23"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14" fillId="0" borderId="77" xfId="0" applyFont="1" applyBorder="1" applyAlignment="1">
      <alignment horizontal="justify" vertical="center" wrapText="1"/>
    </xf>
    <xf numFmtId="1" fontId="14" fillId="0" borderId="77" xfId="0" applyNumberFormat="1" applyFont="1" applyBorder="1" applyAlignment="1">
      <alignment horizontal="center" vertical="center"/>
    </xf>
    <xf numFmtId="1" fontId="12" fillId="0" borderId="23" xfId="4" applyNumberFormat="1" applyFont="1" applyFill="1" applyBorder="1" applyAlignment="1">
      <alignment horizontal="center" vertical="center"/>
    </xf>
    <xf numFmtId="1" fontId="12" fillId="0" borderId="4" xfId="4" applyNumberFormat="1" applyFont="1" applyFill="1" applyBorder="1" applyAlignment="1">
      <alignment horizontal="center" vertical="center"/>
    </xf>
    <xf numFmtId="1" fontId="12" fillId="0" borderId="2" xfId="0" applyNumberFormat="1" applyFont="1" applyBorder="1" applyAlignment="1">
      <alignment vertical="center"/>
    </xf>
    <xf numFmtId="1" fontId="12" fillId="0" borderId="4" xfId="0" applyNumberFormat="1" applyFont="1" applyBorder="1" applyAlignment="1">
      <alignment vertical="center"/>
    </xf>
    <xf numFmtId="166" fontId="146" fillId="7" borderId="77" xfId="0" applyNumberFormat="1" applyFont="1" applyFill="1" applyBorder="1" applyAlignment="1">
      <alignment horizontal="center" vertical="center" wrapText="1"/>
    </xf>
    <xf numFmtId="166" fontId="11" fillId="10" borderId="26" xfId="0" applyNumberFormat="1" applyFont="1" applyFill="1" applyBorder="1" applyAlignment="1">
      <alignment horizontal="center" vertical="center" wrapText="1"/>
    </xf>
    <xf numFmtId="1" fontId="12" fillId="0" borderId="54" xfId="0" applyNumberFormat="1" applyFont="1" applyBorder="1" applyAlignment="1">
      <alignment horizontal="center" vertical="center" wrapText="1"/>
    </xf>
    <xf numFmtId="1" fontId="12" fillId="0" borderId="15" xfId="0" applyNumberFormat="1" applyFont="1" applyBorder="1" applyAlignment="1">
      <alignment horizontal="center" vertical="center"/>
    </xf>
    <xf numFmtId="1" fontId="60" fillId="0" borderId="23" xfId="0" applyNumberFormat="1" applyFont="1" applyBorder="1" applyAlignment="1">
      <alignment horizontal="center" vertical="center" wrapText="1"/>
    </xf>
    <xf numFmtId="1" fontId="60" fillId="0" borderId="23" xfId="2" applyNumberFormat="1" applyFont="1" applyFill="1" applyBorder="1" applyAlignment="1">
      <alignment horizontal="center" vertical="center" wrapText="1"/>
    </xf>
    <xf numFmtId="1" fontId="0" fillId="0" borderId="23" xfId="0" applyNumberFormat="1" applyBorder="1" applyAlignment="1">
      <alignment horizontal="center" vertical="center" wrapText="1"/>
    </xf>
    <xf numFmtId="0" fontId="149" fillId="0" borderId="17" xfId="0" applyFont="1" applyBorder="1" applyAlignment="1">
      <alignment horizontal="justify" vertical="center" wrapText="1"/>
    </xf>
    <xf numFmtId="0" fontId="150" fillId="0" borderId="17" xfId="0" applyFont="1" applyBorder="1" applyAlignment="1">
      <alignment horizontal="justify" vertical="center" wrapText="1"/>
    </xf>
    <xf numFmtId="1" fontId="149" fillId="0" borderId="17" xfId="0" applyNumberFormat="1" applyFont="1" applyBorder="1" applyAlignment="1">
      <alignment horizontal="center" vertical="center" wrapText="1"/>
    </xf>
    <xf numFmtId="1" fontId="149" fillId="0" borderId="19" xfId="0" applyNumberFormat="1" applyFont="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5" fillId="0" borderId="102" xfId="0" applyFont="1" applyBorder="1" applyAlignment="1">
      <alignment horizontal="left"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2" xfId="0" applyFont="1" applyBorder="1" applyAlignment="1">
      <alignment horizontal="left" vertical="center" wrapText="1"/>
    </xf>
    <xf numFmtId="0" fontId="5" fillId="0" borderId="108" xfId="0" applyFont="1" applyBorder="1" applyAlignment="1">
      <alignment horizontal="left" vertical="center" wrapText="1"/>
    </xf>
    <xf numFmtId="0" fontId="5" fillId="0" borderId="103" xfId="0" applyFont="1" applyBorder="1" applyAlignment="1">
      <alignment horizontal="left" vertical="center" wrapText="1"/>
    </xf>
    <xf numFmtId="0" fontId="5" fillId="0" borderId="38" xfId="0" applyFont="1" applyBorder="1" applyAlignment="1">
      <alignment horizontal="left" vertical="center" wrapText="1"/>
    </xf>
    <xf numFmtId="0" fontId="5" fillId="0" borderId="104" xfId="0" applyFont="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57" xfId="0" applyFont="1" applyBorder="1" applyAlignment="1">
      <alignment horizontal="center" vertical="center" wrapText="1"/>
    </xf>
    <xf numFmtId="0" fontId="5" fillId="0" borderId="56" xfId="0" applyFont="1" applyBorder="1" applyAlignment="1">
      <alignment horizontal="center"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54" xfId="0" applyFont="1" applyFill="1" applyBorder="1" applyAlignment="1">
      <alignment horizontal="left" vertical="center" wrapText="1"/>
    </xf>
    <xf numFmtId="0" fontId="109" fillId="0" borderId="23" xfId="0" applyFont="1" applyBorder="1" applyAlignment="1">
      <alignment vertical="center" wrapText="1"/>
    </xf>
    <xf numFmtId="1" fontId="44" fillId="0" borderId="77" xfId="0" applyNumberFormat="1" applyFont="1" applyBorder="1" applyAlignment="1">
      <alignment horizontal="center" vertical="center" wrapText="1"/>
    </xf>
    <xf numFmtId="1" fontId="77" fillId="0" borderId="77" xfId="0" applyNumberFormat="1" applyFont="1" applyBorder="1" applyAlignment="1">
      <alignment horizontal="center" vertical="center" wrapText="1"/>
    </xf>
    <xf numFmtId="1" fontId="53" fillId="0" borderId="77" xfId="0" applyNumberFormat="1" applyFont="1" applyBorder="1" applyAlignment="1">
      <alignment horizontal="center" vertical="center" wrapText="1"/>
    </xf>
    <xf numFmtId="1" fontId="53" fillId="0" borderId="77" xfId="0" applyNumberFormat="1" applyFont="1" applyBorder="1" applyAlignment="1">
      <alignment horizontal="center" vertical="center"/>
    </xf>
    <xf numFmtId="0" fontId="17" fillId="0" borderId="77" xfId="5" applyFont="1" applyBorder="1" applyAlignment="1">
      <alignment horizontal="center" vertical="center" wrapText="1"/>
    </xf>
    <xf numFmtId="168" fontId="17" fillId="0" borderId="77" xfId="0" applyNumberFormat="1" applyFont="1" applyBorder="1" applyAlignment="1">
      <alignment horizontal="center" vertical="center" wrapText="1"/>
    </xf>
    <xf numFmtId="0" fontId="17" fillId="0" borderId="77" xfId="0" applyFont="1" applyBorder="1" applyAlignment="1">
      <alignment horizontal="center" vertical="center" wrapText="1"/>
    </xf>
    <xf numFmtId="0" fontId="151" fillId="0" borderId="77" xfId="0" applyFont="1" applyBorder="1" applyAlignment="1">
      <alignment horizontal="justify" vertical="center" wrapText="1"/>
    </xf>
    <xf numFmtId="0" fontId="17" fillId="0" borderId="77" xfId="5" applyFont="1" applyBorder="1" applyAlignment="1">
      <alignment vertical="center" wrapText="1"/>
    </xf>
    <xf numFmtId="49" fontId="17" fillId="0" borderId="77" xfId="5" applyNumberFormat="1" applyFont="1" applyBorder="1" applyAlignment="1">
      <alignment horizontal="center" vertical="center" wrapText="1"/>
    </xf>
    <xf numFmtId="168" fontId="17" fillId="0" borderId="77" xfId="5" applyNumberFormat="1" applyFont="1" applyBorder="1" applyAlignment="1">
      <alignment vertical="center" wrapText="1"/>
    </xf>
    <xf numFmtId="49" fontId="17" fillId="0" borderId="77" xfId="5" applyNumberFormat="1" applyFont="1" applyBorder="1" applyAlignment="1">
      <alignment vertical="center" wrapText="1"/>
    </xf>
    <xf numFmtId="0" fontId="151" fillId="0" borderId="77" xfId="0" applyFont="1" applyBorder="1" applyAlignment="1">
      <alignment horizontal="justify" vertical="center"/>
    </xf>
    <xf numFmtId="1" fontId="151" fillId="0" borderId="77" xfId="0" applyNumberFormat="1" applyFont="1" applyBorder="1" applyAlignment="1">
      <alignment horizontal="center" vertical="center" wrapText="1"/>
    </xf>
    <xf numFmtId="1" fontId="151" fillId="0" borderId="77" xfId="0" applyNumberFormat="1" applyFont="1" applyBorder="1" applyAlignment="1">
      <alignment horizontal="center" vertical="center"/>
    </xf>
    <xf numFmtId="0" fontId="12" fillId="0" borderId="77" xfId="0" applyFont="1" applyBorder="1" applyAlignment="1">
      <alignment horizontal="justify" vertical="center" wrapText="1"/>
    </xf>
    <xf numFmtId="0" fontId="10" fillId="11" borderId="77" xfId="0" applyFont="1" applyFill="1" applyBorder="1" applyAlignment="1">
      <alignment horizontal="center" vertical="center" wrapText="1" readingOrder="1"/>
    </xf>
    <xf numFmtId="0" fontId="43" fillId="0" borderId="55" xfId="0" applyFont="1" applyBorder="1" applyAlignment="1">
      <alignment horizontal="center" vertical="center" wrapText="1"/>
    </xf>
    <xf numFmtId="0" fontId="77" fillId="0" borderId="77" xfId="0" applyFont="1" applyBorder="1" applyAlignment="1">
      <alignment horizontal="center" vertical="center" wrapText="1"/>
    </xf>
    <xf numFmtId="0" fontId="53" fillId="3" borderId="77" xfId="0" applyFont="1" applyFill="1" applyBorder="1" applyAlignment="1">
      <alignment horizontal="center" vertical="center" wrapText="1"/>
    </xf>
    <xf numFmtId="0" fontId="53" fillId="0" borderId="77" xfId="0" applyFont="1" applyBorder="1" applyAlignment="1">
      <alignment horizontal="center" vertical="center" wrapText="1"/>
    </xf>
    <xf numFmtId="0" fontId="12" fillId="0" borderId="5" xfId="0" applyFont="1" applyBorder="1" applyAlignment="1">
      <alignment horizontal="justify" vertical="center" wrapText="1"/>
    </xf>
    <xf numFmtId="0" fontId="5" fillId="0" borderId="77" xfId="0" applyFont="1" applyBorder="1" applyAlignment="1">
      <alignment vertical="center"/>
    </xf>
    <xf numFmtId="0" fontId="5" fillId="0" borderId="0" xfId="0" applyFont="1" applyAlignment="1">
      <alignment horizontal="center"/>
    </xf>
    <xf numFmtId="15" fontId="5" fillId="0" borderId="77" xfId="0" applyNumberFormat="1" applyFont="1" applyBorder="1" applyAlignment="1">
      <alignment horizontal="left" vertical="center" wrapText="1"/>
    </xf>
    <xf numFmtId="0" fontId="3" fillId="0" borderId="77" xfId="0" applyFont="1" applyBorder="1" applyAlignment="1">
      <alignment horizontal="center" vertical="center" wrapText="1"/>
    </xf>
    <xf numFmtId="0" fontId="5" fillId="3" borderId="77" xfId="0" applyFont="1" applyFill="1" applyBorder="1" applyAlignment="1">
      <alignment vertical="center" wrapText="1"/>
    </xf>
    <xf numFmtId="0" fontId="5" fillId="3" borderId="77" xfId="0" applyFont="1" applyFill="1" applyBorder="1" applyAlignment="1">
      <alignment horizontal="center" vertical="center" wrapText="1"/>
    </xf>
    <xf numFmtId="15" fontId="5" fillId="3" borderId="77" xfId="0" applyNumberFormat="1" applyFont="1" applyFill="1" applyBorder="1" applyAlignment="1">
      <alignment horizontal="center" vertical="center" wrapText="1"/>
    </xf>
    <xf numFmtId="0" fontId="5" fillId="3" borderId="77" xfId="0" applyFont="1" applyFill="1" applyBorder="1" applyAlignment="1">
      <alignment horizontal="left" vertical="center" wrapText="1"/>
    </xf>
    <xf numFmtId="9" fontId="5" fillId="3" borderId="77" xfId="2" applyFont="1" applyFill="1" applyBorder="1" applyAlignment="1">
      <alignment horizontal="center" vertical="center" wrapText="1"/>
    </xf>
    <xf numFmtId="15" fontId="5" fillId="0" borderId="77" xfId="0" applyNumberFormat="1" applyFont="1" applyBorder="1" applyAlignment="1">
      <alignment horizontal="center" vertical="center" wrapText="1"/>
    </xf>
    <xf numFmtId="9" fontId="5" fillId="0" borderId="77" xfId="2" applyFont="1" applyFill="1" applyBorder="1" applyAlignment="1">
      <alignment horizontal="center" vertical="center" wrapText="1"/>
    </xf>
    <xf numFmtId="1" fontId="53" fillId="0" borderId="77" xfId="2" applyNumberFormat="1" applyFont="1" applyBorder="1" applyAlignment="1">
      <alignment horizontal="center" vertical="center" wrapText="1"/>
    </xf>
    <xf numFmtId="1" fontId="26" fillId="3" borderId="23" xfId="0" applyNumberFormat="1" applyFont="1" applyFill="1" applyBorder="1" applyAlignment="1">
      <alignment horizontal="center" vertical="center"/>
    </xf>
    <xf numFmtId="1" fontId="26" fillId="3" borderId="23" xfId="0" applyNumberFormat="1" applyFont="1" applyFill="1" applyBorder="1" applyAlignment="1">
      <alignment horizontal="center" vertical="center" wrapText="1"/>
    </xf>
    <xf numFmtId="1" fontId="26" fillId="3" borderId="23" xfId="0" quotePrefix="1" applyNumberFormat="1" applyFont="1" applyFill="1" applyBorder="1" applyAlignment="1">
      <alignment horizontal="center" vertical="center"/>
    </xf>
    <xf numFmtId="1" fontId="26" fillId="3" borderId="4" xfId="0" applyNumberFormat="1" applyFont="1" applyFill="1" applyBorder="1" applyAlignment="1">
      <alignment horizontal="center" vertical="center" wrapText="1"/>
    </xf>
    <xf numFmtId="1" fontId="26" fillId="3" borderId="2" xfId="0" applyNumberFormat="1" applyFont="1" applyFill="1" applyBorder="1" applyAlignment="1">
      <alignment horizontal="center" vertical="center" wrapText="1"/>
    </xf>
    <xf numFmtId="49" fontId="26" fillId="3" borderId="2" xfId="0" applyNumberFormat="1" applyFont="1" applyFill="1" applyBorder="1" applyAlignment="1">
      <alignment vertical="center" wrapText="1"/>
    </xf>
    <xf numFmtId="49" fontId="26" fillId="3" borderId="4" xfId="0" applyNumberFormat="1" applyFont="1" applyFill="1" applyBorder="1" applyAlignment="1">
      <alignment vertical="center" wrapText="1"/>
    </xf>
    <xf numFmtId="0" fontId="26" fillId="3" borderId="4" xfId="0" applyFont="1" applyFill="1" applyBorder="1" applyAlignment="1">
      <alignment vertical="center" wrapText="1"/>
    </xf>
    <xf numFmtId="49" fontId="26" fillId="3" borderId="10" xfId="0" applyNumberFormat="1" applyFont="1" applyFill="1" applyBorder="1" applyAlignment="1">
      <alignment vertical="center" wrapText="1"/>
    </xf>
    <xf numFmtId="0" fontId="26" fillId="3" borderId="11" xfId="0" applyFont="1" applyFill="1" applyBorder="1" applyAlignment="1">
      <alignment vertical="center" wrapText="1"/>
    </xf>
    <xf numFmtId="1" fontId="26" fillId="3" borderId="77" xfId="0" applyNumberFormat="1" applyFont="1" applyFill="1" applyBorder="1" applyAlignment="1">
      <alignment horizontal="center" vertical="center" wrapText="1"/>
    </xf>
    <xf numFmtId="49" fontId="26" fillId="3" borderId="2" xfId="0" applyNumberFormat="1" applyFont="1" applyFill="1" applyBorder="1" applyAlignment="1">
      <alignment horizontal="left" vertical="center" wrapText="1"/>
    </xf>
    <xf numFmtId="0" fontId="26" fillId="3" borderId="77" xfId="0" applyFont="1" applyFill="1" applyBorder="1" applyAlignment="1">
      <alignment horizontal="left" vertical="center" wrapText="1"/>
    </xf>
    <xf numFmtId="0" fontId="115" fillId="0" borderId="0" xfId="0" applyFont="1" applyAlignment="1">
      <alignment horizontal="left" vertical="center"/>
    </xf>
    <xf numFmtId="0" fontId="153" fillId="7" borderId="77" xfId="0" applyFont="1" applyFill="1" applyBorder="1" applyAlignment="1">
      <alignment horizontal="center" vertical="center" wrapText="1"/>
    </xf>
    <xf numFmtId="0" fontId="154" fillId="0" borderId="0" xfId="0" applyFont="1" applyAlignment="1">
      <alignment horizontal="left" vertical="top"/>
    </xf>
    <xf numFmtId="166" fontId="153" fillId="7" borderId="77" xfId="0" applyNumberFormat="1" applyFont="1" applyFill="1" applyBorder="1" applyAlignment="1">
      <alignment horizontal="center" vertical="center" wrapText="1"/>
    </xf>
    <xf numFmtId="1" fontId="86" fillId="0" borderId="77" xfId="0" applyNumberFormat="1" applyFont="1" applyBorder="1" applyAlignment="1">
      <alignment horizontal="center" vertical="center" wrapText="1"/>
    </xf>
    <xf numFmtId="1" fontId="86" fillId="0" borderId="77" xfId="0" applyNumberFormat="1" applyFont="1" applyBorder="1" applyAlignment="1">
      <alignment vertical="center"/>
    </xf>
    <xf numFmtId="1" fontId="14" fillId="0" borderId="77" xfId="0" applyNumberFormat="1" applyFont="1" applyBorder="1" applyAlignment="1">
      <alignment horizontal="center" vertical="center" wrapText="1"/>
    </xf>
    <xf numFmtId="1" fontId="14" fillId="0" borderId="77" xfId="1" applyNumberFormat="1" applyFont="1" applyFill="1" applyBorder="1" applyAlignment="1">
      <alignment horizontal="center" vertical="center" wrapText="1"/>
    </xf>
    <xf numFmtId="1" fontId="14" fillId="0" borderId="77" xfId="2" applyNumberFormat="1" applyFont="1" applyFill="1" applyBorder="1" applyAlignment="1">
      <alignment horizontal="center" vertical="center" wrapText="1"/>
    </xf>
    <xf numFmtId="0" fontId="155" fillId="7" borderId="77" xfId="0" applyFont="1" applyFill="1" applyBorder="1" applyAlignment="1">
      <alignment horizontal="center" vertical="center" wrapText="1"/>
    </xf>
    <xf numFmtId="0" fontId="156" fillId="0" borderId="0" xfId="0" applyFont="1" applyAlignment="1">
      <alignment horizontal="left" vertical="top"/>
    </xf>
    <xf numFmtId="166" fontId="155" fillId="7" borderId="77" xfId="0" applyNumberFormat="1"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77" xfId="0" applyFont="1" applyFill="1" applyBorder="1" applyAlignment="1">
      <alignment horizontal="center" vertical="center" wrapText="1"/>
    </xf>
    <xf numFmtId="0" fontId="13" fillId="0" borderId="77" xfId="0" applyFont="1" applyBorder="1" applyAlignment="1">
      <alignment horizontal="center" vertical="center" textRotation="90" wrapText="1"/>
    </xf>
    <xf numFmtId="0" fontId="13" fillId="0" borderId="77" xfId="0" applyFont="1" applyBorder="1" applyAlignment="1">
      <alignment horizontal="center" vertical="center" textRotation="90"/>
    </xf>
    <xf numFmtId="0" fontId="13" fillId="0" borderId="54"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4" xfId="0" applyFont="1" applyBorder="1" applyAlignment="1">
      <alignment horizontal="left" vertical="center" wrapText="1"/>
    </xf>
    <xf numFmtId="0" fontId="13" fillId="0" borderId="77" xfId="0" applyFont="1" applyBorder="1" applyAlignment="1">
      <alignment horizontal="left" vertical="center" wrapText="1"/>
    </xf>
    <xf numFmtId="14" fontId="13" fillId="0" borderId="54" xfId="0" applyNumberFormat="1" applyFont="1" applyBorder="1" applyAlignment="1">
      <alignment horizontal="center" vertical="center"/>
    </xf>
    <xf numFmtId="14" fontId="13" fillId="0" borderId="77" xfId="0" applyNumberFormat="1" applyFont="1" applyBorder="1" applyAlignment="1">
      <alignment horizontal="center" vertical="center"/>
    </xf>
    <xf numFmtId="0" fontId="13" fillId="0" borderId="77" xfId="0" applyFont="1" applyBorder="1" applyAlignment="1">
      <alignment vertical="center" wrapText="1"/>
    </xf>
    <xf numFmtId="0" fontId="13" fillId="0" borderId="38" xfId="0" applyFont="1" applyBorder="1" applyAlignment="1">
      <alignment horizontal="center" vertical="center" textRotation="90" wrapText="1"/>
    </xf>
    <xf numFmtId="0" fontId="13" fillId="0" borderId="38" xfId="0" applyFont="1" applyBorder="1" applyAlignment="1">
      <alignment vertical="center" wrapText="1"/>
    </xf>
    <xf numFmtId="0" fontId="13" fillId="0" borderId="38" xfId="0" applyFont="1" applyBorder="1" applyAlignment="1">
      <alignment horizontal="center" vertical="center" textRotation="90"/>
    </xf>
    <xf numFmtId="0" fontId="13" fillId="0" borderId="38" xfId="0" applyFont="1" applyBorder="1" applyAlignment="1">
      <alignment horizontal="left" vertical="center" wrapText="1"/>
    </xf>
    <xf numFmtId="14" fontId="13" fillId="0" borderId="38"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77" xfId="0" applyFont="1" applyBorder="1" applyAlignment="1">
      <alignment horizontal="center" vertical="center"/>
    </xf>
    <xf numFmtId="0" fontId="12" fillId="3" borderId="23" xfId="0" applyFont="1" applyFill="1" applyBorder="1" applyAlignment="1">
      <alignment vertical="center" wrapText="1"/>
    </xf>
    <xf numFmtId="9" fontId="12" fillId="0" borderId="23" xfId="0" applyNumberFormat="1" applyFont="1" applyBorder="1" applyAlignment="1">
      <alignment horizontal="center" vertical="center" wrapText="1"/>
    </xf>
    <xf numFmtId="9" fontId="12" fillId="3" borderId="2" xfId="0" applyNumberFormat="1" applyFont="1" applyFill="1" applyBorder="1" applyAlignment="1">
      <alignment horizontal="center" vertical="center" wrapText="1"/>
    </xf>
    <xf numFmtId="15" fontId="12" fillId="0" borderId="77" xfId="0" applyNumberFormat="1" applyFont="1" applyBorder="1" applyAlignment="1">
      <alignment horizontal="center" vertical="center" wrapText="1"/>
    </xf>
    <xf numFmtId="0" fontId="128" fillId="3" borderId="77" xfId="7" applyFont="1" applyFill="1" applyBorder="1" applyAlignment="1">
      <alignment horizontal="justify" vertical="center" wrapText="1"/>
    </xf>
    <xf numFmtId="0" fontId="12" fillId="0" borderId="4" xfId="0" applyFont="1" applyBorder="1" applyAlignment="1">
      <alignment horizontal="justify" vertical="center" wrapText="1"/>
    </xf>
    <xf numFmtId="0" fontId="12" fillId="0" borderId="77" xfId="0" applyFont="1" applyBorder="1" applyAlignment="1">
      <alignment horizontal="justify" vertical="center" wrapText="1"/>
    </xf>
    <xf numFmtId="0" fontId="12" fillId="0" borderId="0" xfId="0" applyFont="1" applyAlignment="1">
      <alignment horizontal="justify" vertical="center"/>
    </xf>
    <xf numFmtId="0" fontId="54" fillId="0" borderId="0" xfId="0" applyFont="1" applyAlignment="1">
      <alignment horizontal="justify" vertical="top"/>
    </xf>
    <xf numFmtId="0" fontId="5" fillId="0" borderId="0" xfId="0" applyFont="1" applyAlignment="1">
      <alignment horizontal="justify" vertical="center"/>
    </xf>
    <xf numFmtId="0" fontId="43" fillId="0" borderId="47" xfId="0" applyFont="1" applyBorder="1" applyAlignment="1">
      <alignment horizontal="center" vertical="center" wrapText="1"/>
    </xf>
    <xf numFmtId="0" fontId="157" fillId="0" borderId="77" xfId="0" applyFont="1" applyBorder="1" applyAlignment="1">
      <alignment horizontal="center" vertical="center" wrapText="1"/>
    </xf>
    <xf numFmtId="1" fontId="157" fillId="0" borderId="77" xfId="0" applyNumberFormat="1" applyFont="1" applyBorder="1" applyAlignment="1">
      <alignment horizontal="center" vertical="center" wrapText="1"/>
    </xf>
    <xf numFmtId="0" fontId="13" fillId="0" borderId="4" xfId="0" applyFont="1" applyBorder="1" applyAlignment="1">
      <alignment horizontal="center" vertical="center"/>
    </xf>
    <xf numFmtId="0" fontId="13" fillId="0" borderId="0" xfId="0" applyFont="1" applyAlignment="1">
      <alignment horizontal="center" vertical="center"/>
    </xf>
    <xf numFmtId="0" fontId="54" fillId="0" borderId="0" xfId="0" applyFont="1" applyAlignment="1">
      <alignment horizontal="left" vertical="center" wrapText="1"/>
    </xf>
    <xf numFmtId="0" fontId="0" fillId="3" borderId="77" xfId="0" applyFill="1" applyBorder="1" applyAlignment="1">
      <alignment horizontal="left" vertical="center" wrapText="1"/>
    </xf>
    <xf numFmtId="0" fontId="11" fillId="3" borderId="77" xfId="0" applyFont="1" applyFill="1" applyBorder="1" applyAlignment="1">
      <alignment horizontal="left" vertical="center" wrapText="1"/>
    </xf>
    <xf numFmtId="0" fontId="13" fillId="3" borderId="55" xfId="0" applyFont="1" applyFill="1" applyBorder="1" applyAlignment="1">
      <alignment vertical="center" wrapText="1"/>
    </xf>
    <xf numFmtId="0" fontId="13" fillId="3" borderId="47" xfId="0" applyFont="1" applyFill="1" applyBorder="1" applyAlignment="1">
      <alignmen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xf>
    <xf numFmtId="1"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14" fontId="13" fillId="0" borderId="4" xfId="0" applyNumberFormat="1"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center" vertical="center" textRotation="90" wrapText="1"/>
    </xf>
    <xf numFmtId="0" fontId="13" fillId="0" borderId="2" xfId="0" applyFont="1" applyBorder="1" applyAlignment="1">
      <alignment horizontal="center" vertical="center" textRotation="90"/>
    </xf>
    <xf numFmtId="0" fontId="11" fillId="3" borderId="55"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159" fillId="3" borderId="54" xfId="0" applyFont="1" applyFill="1" applyBorder="1" applyAlignment="1">
      <alignment horizontal="center" vertical="center" wrapText="1"/>
    </xf>
    <xf numFmtId="0" fontId="159" fillId="3" borderId="77" xfId="0" applyFont="1" applyFill="1" applyBorder="1" applyAlignment="1">
      <alignment horizontal="center" vertical="center" wrapText="1"/>
    </xf>
    <xf numFmtId="0" fontId="160" fillId="3" borderId="55" xfId="0" applyFont="1" applyFill="1" applyBorder="1" applyAlignment="1">
      <alignment horizontal="left" vertical="center" wrapText="1"/>
    </xf>
    <xf numFmtId="0" fontId="160" fillId="3" borderId="47" xfId="0" applyFont="1" applyFill="1" applyBorder="1" applyAlignment="1">
      <alignment horizontal="left" vertical="center" wrapText="1"/>
    </xf>
    <xf numFmtId="1" fontId="13" fillId="0" borderId="38" xfId="0" applyNumberFormat="1" applyFont="1" applyBorder="1" applyAlignment="1">
      <alignment horizontal="center" vertical="center" wrapText="1"/>
    </xf>
    <xf numFmtId="0" fontId="159" fillId="3" borderId="38" xfId="0" applyFont="1" applyFill="1" applyBorder="1" applyAlignment="1">
      <alignment horizontal="center" vertical="center" wrapText="1"/>
    </xf>
    <xf numFmtId="0" fontId="160" fillId="3" borderId="40" xfId="0" applyFont="1" applyFill="1" applyBorder="1" applyAlignment="1">
      <alignment horizontal="left" vertical="center" wrapText="1"/>
    </xf>
    <xf numFmtId="0" fontId="160" fillId="3" borderId="36" xfId="0" applyFont="1" applyFill="1" applyBorder="1" applyAlignment="1">
      <alignment horizontal="left" vertical="center" wrapText="1"/>
    </xf>
    <xf numFmtId="0" fontId="160" fillId="3" borderId="59" xfId="0" applyFont="1" applyFill="1" applyBorder="1" applyAlignment="1">
      <alignment horizontal="left" vertical="center" wrapText="1"/>
    </xf>
    <xf numFmtId="0" fontId="159" fillId="3" borderId="38" xfId="0" applyFont="1" applyFill="1" applyBorder="1" applyAlignment="1">
      <alignment horizontal="center" vertical="center"/>
    </xf>
    <xf numFmtId="0" fontId="160" fillId="3" borderId="61" xfId="0" applyFont="1" applyFill="1" applyBorder="1" applyAlignment="1">
      <alignment horizontal="left" vertical="center" wrapText="1"/>
    </xf>
    <xf numFmtId="49" fontId="1" fillId="0" borderId="0" xfId="0" applyNumberFormat="1" applyFont="1" applyBorder="1" applyAlignment="1">
      <alignment vertical="center" wrapText="1"/>
    </xf>
    <xf numFmtId="49" fontId="1" fillId="0" borderId="31" xfId="0" applyNumberFormat="1" applyFont="1" applyBorder="1" applyAlignment="1">
      <alignment vertical="center" wrapText="1"/>
    </xf>
    <xf numFmtId="0" fontId="13" fillId="3" borderId="40" xfId="0" applyFont="1" applyFill="1" applyBorder="1" applyAlignment="1">
      <alignment vertical="center" wrapText="1"/>
    </xf>
    <xf numFmtId="0" fontId="13" fillId="3" borderId="49" xfId="0" applyFont="1" applyFill="1" applyBorder="1" applyAlignment="1">
      <alignment vertical="center" wrapText="1"/>
    </xf>
    <xf numFmtId="0" fontId="11" fillId="3" borderId="77" xfId="0" applyFont="1" applyFill="1" applyBorder="1" applyAlignment="1">
      <alignment vertical="center" wrapText="1"/>
    </xf>
    <xf numFmtId="1" fontId="12" fillId="0" borderId="23" xfId="1" applyNumberFormat="1" applyFont="1" applyBorder="1" applyAlignment="1">
      <alignment horizontal="center" vertical="center" wrapText="1"/>
    </xf>
    <xf numFmtId="1" fontId="12" fillId="0" borderId="23" xfId="1" applyNumberFormat="1" applyFont="1" applyFill="1" applyBorder="1" applyAlignment="1">
      <alignment horizontal="center" vertical="center" wrapText="1"/>
    </xf>
    <xf numFmtId="1" fontId="12" fillId="3" borderId="23" xfId="1" applyNumberFormat="1" applyFont="1" applyFill="1" applyBorder="1" applyAlignment="1">
      <alignment horizontal="center" vertical="center"/>
    </xf>
    <xf numFmtId="1" fontId="12" fillId="0" borderId="23" xfId="1" applyNumberFormat="1" applyFont="1" applyBorder="1" applyAlignment="1">
      <alignment horizontal="center" vertical="center"/>
    </xf>
    <xf numFmtId="1" fontId="12" fillId="0" borderId="2" xfId="1" applyNumberFormat="1" applyFont="1" applyBorder="1" applyAlignment="1">
      <alignment horizontal="center" vertical="center"/>
    </xf>
    <xf numFmtId="9" fontId="12" fillId="3" borderId="23" xfId="0" applyNumberFormat="1" applyFont="1" applyFill="1" applyBorder="1" applyAlignment="1">
      <alignment horizontal="center" vertical="center" wrapText="1"/>
    </xf>
    <xf numFmtId="9" fontId="12" fillId="3" borderId="23" xfId="4" applyFont="1" applyFill="1" applyBorder="1" applyAlignment="1">
      <alignment horizontal="center" vertical="center" wrapText="1"/>
    </xf>
    <xf numFmtId="9" fontId="12" fillId="3" borderId="23" xfId="0" applyNumberFormat="1" applyFont="1" applyFill="1" applyBorder="1" applyAlignment="1">
      <alignment vertical="center" wrapText="1"/>
    </xf>
    <xf numFmtId="0" fontId="54" fillId="0" borderId="0" xfId="0" applyFont="1" applyAlignment="1">
      <alignment horizontal="left" vertical="top" wrapText="1"/>
    </xf>
    <xf numFmtId="0" fontId="12" fillId="0" borderId="77" xfId="0" applyNumberFormat="1" applyFont="1" applyBorder="1" applyAlignment="1">
      <alignment horizontal="center" vertical="center" wrapText="1"/>
    </xf>
    <xf numFmtId="0" fontId="146" fillId="7" borderId="77" xfId="0" applyNumberFormat="1" applyFont="1" applyFill="1" applyBorder="1" applyAlignment="1">
      <alignment horizontal="center" vertical="center" wrapText="1"/>
    </xf>
    <xf numFmtId="0" fontId="12" fillId="0" borderId="0" xfId="0" applyNumberFormat="1" applyFont="1" applyAlignment="1">
      <alignment horizontal="center" vertical="center" wrapText="1"/>
    </xf>
    <xf numFmtId="0" fontId="12" fillId="0" borderId="4"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0" fontId="12" fillId="0" borderId="0" xfId="0" applyNumberFormat="1" applyFont="1" applyAlignment="1">
      <alignment horizontal="center" vertical="center"/>
    </xf>
    <xf numFmtId="0" fontId="5" fillId="0" borderId="0" xfId="0" applyNumberFormat="1" applyFont="1" applyAlignment="1">
      <alignment horizontal="center" vertical="center"/>
    </xf>
    <xf numFmtId="0" fontId="14" fillId="0" borderId="0" xfId="0" applyNumberFormat="1" applyFont="1" applyAlignment="1">
      <alignment horizontal="center" vertical="center"/>
    </xf>
    <xf numFmtId="0" fontId="12" fillId="3" borderId="77" xfId="0" applyNumberFormat="1" applyFont="1" applyFill="1" applyBorder="1" applyAlignment="1">
      <alignment horizontal="center" vertical="center" wrapText="1"/>
    </xf>
    <xf numFmtId="0" fontId="12" fillId="3" borderId="77" xfId="0" applyNumberFormat="1" applyFont="1" applyFill="1" applyBorder="1" applyAlignment="1">
      <alignment horizontal="center" vertical="center"/>
    </xf>
    <xf numFmtId="0" fontId="12" fillId="3" borderId="0" xfId="0" applyNumberFormat="1" applyFont="1" applyFill="1" applyAlignment="1">
      <alignment horizontal="center" vertical="center"/>
    </xf>
    <xf numFmtId="0" fontId="14" fillId="3" borderId="0" xfId="0" applyNumberFormat="1" applyFont="1" applyFill="1" applyAlignment="1">
      <alignment horizontal="center" vertical="center"/>
    </xf>
    <xf numFmtId="0" fontId="12" fillId="18" borderId="77" xfId="0" applyFont="1" applyFill="1" applyBorder="1" applyAlignment="1">
      <alignment horizontal="justify" vertical="center" wrapText="1"/>
    </xf>
    <xf numFmtId="0" fontId="12" fillId="0" borderId="76" xfId="0" applyNumberFormat="1" applyFont="1" applyBorder="1" applyAlignment="1">
      <alignment horizontal="center" vertical="center" wrapText="1"/>
    </xf>
    <xf numFmtId="0" fontId="12" fillId="0" borderId="76" xfId="0" applyNumberFormat="1" applyFont="1" applyBorder="1" applyAlignment="1">
      <alignment horizontal="center" vertical="center"/>
    </xf>
    <xf numFmtId="0" fontId="128" fillId="3" borderId="76" xfId="7" applyNumberFormat="1" applyFont="1" applyFill="1" applyBorder="1" applyAlignment="1">
      <alignment horizontal="center" vertical="center" wrapText="1"/>
    </xf>
    <xf numFmtId="0" fontId="12" fillId="0" borderId="7" xfId="0" applyNumberFormat="1" applyFont="1" applyBorder="1" applyAlignment="1">
      <alignment horizontal="center" vertical="center"/>
    </xf>
    <xf numFmtId="0" fontId="12" fillId="0" borderId="77" xfId="0" applyNumberFormat="1" applyFont="1" applyBorder="1" applyAlignment="1">
      <alignment horizontal="center" vertical="center"/>
    </xf>
    <xf numFmtId="9" fontId="4" fillId="7" borderId="77" xfId="0" applyNumberFormat="1" applyFont="1" applyFill="1" applyBorder="1" applyAlignment="1">
      <alignment horizontal="center" vertical="center" wrapText="1"/>
    </xf>
    <xf numFmtId="0" fontId="1" fillId="0" borderId="10" xfId="0" applyFont="1" applyBorder="1" applyAlignment="1">
      <alignment horizontal="justify" wrapText="1"/>
    </xf>
    <xf numFmtId="0" fontId="1" fillId="0" borderId="6" xfId="0" applyFont="1" applyBorder="1" applyAlignment="1">
      <alignment horizontal="justify" wrapText="1"/>
    </xf>
    <xf numFmtId="0" fontId="1" fillId="0" borderId="6" xfId="0" applyFont="1" applyBorder="1" applyAlignment="1">
      <alignment vertical="center" wrapText="1"/>
    </xf>
    <xf numFmtId="0" fontId="1" fillId="0" borderId="105" xfId="0" applyFont="1" applyBorder="1" applyAlignment="1">
      <alignment vertical="center" wrapText="1"/>
    </xf>
    <xf numFmtId="0" fontId="2" fillId="4" borderId="8" xfId="0" applyFont="1" applyFill="1" applyBorder="1" applyAlignment="1">
      <alignment vertical="center"/>
    </xf>
    <xf numFmtId="0" fontId="1" fillId="0" borderId="11" xfId="0" applyFont="1" applyBorder="1" applyAlignment="1">
      <alignment horizontal="justify" wrapText="1"/>
    </xf>
    <xf numFmtId="0" fontId="4" fillId="0" borderId="0" xfId="0" applyFont="1" applyAlignment="1">
      <alignment horizontal="left" vertical="center"/>
    </xf>
    <xf numFmtId="0" fontId="37" fillId="0" borderId="0" xfId="6" applyFont="1" applyAlignment="1" applyProtection="1">
      <alignment horizontal="left" vertical="center"/>
    </xf>
    <xf numFmtId="0" fontId="2" fillId="4" borderId="2" xfId="0" applyFont="1" applyFill="1" applyBorder="1" applyAlignment="1">
      <alignment horizontal="center" vertical="center"/>
    </xf>
    <xf numFmtId="0" fontId="30" fillId="0" borderId="0" xfId="0" applyFont="1" applyFill="1" applyBorder="1" applyAlignment="1">
      <alignment horizontal="left" vertical="center"/>
    </xf>
    <xf numFmtId="0" fontId="2" fillId="4" borderId="0" xfId="0" applyFont="1" applyFill="1" applyAlignment="1">
      <alignment horizontal="center" vertical="center"/>
    </xf>
    <xf numFmtId="0" fontId="9" fillId="4" borderId="0"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justify" vertical="center" wrapText="1"/>
    </xf>
    <xf numFmtId="0" fontId="6" fillId="8" borderId="1" xfId="0" applyFont="1" applyFill="1" applyBorder="1" applyAlignment="1">
      <alignment horizontal="center" vertical="center" wrapText="1" readingOrder="1"/>
    </xf>
    <xf numFmtId="0" fontId="7" fillId="0" borderId="1" xfId="0" applyFont="1" applyBorder="1" applyAlignment="1">
      <alignment horizontal="justify" vertical="center" wrapText="1" readingOrder="1"/>
    </xf>
    <xf numFmtId="0" fontId="0" fillId="0" borderId="0" xfId="0" applyAlignment="1">
      <alignment horizontal="center"/>
    </xf>
    <xf numFmtId="0" fontId="0" fillId="0" borderId="6" xfId="0" applyBorder="1" applyAlignment="1">
      <alignment horizontal="left"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31" fillId="4" borderId="0" xfId="0" applyFont="1" applyFill="1" applyBorder="1" applyAlignment="1">
      <alignment horizontal="center" vertical="center"/>
    </xf>
    <xf numFmtId="0" fontId="1" fillId="0" borderId="0" xfId="0" applyFont="1" applyAlignment="1">
      <alignment horizontal="left" vertical="center"/>
    </xf>
    <xf numFmtId="0" fontId="2" fillId="4" borderId="10" xfId="0" applyFont="1" applyFill="1" applyBorder="1" applyAlignment="1">
      <alignment horizontal="center" vertical="center"/>
    </xf>
    <xf numFmtId="0" fontId="2" fillId="4" borderId="6" xfId="0" applyFont="1" applyFill="1" applyBorder="1" applyAlignment="1">
      <alignment horizontal="center" vertical="center"/>
    </xf>
    <xf numFmtId="0" fontId="10" fillId="11" borderId="23" xfId="0" applyFont="1" applyFill="1" applyBorder="1" applyAlignment="1">
      <alignment horizontal="center" vertical="center" wrapText="1" readingOrder="1"/>
    </xf>
    <xf numFmtId="0" fontId="32" fillId="4" borderId="2" xfId="0" applyFont="1" applyFill="1" applyBorder="1" applyAlignment="1">
      <alignment horizontal="center" vertical="center"/>
    </xf>
    <xf numFmtId="0" fontId="3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3" xfId="0" applyFont="1" applyFill="1" applyBorder="1" applyAlignment="1">
      <alignment horizontal="center" vertical="center" wrapText="1"/>
    </xf>
    <xf numFmtId="0" fontId="158" fillId="0" borderId="28" xfId="1" applyNumberFormat="1" applyFont="1" applyBorder="1" applyAlignment="1">
      <alignment horizontal="justify" vertical="center" wrapText="1"/>
    </xf>
    <xf numFmtId="0" fontId="158" fillId="0" borderId="29" xfId="1" applyNumberFormat="1" applyFont="1" applyBorder="1" applyAlignment="1">
      <alignment horizontal="justify" vertical="center" wrapText="1"/>
    </xf>
    <xf numFmtId="0" fontId="158" fillId="0" borderId="30" xfId="1" applyNumberFormat="1" applyFont="1" applyBorder="1" applyAlignment="1">
      <alignment horizontal="justify" vertical="center" wrapText="1"/>
    </xf>
    <xf numFmtId="1" fontId="11" fillId="0" borderId="26" xfId="0" applyNumberFormat="1" applyFont="1" applyFill="1" applyBorder="1" applyAlignment="1">
      <alignment horizontal="center" vertical="center" wrapText="1"/>
    </xf>
    <xf numFmtId="1" fontId="11" fillId="0" borderId="27"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1" fontId="11" fillId="0" borderId="87" xfId="0" applyNumberFormat="1" applyFont="1" applyFill="1" applyBorder="1" applyAlignment="1">
      <alignment horizontal="center" vertical="center" wrapText="1"/>
    </xf>
    <xf numFmtId="1" fontId="11" fillId="0" borderId="88" xfId="0" applyNumberFormat="1" applyFont="1" applyFill="1" applyBorder="1" applyAlignment="1">
      <alignment horizontal="center" vertical="center" wrapText="1"/>
    </xf>
    <xf numFmtId="1" fontId="10" fillId="0" borderId="23" xfId="0" applyNumberFormat="1" applyFont="1" applyFill="1" applyBorder="1" applyAlignment="1">
      <alignment horizontal="center" vertical="center" wrapText="1" readingOrder="1"/>
    </xf>
    <xf numFmtId="0" fontId="11" fillId="0" borderId="1" xfId="0" applyFont="1" applyBorder="1" applyAlignment="1">
      <alignment horizontal="left" vertical="center" wrapText="1" readingOrder="1"/>
    </xf>
    <xf numFmtId="0" fontId="11" fillId="0" borderId="4" xfId="0" applyFont="1" applyBorder="1" applyAlignment="1">
      <alignment horizontal="left" vertical="center" wrapText="1" readingOrder="1"/>
    </xf>
    <xf numFmtId="0" fontId="11" fillId="0" borderId="2"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4" xfId="0" applyFont="1" applyBorder="1" applyAlignment="1">
      <alignment horizontal="justify" vertical="center" wrapText="1"/>
    </xf>
    <xf numFmtId="0" fontId="2" fillId="4" borderId="23" xfId="0" applyFont="1" applyFill="1" applyBorder="1" applyAlignment="1">
      <alignment horizontal="center" vertical="center"/>
    </xf>
    <xf numFmtId="9" fontId="2" fillId="4" borderId="5" xfId="2" applyFont="1" applyFill="1" applyBorder="1" applyAlignment="1">
      <alignment horizontal="center" vertical="center" wrapText="1"/>
    </xf>
    <xf numFmtId="9" fontId="2" fillId="4" borderId="4" xfId="2" applyFont="1" applyFill="1" applyBorder="1" applyAlignment="1">
      <alignment horizontal="center" vertical="center" wrapText="1"/>
    </xf>
    <xf numFmtId="0" fontId="1" fillId="13" borderId="23" xfId="0" applyNumberFormat="1" applyFont="1" applyFill="1" applyBorder="1" applyAlignment="1">
      <alignment horizontal="justify" vertical="center" wrapText="1"/>
    </xf>
    <xf numFmtId="0" fontId="1" fillId="13" borderId="23" xfId="0" applyNumberFormat="1" applyFont="1" applyFill="1" applyBorder="1" applyAlignment="1">
      <alignment horizontal="justify" vertical="center"/>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4" borderId="12" xfId="0" applyFont="1" applyFill="1" applyBorder="1" applyAlignment="1">
      <alignment horizontal="center" vertical="center" wrapText="1"/>
    </xf>
    <xf numFmtId="9" fontId="1" fillId="0" borderId="1" xfId="2" applyFont="1" applyFill="1" applyBorder="1" applyAlignment="1">
      <alignment horizontal="center" vertical="center" wrapText="1"/>
    </xf>
    <xf numFmtId="0" fontId="11" fillId="0" borderId="1" xfId="0" applyFont="1" applyBorder="1" applyAlignment="1">
      <alignment horizontal="justify" vertical="center" wrapText="1" readingOrder="1"/>
    </xf>
    <xf numFmtId="0" fontId="1" fillId="0" borderId="23" xfId="0" applyFont="1" applyBorder="1" applyAlignment="1">
      <alignment horizontal="center" vertical="center" wrapText="1"/>
    </xf>
    <xf numFmtId="0" fontId="11" fillId="0" borderId="23" xfId="0" applyFont="1" applyBorder="1" applyAlignment="1">
      <alignment horizontal="center" vertical="center" wrapText="1" readingOrder="1"/>
    </xf>
    <xf numFmtId="0" fontId="3" fillId="11" borderId="23"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0" borderId="2" xfId="0" applyFont="1" applyFill="1" applyBorder="1" applyAlignment="1">
      <alignment horizontal="center" vertical="center" wrapText="1" readingOrder="1"/>
    </xf>
    <xf numFmtId="0" fontId="5" fillId="0" borderId="4" xfId="0" applyFont="1" applyFill="1" applyBorder="1" applyAlignment="1">
      <alignment horizontal="center" vertical="center" wrapText="1" readingOrder="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16" fontId="5" fillId="0" borderId="2" xfId="0" applyNumberFormat="1"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0" fillId="0" borderId="1" xfId="0" applyBorder="1" applyAlignment="1">
      <alignment horizontal="justify" vertical="center" wrapText="1"/>
    </xf>
    <xf numFmtId="0" fontId="0" fillId="0" borderId="24" xfId="0" applyBorder="1" applyAlignment="1">
      <alignment horizontal="justify" vertical="center" wrapText="1"/>
    </xf>
    <xf numFmtId="0" fontId="0" fillId="0" borderId="5" xfId="0" applyBorder="1" applyAlignment="1">
      <alignment horizontal="center" vertical="center"/>
    </xf>
    <xf numFmtId="0" fontId="0" fillId="0" borderId="23" xfId="0" applyBorder="1" applyAlignment="1">
      <alignment horizontal="justify" vertical="center" wrapText="1"/>
    </xf>
    <xf numFmtId="0" fontId="10" fillId="8" borderId="24" xfId="0" applyFont="1" applyFill="1" applyBorder="1" applyAlignment="1">
      <alignment horizontal="center" vertical="center" wrapText="1" readingOrder="1"/>
    </xf>
    <xf numFmtId="0" fontId="10" fillId="8" borderId="14" xfId="0" applyFont="1" applyFill="1" applyBorder="1" applyAlignment="1">
      <alignment horizontal="center" vertical="center" wrapText="1" readingOrder="1"/>
    </xf>
    <xf numFmtId="0" fontId="0" fillId="3" borderId="23" xfId="0" applyFill="1" applyBorder="1" applyAlignment="1">
      <alignment horizontal="center" vertical="center"/>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11" xfId="0" applyFont="1" applyBorder="1" applyAlignment="1">
      <alignment horizontal="justify" vertical="center" wrapText="1"/>
    </xf>
    <xf numFmtId="0" fontId="2" fillId="4" borderId="76" xfId="0" applyFont="1" applyFill="1" applyBorder="1" applyAlignment="1">
      <alignment horizontal="center" vertical="center" wrapText="1"/>
    </xf>
    <xf numFmtId="0" fontId="2" fillId="4" borderId="7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166" fontId="5" fillId="0" borderId="23" xfId="0" applyNumberFormat="1" applyFont="1" applyBorder="1" applyAlignment="1">
      <alignment horizontal="center" vertical="center"/>
    </xf>
    <xf numFmtId="0" fontId="4" fillId="14" borderId="23" xfId="0" applyFont="1" applyFill="1" applyBorder="1" applyAlignment="1">
      <alignment horizontal="center" vertical="center"/>
    </xf>
    <xf numFmtId="166" fontId="1" fillId="0" borderId="23" xfId="0" applyNumberFormat="1" applyFont="1" applyBorder="1" applyAlignment="1">
      <alignment horizontal="left" vertical="center" wrapText="1"/>
    </xf>
    <xf numFmtId="166" fontId="1" fillId="15" borderId="23" xfId="0" applyNumberFormat="1" applyFont="1" applyFill="1" applyBorder="1" applyAlignment="1">
      <alignment horizontal="left" vertical="center" wrapText="1"/>
    </xf>
    <xf numFmtId="0" fontId="5" fillId="0" borderId="0" xfId="0" applyFont="1" applyBorder="1" applyAlignment="1">
      <alignment horizontal="justify" vertical="top" wrapText="1"/>
    </xf>
    <xf numFmtId="0" fontId="5" fillId="0" borderId="31" xfId="0" applyFont="1" applyBorder="1" applyAlignment="1">
      <alignment horizontal="justify" vertical="top" wrapText="1"/>
    </xf>
    <xf numFmtId="0" fontId="1" fillId="0" borderId="23" xfId="0" applyFont="1" applyBorder="1" applyAlignment="1">
      <alignment horizontal="center" vertical="center"/>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4" fillId="5"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2" fillId="4" borderId="24" xfId="0" applyFont="1" applyFill="1" applyBorder="1" applyAlignment="1">
      <alignment horizontal="center" vertical="center"/>
    </xf>
    <xf numFmtId="49" fontId="1" fillId="0" borderId="8"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0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22" fillId="12" borderId="1" xfId="0" applyFont="1" applyFill="1" applyBorder="1" applyAlignment="1">
      <alignment horizontal="center" vertical="center" wrapText="1"/>
    </xf>
    <xf numFmtId="0" fontId="1" fillId="0" borderId="77" xfId="0" applyFont="1" applyBorder="1" applyAlignment="1">
      <alignment horizontal="center" vertical="center" wrapText="1"/>
    </xf>
    <xf numFmtId="0" fontId="36" fillId="3" borderId="7" xfId="0" applyFont="1" applyFill="1" applyBorder="1" applyAlignment="1">
      <alignment horizontal="center"/>
    </xf>
    <xf numFmtId="0" fontId="36" fillId="3" borderId="8" xfId="0" applyFont="1" applyFill="1" applyBorder="1" applyAlignment="1">
      <alignment horizontal="center"/>
    </xf>
    <xf numFmtId="0" fontId="4" fillId="14" borderId="23" xfId="0" applyFont="1" applyFill="1" applyBorder="1" applyAlignment="1">
      <alignment horizontal="center" vertical="center" wrapText="1"/>
    </xf>
    <xf numFmtId="0" fontId="1" fillId="0" borderId="31" xfId="0" applyFont="1" applyBorder="1" applyAlignment="1">
      <alignment horizontal="justify" vertical="center" wrapText="1"/>
    </xf>
    <xf numFmtId="0" fontId="115" fillId="0" borderId="19" xfId="0" applyFont="1" applyBorder="1" applyAlignment="1">
      <alignment horizontal="center" vertical="center" textRotation="90" wrapText="1"/>
    </xf>
    <xf numFmtId="0" fontId="115" fillId="0" borderId="21" xfId="0" applyFont="1" applyBorder="1" applyAlignment="1">
      <alignment horizontal="center" vertical="center" textRotation="90" wrapText="1"/>
    </xf>
    <xf numFmtId="0" fontId="115" fillId="0" borderId="28" xfId="0" applyFont="1" applyBorder="1" applyAlignment="1">
      <alignment horizontal="center" vertical="center" wrapText="1"/>
    </xf>
    <xf numFmtId="0" fontId="115" fillId="0" borderId="21"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1" xfId="0" applyFont="1" applyBorder="1" applyAlignment="1">
      <alignment horizontal="center" vertical="center" wrapText="1"/>
    </xf>
    <xf numFmtId="1" fontId="140" fillId="0" borderId="28" xfId="0" applyNumberFormat="1" applyFont="1" applyBorder="1" applyAlignment="1">
      <alignment horizontal="center" vertical="center" shrinkToFit="1"/>
    </xf>
    <xf numFmtId="1" fontId="140" fillId="0" borderId="21" xfId="0" applyNumberFormat="1" applyFont="1" applyBorder="1" applyAlignment="1">
      <alignment horizontal="center" vertical="center" shrinkToFit="1"/>
    </xf>
    <xf numFmtId="0" fontId="115" fillId="0" borderId="2" xfId="0" applyFont="1" applyBorder="1" applyAlignment="1">
      <alignment horizontal="center" vertical="center" wrapText="1"/>
    </xf>
    <xf numFmtId="0" fontId="115" fillId="0" borderId="5" xfId="0" applyFont="1" applyBorder="1" applyAlignment="1">
      <alignment horizontal="center" vertical="center" wrapText="1"/>
    </xf>
    <xf numFmtId="0" fontId="115" fillId="0" borderId="4"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4" xfId="0" applyFont="1" applyBorder="1" applyAlignment="1">
      <alignment horizontal="center" vertical="center" wrapText="1"/>
    </xf>
    <xf numFmtId="9" fontId="140" fillId="0" borderId="2" xfId="0" applyNumberFormat="1" applyFont="1" applyBorder="1" applyAlignment="1">
      <alignment horizontal="center" vertical="center" shrinkToFit="1"/>
    </xf>
    <xf numFmtId="9" fontId="140" fillId="0" borderId="5" xfId="0" applyNumberFormat="1" applyFont="1" applyBorder="1" applyAlignment="1">
      <alignment horizontal="center" vertical="center" shrinkToFit="1"/>
    </xf>
    <xf numFmtId="9" fontId="140" fillId="0" borderId="4" xfId="0" applyNumberFormat="1" applyFont="1" applyBorder="1" applyAlignment="1">
      <alignment horizontal="center" vertical="center" shrinkToFit="1"/>
    </xf>
    <xf numFmtId="0" fontId="115" fillId="0" borderId="77" xfId="0" applyFont="1" applyBorder="1" applyAlignment="1">
      <alignment horizontal="left" vertical="center" wrapText="1"/>
    </xf>
    <xf numFmtId="1" fontId="140" fillId="0" borderId="77" xfId="0" applyNumberFormat="1" applyFont="1" applyBorder="1" applyAlignment="1">
      <alignment horizontal="center" shrinkToFit="1"/>
    </xf>
    <xf numFmtId="0" fontId="54" fillId="0" borderId="77" xfId="0" applyFont="1" applyBorder="1" applyAlignment="1">
      <alignment horizontal="center" vertical="center" wrapText="1"/>
    </xf>
    <xf numFmtId="0" fontId="115" fillId="0" borderId="19" xfId="0" applyFont="1" applyBorder="1" applyAlignment="1">
      <alignment horizontal="center" vertical="top" wrapText="1"/>
    </xf>
    <xf numFmtId="0" fontId="115" fillId="0" borderId="29" xfId="0" applyFont="1" applyBorder="1" applyAlignment="1">
      <alignment horizontal="center" vertical="top" wrapText="1"/>
    </xf>
    <xf numFmtId="0" fontId="115" fillId="0" borderId="30" xfId="0" applyFont="1" applyBorder="1" applyAlignment="1">
      <alignment horizontal="center" vertical="top" wrapText="1"/>
    </xf>
    <xf numFmtId="1" fontId="140" fillId="0" borderId="19" xfId="0" applyNumberFormat="1" applyFont="1" applyBorder="1" applyAlignment="1">
      <alignment horizontal="center" vertical="center" shrinkToFit="1"/>
    </xf>
    <xf numFmtId="1" fontId="140" fillId="0" borderId="29" xfId="0" applyNumberFormat="1" applyFont="1" applyBorder="1" applyAlignment="1">
      <alignment horizontal="center" vertical="center" shrinkToFit="1"/>
    </xf>
    <xf numFmtId="1" fontId="140" fillId="0" borderId="30" xfId="0" applyNumberFormat="1" applyFont="1" applyBorder="1" applyAlignment="1">
      <alignment horizontal="center" vertical="center" shrinkToFit="1"/>
    </xf>
    <xf numFmtId="0" fontId="54" fillId="0" borderId="29" xfId="0" applyFont="1" applyBorder="1" applyAlignment="1">
      <alignment horizontal="left" vertical="center" wrapText="1"/>
    </xf>
    <xf numFmtId="0" fontId="115" fillId="0" borderId="19" xfId="0" applyFont="1" applyBorder="1" applyAlignment="1">
      <alignment horizontal="center" vertical="center" wrapText="1"/>
    </xf>
    <xf numFmtId="0" fontId="115" fillId="0" borderId="19" xfId="0" applyFont="1" applyBorder="1" applyAlignment="1">
      <alignment horizontal="left" vertical="center" wrapText="1"/>
    </xf>
    <xf numFmtId="0" fontId="115" fillId="0" borderId="21" xfId="0" applyFont="1" applyBorder="1" applyAlignment="1">
      <alignment horizontal="left" vertical="center" wrapText="1"/>
    </xf>
    <xf numFmtId="0" fontId="54" fillId="0" borderId="19" xfId="0" applyFont="1" applyBorder="1" applyAlignment="1">
      <alignment horizontal="center" vertical="top" wrapText="1"/>
    </xf>
    <xf numFmtId="0" fontId="54" fillId="0" borderId="21" xfId="0" applyFont="1" applyBorder="1" applyAlignment="1">
      <alignment horizontal="center" vertical="top" wrapText="1"/>
    </xf>
    <xf numFmtId="0" fontId="54" fillId="0" borderId="19" xfId="0" applyFont="1" applyBorder="1" applyAlignment="1">
      <alignment horizontal="left" vertical="top" wrapText="1"/>
    </xf>
    <xf numFmtId="0" fontId="54" fillId="0" borderId="21" xfId="0" applyFont="1" applyBorder="1" applyAlignment="1">
      <alignment horizontal="left" vertical="top" wrapText="1"/>
    </xf>
    <xf numFmtId="0" fontId="115" fillId="0" borderId="19" xfId="0" applyFont="1" applyBorder="1" applyAlignment="1">
      <alignment horizontal="left" textRotation="90" wrapText="1"/>
    </xf>
    <xf numFmtId="0" fontId="115" fillId="0" borderId="21" xfId="0" applyFont="1" applyBorder="1" applyAlignment="1">
      <alignment horizontal="left" textRotation="90" wrapText="1"/>
    </xf>
    <xf numFmtId="0" fontId="54" fillId="0" borderId="19" xfId="0" applyFont="1" applyBorder="1" applyAlignment="1">
      <alignment horizontal="center" vertical="center" textRotation="90" wrapText="1"/>
    </xf>
    <xf numFmtId="0" fontId="54" fillId="0" borderId="21" xfId="0" applyFont="1" applyBorder="1" applyAlignment="1">
      <alignment horizontal="center" vertical="center" textRotation="90" wrapText="1"/>
    </xf>
    <xf numFmtId="0" fontId="54" fillId="0" borderId="83" xfId="0" applyFont="1" applyBorder="1" applyAlignment="1">
      <alignment horizontal="left" vertical="top" wrapText="1"/>
    </xf>
    <xf numFmtId="0" fontId="54" fillId="0" borderId="22" xfId="0" applyFont="1" applyBorder="1" applyAlignment="1">
      <alignment horizontal="left" vertical="top" wrapText="1"/>
    </xf>
    <xf numFmtId="0" fontId="54" fillId="0" borderId="85" xfId="0" applyFont="1" applyBorder="1" applyAlignment="1">
      <alignment horizontal="left" vertical="top" wrapText="1"/>
    </xf>
    <xf numFmtId="0" fontId="54" fillId="0" borderId="20" xfId="0" applyFont="1" applyBorder="1" applyAlignment="1">
      <alignment horizontal="left" vertical="top" wrapText="1"/>
    </xf>
    <xf numFmtId="0" fontId="138" fillId="0" borderId="25" xfId="0" applyFont="1" applyBorder="1" applyAlignment="1">
      <alignment horizontal="center" vertical="top" wrapText="1"/>
    </xf>
    <xf numFmtId="0" fontId="138" fillId="0" borderId="84" xfId="0" applyFont="1" applyBorder="1" applyAlignment="1">
      <alignment horizontal="center" vertical="top" wrapText="1"/>
    </xf>
    <xf numFmtId="0" fontId="138" fillId="0" borderId="18" xfId="0" applyFont="1" applyBorder="1" applyAlignment="1">
      <alignment horizontal="center" vertical="top" wrapText="1"/>
    </xf>
    <xf numFmtId="0" fontId="138" fillId="0" borderId="25" xfId="0" applyFont="1" applyBorder="1" applyAlignment="1">
      <alignment horizontal="left" vertical="top" wrapText="1"/>
    </xf>
    <xf numFmtId="0" fontId="138" fillId="0" borderId="84" xfId="0" applyFont="1" applyBorder="1" applyAlignment="1">
      <alignment horizontal="left" vertical="top" wrapText="1"/>
    </xf>
    <xf numFmtId="0" fontId="138" fillId="0" borderId="18" xfId="0" applyFont="1" applyBorder="1" applyAlignment="1">
      <alignment horizontal="left" vertical="top" wrapText="1"/>
    </xf>
    <xf numFmtId="0" fontId="54" fillId="0" borderId="25" xfId="0" applyFont="1" applyBorder="1" applyAlignment="1">
      <alignment horizontal="left" vertical="top" wrapText="1"/>
    </xf>
    <xf numFmtId="0" fontId="54" fillId="0" borderId="84" xfId="0" applyFont="1" applyBorder="1" applyAlignment="1">
      <alignment horizontal="left" vertical="top" wrapText="1"/>
    </xf>
    <xf numFmtId="0" fontId="54" fillId="0" borderId="18" xfId="0" applyFont="1" applyBorder="1" applyAlignment="1">
      <alignment horizontal="left" vertical="top" wrapText="1"/>
    </xf>
    <xf numFmtId="0" fontId="138" fillId="0" borderId="19" xfId="0" applyFont="1" applyBorder="1" applyAlignment="1">
      <alignment horizontal="left" vertical="center" wrapText="1"/>
    </xf>
    <xf numFmtId="0" fontId="138" fillId="0" borderId="29" xfId="0" applyFont="1" applyBorder="1" applyAlignment="1">
      <alignment horizontal="left" vertical="center" wrapText="1"/>
    </xf>
    <xf numFmtId="0" fontId="138" fillId="0" borderId="19" xfId="0" applyFont="1" applyBorder="1" applyAlignment="1">
      <alignment horizontal="left" textRotation="90" wrapText="1"/>
    </xf>
    <xf numFmtId="0" fontId="138" fillId="0" borderId="21" xfId="0" applyFont="1" applyBorder="1" applyAlignment="1">
      <alignment horizontal="left" textRotation="90" wrapText="1"/>
    </xf>
    <xf numFmtId="0" fontId="138" fillId="0" borderId="19" xfId="0" applyFont="1" applyBorder="1" applyAlignment="1">
      <alignment horizontal="left" vertical="center" wrapText="1" indent="3"/>
    </xf>
    <xf numFmtId="0" fontId="138" fillId="0" borderId="21" xfId="0" applyFont="1" applyBorder="1" applyAlignment="1">
      <alignment horizontal="left" vertical="center" wrapText="1" indent="3"/>
    </xf>
    <xf numFmtId="0" fontId="138" fillId="0" borderId="19" xfId="0" applyFont="1" applyBorder="1" applyAlignment="1">
      <alignment horizontal="center" vertical="center" wrapText="1"/>
    </xf>
    <xf numFmtId="0" fontId="138" fillId="0" borderId="21" xfId="0" applyFont="1" applyBorder="1" applyAlignment="1">
      <alignment horizontal="center" vertical="center" wrapText="1"/>
    </xf>
    <xf numFmtId="0" fontId="138" fillId="0" borderId="19" xfId="0" applyFont="1" applyBorder="1" applyAlignment="1">
      <alignment horizontal="left" vertical="center" wrapText="1" indent="1"/>
    </xf>
    <xf numFmtId="0" fontId="138" fillId="0" borderId="21" xfId="0" applyFont="1" applyBorder="1" applyAlignment="1">
      <alignment horizontal="left" vertical="center" wrapText="1" indent="1"/>
    </xf>
    <xf numFmtId="0" fontId="138" fillId="0" borderId="25" xfId="0" applyFont="1" applyBorder="1" applyAlignment="1">
      <alignment horizontal="left" vertical="center" wrapText="1" indent="2"/>
    </xf>
    <xf numFmtId="0" fontId="138" fillId="0" borderId="18" xfId="0" applyFont="1" applyBorder="1" applyAlignment="1">
      <alignment horizontal="left" vertical="center" wrapText="1" indent="2"/>
    </xf>
    <xf numFmtId="0" fontId="138" fillId="0" borderId="21" xfId="0" applyFont="1" applyBorder="1" applyAlignment="1">
      <alignment horizontal="left" vertical="center" wrapText="1"/>
    </xf>
    <xf numFmtId="0" fontId="138" fillId="0" borderId="29" xfId="0" applyFont="1" applyBorder="1" applyAlignment="1">
      <alignment horizontal="center" vertical="center" wrapText="1"/>
    </xf>
    <xf numFmtId="0" fontId="54" fillId="0" borderId="25" xfId="0" applyFont="1" applyBorder="1" applyAlignment="1">
      <alignment horizontal="center" vertical="top" wrapText="1"/>
    </xf>
    <xf numFmtId="0" fontId="54" fillId="0" borderId="18" xfId="0" applyFont="1" applyBorder="1" applyAlignment="1">
      <alignment horizontal="center" vertical="top" wrapText="1"/>
    </xf>
    <xf numFmtId="0" fontId="54" fillId="0" borderId="84" xfId="0" applyFont="1" applyBorder="1" applyAlignment="1">
      <alignment horizontal="center" vertical="top" wrapText="1"/>
    </xf>
    <xf numFmtId="0" fontId="54" fillId="0" borderId="77" xfId="0" applyFont="1" applyBorder="1" applyAlignment="1">
      <alignment horizontal="left" vertical="center" wrapText="1"/>
    </xf>
    <xf numFmtId="0" fontId="115" fillId="0" borderId="29" xfId="0" applyFont="1" applyBorder="1" applyAlignment="1">
      <alignment horizontal="center" wrapText="1"/>
    </xf>
    <xf numFmtId="0" fontId="115" fillId="0" borderId="29" xfId="0" applyFont="1" applyBorder="1" applyAlignment="1">
      <alignment horizontal="left" wrapText="1"/>
    </xf>
    <xf numFmtId="0" fontId="115" fillId="0" borderId="29" xfId="0" applyFont="1" applyBorder="1" applyAlignment="1">
      <alignment horizontal="center" vertical="center" wrapText="1"/>
    </xf>
    <xf numFmtId="0" fontId="54" fillId="0" borderId="29" xfId="0" applyFont="1" applyBorder="1" applyAlignment="1">
      <alignment horizontal="left" wrapText="1"/>
    </xf>
    <xf numFmtId="0" fontId="115" fillId="0" borderId="29" xfId="0" applyFont="1" applyBorder="1" applyAlignment="1">
      <alignment horizontal="center" vertical="center" textRotation="90" wrapText="1"/>
    </xf>
    <xf numFmtId="0" fontId="54" fillId="0" borderId="29" xfId="0" applyFont="1" applyBorder="1" applyAlignment="1">
      <alignment horizontal="center" vertical="center" textRotation="90" wrapText="1"/>
    </xf>
    <xf numFmtId="0" fontId="54" fillId="0" borderId="29" xfId="0" applyFont="1" applyBorder="1" applyAlignment="1">
      <alignment horizontal="left" vertical="top" wrapText="1"/>
    </xf>
    <xf numFmtId="0" fontId="115" fillId="0" borderId="29" xfId="0" applyFont="1" applyBorder="1" applyAlignment="1">
      <alignment horizontal="left" vertical="top" wrapText="1"/>
    </xf>
    <xf numFmtId="0" fontId="115" fillId="0" borderId="86" xfId="0" applyFont="1" applyBorder="1" applyAlignment="1">
      <alignment horizontal="center" vertical="center" textRotation="90" wrapText="1"/>
    </xf>
    <xf numFmtId="0" fontId="115" fillId="0" borderId="85" xfId="0" applyFont="1" applyBorder="1" applyAlignment="1">
      <alignment horizontal="center" vertical="center" textRotation="90" wrapText="1"/>
    </xf>
    <xf numFmtId="0" fontId="54" fillId="0" borderId="19" xfId="0" applyFont="1" applyBorder="1" applyAlignment="1">
      <alignment horizontal="left" vertical="center" wrapText="1"/>
    </xf>
    <xf numFmtId="0" fontId="54" fillId="0" borderId="21" xfId="0" applyFont="1" applyBorder="1" applyAlignment="1">
      <alignment horizontal="left" vertical="center" wrapText="1"/>
    </xf>
    <xf numFmtId="0" fontId="54" fillId="0" borderId="29" xfId="0" applyFont="1" applyBorder="1" applyAlignment="1">
      <alignment horizontal="center" vertical="center" wrapText="1"/>
    </xf>
    <xf numFmtId="0" fontId="115" fillId="0" borderId="30" xfId="0" applyFont="1" applyBorder="1" applyAlignment="1">
      <alignment horizontal="center" vertical="center" wrapText="1"/>
    </xf>
    <xf numFmtId="0" fontId="115" fillId="0" borderId="19" xfId="0" applyFont="1" applyBorder="1" applyAlignment="1">
      <alignment horizontal="left" wrapText="1"/>
    </xf>
    <xf numFmtId="0" fontId="115" fillId="0" borderId="21" xfId="0" applyFont="1" applyBorder="1" applyAlignment="1">
      <alignment horizontal="left" wrapText="1"/>
    </xf>
    <xf numFmtId="0" fontId="115" fillId="0" borderId="29" xfId="0" applyFont="1" applyBorder="1" applyAlignment="1">
      <alignment horizontal="left" textRotation="90" wrapText="1"/>
    </xf>
    <xf numFmtId="0" fontId="115" fillId="0" borderId="29" xfId="0" applyFont="1" applyBorder="1" applyAlignment="1">
      <alignment horizontal="left" vertical="center" wrapText="1" indent="1"/>
    </xf>
    <xf numFmtId="0" fontId="115" fillId="0" borderId="21" xfId="0" applyFont="1" applyBorder="1" applyAlignment="1">
      <alignment horizontal="left" vertical="center" wrapText="1" indent="1"/>
    </xf>
    <xf numFmtId="0" fontId="115" fillId="0" borderId="29" xfId="0" applyFont="1" applyBorder="1" applyAlignment="1">
      <alignment horizontal="left" vertical="center" wrapText="1"/>
    </xf>
    <xf numFmtId="0" fontId="54" fillId="0" borderId="29" xfId="0" applyFont="1" applyBorder="1" applyAlignment="1">
      <alignment horizontal="center" vertical="top" wrapText="1"/>
    </xf>
    <xf numFmtId="0" fontId="138" fillId="0" borderId="4" xfId="0" applyFont="1" applyBorder="1" applyAlignment="1">
      <alignment horizontal="center" vertical="center" wrapText="1"/>
    </xf>
    <xf numFmtId="0" fontId="138" fillId="0" borderId="77" xfId="0" applyFont="1" applyBorder="1" applyAlignment="1">
      <alignment horizontal="center" vertical="center" wrapText="1"/>
    </xf>
    <xf numFmtId="0" fontId="138" fillId="0" borderId="4" xfId="0" applyFont="1" applyBorder="1" applyAlignment="1">
      <alignment horizontal="center" vertical="center" textRotation="90" wrapText="1"/>
    </xf>
    <xf numFmtId="0" fontId="138" fillId="0" borderId="77" xfId="0" applyFont="1" applyBorder="1" applyAlignment="1">
      <alignment horizontal="center" vertical="center" textRotation="90" wrapText="1"/>
    </xf>
    <xf numFmtId="0" fontId="115" fillId="0" borderId="77" xfId="0" applyFont="1" applyBorder="1" applyAlignment="1">
      <alignment horizontal="center" vertical="center" wrapText="1"/>
    </xf>
    <xf numFmtId="0" fontId="138" fillId="0" borderId="56" xfId="0" applyFont="1" applyBorder="1" applyAlignment="1">
      <alignment horizontal="left" vertical="center" wrapText="1"/>
    </xf>
    <xf numFmtId="0" fontId="138" fillId="0" borderId="58" xfId="0" applyFont="1" applyBorder="1" applyAlignment="1">
      <alignment horizontal="left" vertical="center" wrapText="1"/>
    </xf>
    <xf numFmtId="0" fontId="138" fillId="0" borderId="57" xfId="0" applyFont="1" applyBorder="1" applyAlignment="1">
      <alignment horizontal="left" vertical="center" wrapText="1"/>
    </xf>
    <xf numFmtId="0" fontId="138" fillId="0" borderId="38" xfId="0" applyFont="1" applyBorder="1" applyAlignment="1">
      <alignment horizontal="center" vertical="center" wrapText="1"/>
    </xf>
    <xf numFmtId="0" fontId="138" fillId="17" borderId="4" xfId="0" applyFont="1" applyFill="1" applyBorder="1" applyAlignment="1">
      <alignment horizontal="center" vertical="center" wrapText="1"/>
    </xf>
    <xf numFmtId="0" fontId="138" fillId="17" borderId="77" xfId="0" applyFont="1" applyFill="1" applyBorder="1" applyAlignment="1">
      <alignment horizontal="center" vertical="center" wrapText="1"/>
    </xf>
    <xf numFmtId="0" fontId="115" fillId="0" borderId="2" xfId="0" applyFont="1" applyBorder="1" applyAlignment="1">
      <alignment horizontal="center" vertical="center" textRotation="90" wrapText="1"/>
    </xf>
    <xf numFmtId="0" fontId="115" fillId="0" borderId="5" xfId="0" applyFont="1" applyBorder="1" applyAlignment="1">
      <alignment horizontal="center" vertical="center" textRotation="90" wrapText="1"/>
    </xf>
    <xf numFmtId="0" fontId="115" fillId="0" borderId="4" xfId="0" applyFont="1" applyBorder="1" applyAlignment="1">
      <alignment horizontal="center" vertical="center" textRotation="90" wrapText="1"/>
    </xf>
    <xf numFmtId="17" fontId="115" fillId="0" borderId="2" xfId="0" applyNumberFormat="1" applyFont="1" applyBorder="1" applyAlignment="1">
      <alignment horizontal="center" vertical="center" wrapText="1"/>
    </xf>
    <xf numFmtId="0" fontId="115" fillId="0" borderId="77" xfId="0" applyFont="1" applyBorder="1" applyAlignment="1">
      <alignment horizontal="center" vertical="center" textRotation="90" wrapText="1"/>
    </xf>
    <xf numFmtId="0" fontId="115" fillId="0" borderId="2" xfId="0" applyFont="1" applyBorder="1" applyAlignment="1">
      <alignment horizontal="center" vertical="center"/>
    </xf>
    <xf numFmtId="0" fontId="115" fillId="0" borderId="5" xfId="0" applyFont="1" applyBorder="1" applyAlignment="1">
      <alignment horizontal="center" vertical="center"/>
    </xf>
    <xf numFmtId="0" fontId="115" fillId="0" borderId="14" xfId="0" applyFont="1" applyBorder="1" applyAlignment="1">
      <alignment horizontal="center" vertical="center" wrapText="1"/>
    </xf>
    <xf numFmtId="0" fontId="115" fillId="0" borderId="0" xfId="0" applyFont="1" applyAlignment="1">
      <alignment horizontal="center" vertical="center" wrapText="1"/>
    </xf>
    <xf numFmtId="0" fontId="12" fillId="0" borderId="23" xfId="0" applyFont="1" applyBorder="1" applyAlignment="1">
      <alignment horizontal="center" vertical="center" wrapText="1"/>
    </xf>
    <xf numFmtId="0" fontId="42" fillId="0" borderId="23" xfId="0" applyFont="1" applyBorder="1" applyAlignment="1">
      <alignment horizontal="center" vertical="center" wrapText="1"/>
    </xf>
    <xf numFmtId="0" fontId="43" fillId="0" borderId="23" xfId="0" applyFont="1" applyBorder="1" applyAlignment="1">
      <alignment horizontal="left" vertical="center" wrapText="1"/>
    </xf>
    <xf numFmtId="0" fontId="43" fillId="0" borderId="23" xfId="0" applyFont="1" applyBorder="1" applyAlignment="1">
      <alignment horizontal="center" vertical="center" wrapText="1"/>
    </xf>
    <xf numFmtId="0" fontId="43" fillId="0" borderId="23" xfId="0" applyFont="1" applyBorder="1" applyAlignment="1">
      <alignment horizontal="center" vertical="center" textRotation="90" wrapText="1"/>
    </xf>
    <xf numFmtId="0" fontId="43" fillId="17" borderId="23" xfId="0" applyFont="1" applyFill="1" applyBorder="1" applyAlignment="1">
      <alignment horizontal="center" vertical="center" wrapText="1"/>
    </xf>
    <xf numFmtId="0" fontId="12" fillId="0" borderId="23" xfId="0" applyFont="1" applyBorder="1" applyAlignment="1">
      <alignment horizontal="center" vertical="center" textRotation="90" wrapText="1"/>
    </xf>
    <xf numFmtId="0" fontId="12" fillId="0" borderId="23" xfId="0" applyFont="1" applyBorder="1" applyAlignment="1">
      <alignment horizontal="justify" vertical="center" wrapText="1"/>
    </xf>
    <xf numFmtId="14" fontId="12" fillId="0" borderId="2" xfId="0" applyNumberFormat="1" applyFont="1" applyBorder="1" applyAlignment="1">
      <alignment horizontal="center" vertical="center" wrapText="1"/>
    </xf>
    <xf numFmtId="14" fontId="12" fillId="0" borderId="4" xfId="0" applyNumberFormat="1" applyFont="1" applyBorder="1" applyAlignment="1">
      <alignment horizontal="center" vertical="center" wrapText="1"/>
    </xf>
    <xf numFmtId="1" fontId="12" fillId="0" borderId="23"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3" borderId="23" xfId="0" applyFont="1" applyFill="1" applyBorder="1" applyAlignment="1">
      <alignment horizontal="center" vertical="center" wrapText="1"/>
    </xf>
    <xf numFmtId="9" fontId="12" fillId="0" borderId="2"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0" fontId="16" fillId="0" borderId="23" xfId="0" applyFont="1" applyBorder="1" applyAlignment="1">
      <alignment horizontal="center" vertical="center" wrapText="1"/>
    </xf>
    <xf numFmtId="9" fontId="12" fillId="3" borderId="23" xfId="3" applyFont="1" applyFill="1" applyBorder="1" applyAlignment="1">
      <alignment horizontal="center" vertical="center" wrapText="1"/>
    </xf>
    <xf numFmtId="0" fontId="12" fillId="17" borderId="23" xfId="0" applyFont="1" applyFill="1" applyBorder="1" applyAlignment="1">
      <alignment horizontal="center" vertical="center" textRotation="90" wrapText="1"/>
    </xf>
    <xf numFmtId="0" fontId="12" fillId="0" borderId="5" xfId="0" applyFont="1" applyBorder="1" applyAlignment="1">
      <alignment horizontal="center" vertical="center" wrapText="1"/>
    </xf>
    <xf numFmtId="1" fontId="53" fillId="0" borderId="16" xfId="0" applyNumberFormat="1" applyFont="1" applyBorder="1" applyAlignment="1">
      <alignment horizontal="center" vertical="center"/>
    </xf>
    <xf numFmtId="0" fontId="53" fillId="0" borderId="16" xfId="0" applyFont="1" applyBorder="1" applyAlignment="1">
      <alignment horizontal="center" vertical="center"/>
    </xf>
    <xf numFmtId="1" fontId="5" fillId="0" borderId="16" xfId="0" applyNumberFormat="1" applyFont="1" applyBorder="1" applyAlignment="1">
      <alignment horizontal="center" vertical="center"/>
    </xf>
    <xf numFmtId="0" fontId="5" fillId="0" borderId="16" xfId="0" applyFont="1" applyBorder="1" applyAlignment="1">
      <alignment horizontal="center" vertical="center"/>
    </xf>
    <xf numFmtId="0" fontId="12" fillId="0" borderId="77" xfId="0" applyFont="1" applyBorder="1" applyAlignment="1">
      <alignment horizontal="justify" vertical="center" wrapText="1"/>
    </xf>
    <xf numFmtId="1" fontId="12" fillId="0" borderId="77" xfId="0" quotePrefix="1" applyNumberFormat="1" applyFont="1" applyBorder="1" applyAlignment="1">
      <alignment horizontal="center" vertical="center" wrapText="1"/>
    </xf>
    <xf numFmtId="1" fontId="12" fillId="17" borderId="2" xfId="0" quotePrefix="1" applyNumberFormat="1" applyFont="1" applyFill="1" applyBorder="1" applyAlignment="1">
      <alignment horizontal="center" vertical="center" wrapText="1"/>
    </xf>
    <xf numFmtId="1" fontId="12" fillId="17" borderId="4" xfId="0" quotePrefix="1" applyNumberFormat="1" applyFont="1" applyFill="1" applyBorder="1" applyAlignment="1">
      <alignment horizontal="center" vertical="center" wrapText="1"/>
    </xf>
    <xf numFmtId="0" fontId="12" fillId="0" borderId="2"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5" xfId="0" applyFont="1" applyBorder="1" applyAlignment="1">
      <alignment horizontal="justify" vertical="center" wrapText="1"/>
    </xf>
    <xf numFmtId="0" fontId="52" fillId="0" borderId="77" xfId="0" applyFont="1" applyBorder="1" applyAlignment="1">
      <alignment horizontal="center" vertical="center" wrapText="1"/>
    </xf>
    <xf numFmtId="0" fontId="52" fillId="0" borderId="77" xfId="0" applyFont="1" applyBorder="1" applyAlignment="1">
      <alignment horizontal="center" vertical="center" textRotation="90" wrapText="1"/>
    </xf>
    <xf numFmtId="0" fontId="5" fillId="0" borderId="3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77"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77" xfId="0" applyFont="1" applyBorder="1" applyAlignment="1">
      <alignment horizontal="center" vertical="center" wrapText="1"/>
    </xf>
    <xf numFmtId="0" fontId="43" fillId="0" borderId="48" xfId="0" applyFont="1" applyBorder="1" applyAlignment="1">
      <alignment horizontal="left" vertical="center" wrapText="1"/>
    </xf>
    <xf numFmtId="0" fontId="43" fillId="0" borderId="2" xfId="0" applyFont="1" applyBorder="1" applyAlignment="1">
      <alignment horizontal="left" vertical="center" wrapText="1"/>
    </xf>
    <xf numFmtId="0" fontId="43" fillId="0" borderId="78" xfId="0" applyFont="1" applyBorder="1" applyAlignment="1">
      <alignment horizontal="left" vertical="center" wrapText="1"/>
    </xf>
    <xf numFmtId="0" fontId="43" fillId="0" borderId="79" xfId="0" applyFont="1" applyBorder="1" applyAlignment="1">
      <alignment horizontal="left" vertical="center" wrapText="1"/>
    </xf>
    <xf numFmtId="0" fontId="43" fillId="0" borderId="80" xfId="0" applyFont="1" applyBorder="1" applyAlignment="1">
      <alignment horizontal="left" vertical="center" wrapText="1"/>
    </xf>
    <xf numFmtId="0" fontId="12" fillId="17" borderId="2"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17" borderId="2" xfId="0" applyFont="1" applyFill="1" applyBorder="1" applyAlignment="1">
      <alignment horizontal="center" vertical="center" textRotation="90" wrapText="1"/>
    </xf>
    <xf numFmtId="0" fontId="12" fillId="17" borderId="4" xfId="0" applyFont="1" applyFill="1" applyBorder="1" applyAlignment="1">
      <alignment horizontal="center" vertical="center" textRotation="90" wrapText="1"/>
    </xf>
    <xf numFmtId="0" fontId="12" fillId="3" borderId="77" xfId="0" applyFont="1" applyFill="1" applyBorder="1" applyAlignment="1">
      <alignment horizontal="center" vertical="center" wrapText="1"/>
    </xf>
    <xf numFmtId="0" fontId="12" fillId="0" borderId="77" xfId="0" applyFont="1" applyBorder="1" applyAlignment="1">
      <alignment horizontal="center" vertical="center" wrapText="1"/>
    </xf>
    <xf numFmtId="0" fontId="102" fillId="0" borderId="77" xfId="0" applyFont="1" applyBorder="1" applyAlignment="1">
      <alignment horizontal="left" vertical="center" wrapText="1"/>
    </xf>
    <xf numFmtId="0" fontId="12" fillId="0" borderId="77" xfId="0" applyFont="1" applyBorder="1" applyAlignment="1">
      <alignment horizontal="left" vertical="center" wrapText="1"/>
    </xf>
    <xf numFmtId="1" fontId="12" fillId="0" borderId="77" xfId="0" quotePrefix="1" applyNumberFormat="1" applyFont="1" applyBorder="1" applyAlignment="1">
      <alignment horizontal="center" vertical="center"/>
    </xf>
    <xf numFmtId="0" fontId="12" fillId="0" borderId="77" xfId="0" applyFont="1" applyBorder="1" applyAlignment="1">
      <alignment horizontal="center" vertical="center" textRotation="90" wrapText="1"/>
    </xf>
    <xf numFmtId="0" fontId="12" fillId="0" borderId="2"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1" fontId="12" fillId="0" borderId="77"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1" fontId="12" fillId="17" borderId="2" xfId="0" applyNumberFormat="1" applyFont="1" applyFill="1" applyBorder="1" applyAlignment="1">
      <alignment horizontal="center" vertical="center" wrapText="1"/>
    </xf>
    <xf numFmtId="1" fontId="12" fillId="17" borderId="4" xfId="0" applyNumberFormat="1" applyFont="1" applyFill="1" applyBorder="1" applyAlignment="1">
      <alignment horizontal="center" vertical="center" wrapText="1"/>
    </xf>
    <xf numFmtId="0" fontId="12" fillId="0" borderId="5" xfId="0" applyFont="1" applyBorder="1" applyAlignment="1">
      <alignment horizontal="center" vertical="center" textRotation="90" wrapText="1"/>
    </xf>
    <xf numFmtId="49" fontId="12" fillId="0" borderId="77" xfId="0" applyNumberFormat="1" applyFont="1" applyBorder="1" applyAlignment="1">
      <alignment horizontal="center" vertical="center" wrapText="1"/>
    </xf>
    <xf numFmtId="0" fontId="80" fillId="0" borderId="2" xfId="0" applyFont="1" applyBorder="1" applyAlignment="1">
      <alignment horizontal="center" vertical="center" wrapText="1"/>
    </xf>
    <xf numFmtId="0" fontId="80" fillId="0" borderId="5" xfId="0" applyFont="1" applyBorder="1" applyAlignment="1">
      <alignment horizontal="center" vertical="center" wrapText="1"/>
    </xf>
    <xf numFmtId="0" fontId="80" fillId="0" borderId="4" xfId="0" applyFont="1" applyBorder="1" applyAlignment="1">
      <alignment horizontal="center" vertical="center" wrapText="1"/>
    </xf>
    <xf numFmtId="49" fontId="12" fillId="0" borderId="5" xfId="0" applyNumberFormat="1" applyFont="1" applyBorder="1" applyAlignment="1">
      <alignment horizontal="center" vertical="center" wrapText="1"/>
    </xf>
    <xf numFmtId="0" fontId="43" fillId="0" borderId="77"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77" xfId="0" applyFont="1" applyBorder="1" applyAlignment="1">
      <alignment horizontal="center" vertical="center" textRotation="90" wrapText="1"/>
    </xf>
    <xf numFmtId="0" fontId="43" fillId="0" borderId="2" xfId="0" applyFont="1" applyBorder="1" applyAlignment="1">
      <alignment horizontal="center" vertical="center" textRotation="90" wrapText="1"/>
    </xf>
    <xf numFmtId="0" fontId="14" fillId="0" borderId="32"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7" xfId="0" applyFont="1" applyBorder="1" applyAlignment="1">
      <alignment horizontal="center" vertical="center" wrapText="1"/>
    </xf>
    <xf numFmtId="0" fontId="43" fillId="0" borderId="49" xfId="0" applyFont="1" applyBorder="1" applyAlignment="1">
      <alignment horizontal="left" vertical="center" wrapText="1"/>
    </xf>
    <xf numFmtId="0" fontId="43" fillId="17" borderId="77" xfId="0" applyFont="1" applyFill="1" applyBorder="1" applyAlignment="1">
      <alignment horizontal="center" vertical="center" wrapText="1"/>
    </xf>
    <xf numFmtId="0" fontId="43" fillId="17" borderId="2" xfId="0" applyFont="1" applyFill="1" applyBorder="1" applyAlignment="1">
      <alignment horizontal="center" vertical="center" wrapText="1"/>
    </xf>
    <xf numFmtId="49" fontId="24" fillId="0" borderId="93" xfId="0" applyNumberFormat="1" applyFont="1" applyBorder="1" applyAlignment="1">
      <alignment horizontal="left" vertical="center" wrapText="1"/>
    </xf>
    <xf numFmtId="0" fontId="96" fillId="0" borderId="94" xfId="0" applyFont="1" applyBorder="1"/>
    <xf numFmtId="0" fontId="96" fillId="0" borderId="92" xfId="0" applyFont="1" applyBorder="1"/>
    <xf numFmtId="14" fontId="12" fillId="0" borderId="77" xfId="0" applyNumberFormat="1" applyFont="1" applyBorder="1" applyAlignment="1">
      <alignment horizontal="center" vertical="center" wrapText="1"/>
    </xf>
    <xf numFmtId="0" fontId="12" fillId="0" borderId="77" xfId="0" applyFont="1" applyBorder="1" applyAlignment="1">
      <alignment horizontal="center" vertical="center"/>
    </xf>
    <xf numFmtId="2" fontId="85" fillId="0" borderId="19" xfId="0" applyNumberFormat="1" applyFont="1" applyBorder="1" applyAlignment="1">
      <alignment horizontal="center" vertical="center"/>
    </xf>
    <xf numFmtId="2" fontId="96" fillId="0" borderId="21" xfId="0" applyNumberFormat="1" applyFont="1" applyBorder="1"/>
    <xf numFmtId="49" fontId="24" fillId="0" borderId="91" xfId="0" applyNumberFormat="1" applyFont="1" applyBorder="1" applyAlignment="1">
      <alignment horizontal="left" vertical="center" wrapText="1"/>
    </xf>
    <xf numFmtId="2" fontId="96" fillId="0" borderId="29" xfId="0" applyNumberFormat="1" applyFont="1" applyBorder="1"/>
    <xf numFmtId="0" fontId="12" fillId="0" borderId="48" xfId="0" applyFont="1" applyBorder="1" applyAlignment="1">
      <alignment horizontal="left" vertical="center" wrapText="1"/>
    </xf>
    <xf numFmtId="0" fontId="12" fillId="0" borderId="50" xfId="0" applyFont="1" applyBorder="1" applyAlignment="1">
      <alignment horizontal="left" vertical="center" wrapText="1"/>
    </xf>
    <xf numFmtId="0" fontId="12" fillId="0" borderId="44" xfId="0" applyFont="1" applyBorder="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xf>
    <xf numFmtId="0" fontId="12" fillId="0" borderId="4" xfId="0" applyFont="1" applyBorder="1" applyAlignment="1">
      <alignment horizontal="center"/>
    </xf>
    <xf numFmtId="0" fontId="12" fillId="0" borderId="2" xfId="2" applyNumberFormat="1" applyFont="1" applyFill="1" applyBorder="1" applyAlignment="1">
      <alignment horizontal="center" vertical="center"/>
    </xf>
    <xf numFmtId="0" fontId="12" fillId="0" borderId="4" xfId="2" applyNumberFormat="1" applyFont="1" applyFill="1" applyBorder="1" applyAlignment="1">
      <alignment horizontal="center" vertical="center"/>
    </xf>
    <xf numFmtId="0" fontId="12" fillId="0" borderId="39"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66" xfId="0" applyFont="1" applyBorder="1" applyAlignment="1">
      <alignment horizontal="left" vertical="center" wrapText="1"/>
    </xf>
    <xf numFmtId="0" fontId="12" fillId="0" borderId="5" xfId="0" applyFont="1" applyBorder="1"/>
    <xf numFmtId="0" fontId="12" fillId="0" borderId="39" xfId="0" applyFont="1" applyBorder="1"/>
    <xf numFmtId="0" fontId="12" fillId="0" borderId="38" xfId="0" applyFont="1" applyBorder="1" applyAlignment="1">
      <alignment horizontal="left" vertical="center" wrapText="1"/>
    </xf>
    <xf numFmtId="0" fontId="12" fillId="0" borderId="39" xfId="0" applyFont="1" applyBorder="1" applyAlignment="1">
      <alignment horizontal="center" vertical="center" textRotation="90"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39" xfId="0" applyFont="1" applyBorder="1" applyAlignment="1">
      <alignment horizontal="left"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9" xfId="0" applyFont="1" applyBorder="1" applyAlignment="1">
      <alignment horizontal="center" vertical="center" wrapText="1"/>
    </xf>
    <xf numFmtId="9" fontId="12" fillId="0" borderId="5" xfId="0" applyNumberFormat="1" applyFont="1" applyBorder="1" applyAlignment="1">
      <alignment horizontal="center" vertical="center"/>
    </xf>
    <xf numFmtId="9" fontId="12" fillId="0" borderId="39" xfId="0" applyNumberFormat="1" applyFont="1" applyBorder="1" applyAlignment="1">
      <alignment horizontal="center" vertical="center"/>
    </xf>
    <xf numFmtId="2" fontId="96" fillId="0" borderId="96" xfId="0" applyNumberFormat="1" applyFont="1" applyBorder="1"/>
    <xf numFmtId="0" fontId="96" fillId="0" borderId="97" xfId="0" applyFont="1" applyBorder="1"/>
    <xf numFmtId="0" fontId="43" fillId="0" borderId="4" xfId="0" applyFont="1" applyBorder="1" applyAlignment="1">
      <alignment horizontal="center" vertical="center" wrapText="1"/>
    </xf>
    <xf numFmtId="0" fontId="43" fillId="0" borderId="4" xfId="0" applyFont="1" applyBorder="1" applyAlignment="1">
      <alignment horizontal="center" vertical="center" textRotation="90" wrapText="1"/>
    </xf>
    <xf numFmtId="0" fontId="43" fillId="0" borderId="38" xfId="0" applyFont="1" applyBorder="1" applyAlignment="1">
      <alignment horizontal="left" vertical="center" wrapText="1"/>
    </xf>
    <xf numFmtId="0" fontId="43" fillId="0" borderId="40" xfId="0" applyFont="1" applyBorder="1" applyAlignment="1">
      <alignment horizontal="left" vertical="center" wrapText="1"/>
    </xf>
    <xf numFmtId="0" fontId="43" fillId="17" borderId="4" xfId="0" applyFont="1" applyFill="1" applyBorder="1" applyAlignment="1">
      <alignment horizontal="center" vertical="center" wrapText="1"/>
    </xf>
    <xf numFmtId="0" fontId="17" fillId="0" borderId="2" xfId="0" applyFont="1" applyBorder="1" applyAlignment="1">
      <alignment horizontal="left" vertical="center" wrapText="1" readingOrder="1"/>
    </xf>
    <xf numFmtId="0" fontId="17" fillId="0" borderId="5" xfId="0" applyFont="1" applyBorder="1" applyAlignment="1">
      <alignment horizontal="left" vertical="center" wrapText="1" readingOrder="1"/>
    </xf>
    <xf numFmtId="0" fontId="12" fillId="0" borderId="2" xfId="0" applyFont="1" applyBorder="1" applyAlignment="1">
      <alignment horizontal="center" vertical="center" textRotation="90"/>
    </xf>
    <xf numFmtId="0" fontId="12" fillId="0" borderId="5" xfId="0" applyFont="1" applyBorder="1" applyAlignment="1">
      <alignment horizontal="center" vertical="center" textRotation="90"/>
    </xf>
    <xf numFmtId="0" fontId="12" fillId="0" borderId="2" xfId="0" applyFont="1" applyBorder="1" applyAlignment="1">
      <alignment horizontal="center" vertical="center"/>
    </xf>
    <xf numFmtId="0" fontId="12" fillId="0" borderId="4" xfId="0" applyFont="1" applyBorder="1" applyAlignment="1">
      <alignment horizontal="center" vertical="center"/>
    </xf>
    <xf numFmtId="1" fontId="12" fillId="0" borderId="2" xfId="0" applyNumberFormat="1" applyFont="1" applyBorder="1" applyAlignment="1">
      <alignment horizontal="center" vertical="center"/>
    </xf>
    <xf numFmtId="1" fontId="12" fillId="0" borderId="4" xfId="0" applyNumberFormat="1" applyFont="1" applyBorder="1" applyAlignment="1">
      <alignment horizontal="center" vertical="center"/>
    </xf>
    <xf numFmtId="0" fontId="14" fillId="0" borderId="2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43" fillId="17" borderId="38" xfId="0" applyFont="1" applyFill="1" applyBorder="1" applyAlignment="1">
      <alignment horizontal="left" vertical="center" wrapText="1"/>
    </xf>
    <xf numFmtId="0" fontId="43" fillId="17" borderId="49" xfId="0" applyFont="1" applyFill="1" applyBorder="1" applyAlignment="1">
      <alignment horizontal="left" vertical="center" wrapText="1"/>
    </xf>
    <xf numFmtId="0" fontId="43" fillId="0" borderId="35" xfId="0" applyFont="1" applyBorder="1" applyAlignment="1">
      <alignment horizontal="center" vertical="center" wrapText="1"/>
    </xf>
    <xf numFmtId="0" fontId="43" fillId="0" borderId="54" xfId="0" applyFont="1" applyBorder="1" applyAlignment="1">
      <alignment horizontal="center" vertical="center" wrapText="1"/>
    </xf>
    <xf numFmtId="0" fontId="43" fillId="17" borderId="10" xfId="0" applyFont="1" applyFill="1" applyBorder="1" applyAlignment="1">
      <alignment horizontal="center" vertical="center" wrapText="1"/>
    </xf>
    <xf numFmtId="0" fontId="43" fillId="17" borderId="7" xfId="0" applyFont="1" applyFill="1" applyBorder="1" applyAlignment="1">
      <alignment horizontal="center" vertical="center" wrapText="1"/>
    </xf>
    <xf numFmtId="0" fontId="12" fillId="0" borderId="64" xfId="0" applyFont="1" applyBorder="1" applyAlignment="1">
      <alignment horizontal="center" vertical="center" textRotation="90" wrapText="1"/>
    </xf>
    <xf numFmtId="0" fontId="0" fillId="0" borderId="63" xfId="0" applyBorder="1" applyAlignment="1">
      <alignment horizontal="center" vertical="center" wrapText="1"/>
    </xf>
    <xf numFmtId="0" fontId="0" fillId="0" borderId="50" xfId="0" applyBorder="1" applyAlignment="1">
      <alignment horizontal="center" vertical="center" wrapText="1"/>
    </xf>
    <xf numFmtId="0" fontId="0" fillId="0" borderId="66" xfId="0" applyBorder="1" applyAlignment="1">
      <alignment horizontal="center" vertical="center" wrapText="1"/>
    </xf>
    <xf numFmtId="0" fontId="12" fillId="0" borderId="64" xfId="0" applyFont="1" applyBorder="1" applyAlignment="1">
      <alignment horizontal="center" vertical="center" wrapText="1"/>
    </xf>
    <xf numFmtId="0" fontId="0" fillId="0" borderId="39" xfId="0" applyBorder="1" applyAlignment="1">
      <alignment horizontal="center" vertical="center" wrapText="1"/>
    </xf>
    <xf numFmtId="0" fontId="12" fillId="0" borderId="64" xfId="0" applyFont="1" applyBorder="1" applyAlignment="1">
      <alignment horizontal="center" vertical="center" textRotation="90"/>
    </xf>
    <xf numFmtId="0" fontId="12" fillId="0" borderId="39" xfId="0" applyFont="1" applyBorder="1" applyAlignment="1">
      <alignment horizontal="center" vertical="center" textRotation="90"/>
    </xf>
    <xf numFmtId="1" fontId="63" fillId="0" borderId="64" xfId="0" applyNumberFormat="1" applyFont="1" applyBorder="1" applyAlignment="1">
      <alignment horizontal="center" vertical="center" wrapText="1"/>
    </xf>
    <xf numFmtId="1" fontId="63" fillId="0" borderId="5" xfId="0" applyNumberFormat="1" applyFont="1" applyBorder="1" applyAlignment="1">
      <alignment horizontal="center" vertical="center" wrapText="1"/>
    </xf>
    <xf numFmtId="1" fontId="63" fillId="0" borderId="39" xfId="0" applyNumberFormat="1" applyFont="1" applyBorder="1" applyAlignment="1">
      <alignment horizontal="center" vertical="center" wrapText="1"/>
    </xf>
    <xf numFmtId="0" fontId="63" fillId="0" borderId="65"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52" xfId="0" applyFont="1" applyBorder="1" applyAlignment="1">
      <alignment horizontal="center" vertical="center" wrapText="1"/>
    </xf>
    <xf numFmtId="0" fontId="12" fillId="17" borderId="39" xfId="0" applyFont="1" applyFill="1" applyBorder="1" applyAlignment="1">
      <alignment horizontal="center" vertical="center" wrapText="1"/>
    </xf>
    <xf numFmtId="0" fontId="12" fillId="0" borderId="63" xfId="0" applyFont="1" applyBorder="1" applyAlignment="1">
      <alignment horizontal="center" vertical="center" wrapText="1"/>
    </xf>
    <xf numFmtId="0" fontId="12" fillId="0" borderId="66" xfId="0" applyFont="1" applyBorder="1" applyAlignment="1">
      <alignment horizontal="center" vertical="center" wrapText="1"/>
    </xf>
    <xf numFmtId="0" fontId="12" fillId="17" borderId="64" xfId="0" applyFont="1" applyFill="1" applyBorder="1" applyAlignment="1">
      <alignment horizontal="center" vertical="center" wrapText="1"/>
    </xf>
    <xf numFmtId="0" fontId="63" fillId="0" borderId="64"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39" xfId="0" applyFont="1" applyBorder="1" applyAlignment="1">
      <alignment horizontal="center" vertical="center" wrapText="1"/>
    </xf>
    <xf numFmtId="17" fontId="12" fillId="0" borderId="64" xfId="0" applyNumberFormat="1" applyFont="1" applyBorder="1" applyAlignment="1">
      <alignment horizontal="center" vertical="center" wrapText="1"/>
    </xf>
    <xf numFmtId="17" fontId="12" fillId="0" borderId="5" xfId="0" applyNumberFormat="1" applyFont="1" applyBorder="1" applyAlignment="1">
      <alignment horizontal="center" vertical="center" wrapText="1"/>
    </xf>
    <xf numFmtId="17" fontId="12" fillId="0" borderId="39" xfId="0" applyNumberFormat="1" applyFont="1" applyBorder="1" applyAlignment="1">
      <alignment horizontal="center" vertical="center" wrapText="1"/>
    </xf>
    <xf numFmtId="9" fontId="63" fillId="0" borderId="64" xfId="0" applyNumberFormat="1" applyFont="1" applyBorder="1" applyAlignment="1">
      <alignment horizontal="center" vertical="center" wrapText="1"/>
    </xf>
    <xf numFmtId="9" fontId="63" fillId="0" borderId="5" xfId="0" applyNumberFormat="1" applyFont="1" applyBorder="1" applyAlignment="1">
      <alignment horizontal="center" vertical="center" wrapText="1"/>
    </xf>
    <xf numFmtId="9" fontId="63" fillId="0" borderId="39" xfId="0" applyNumberFormat="1" applyFont="1" applyBorder="1" applyAlignment="1">
      <alignment horizontal="center" vertical="center" wrapText="1"/>
    </xf>
    <xf numFmtId="0" fontId="5" fillId="0" borderId="101" xfId="0" applyFont="1" applyBorder="1" applyAlignment="1">
      <alignment horizontal="center" vertical="top" wrapText="1"/>
    </xf>
    <xf numFmtId="0" fontId="5" fillId="0" borderId="103" xfId="0" applyFont="1" applyBorder="1" applyAlignment="1">
      <alignment horizontal="center" vertical="top" wrapText="1"/>
    </xf>
    <xf numFmtId="0" fontId="5" fillId="0" borderId="99" xfId="0" applyFont="1" applyBorder="1" applyAlignment="1">
      <alignment horizontal="center" vertical="top" wrapText="1"/>
    </xf>
    <xf numFmtId="0" fontId="5" fillId="0" borderId="53" xfId="0" applyFont="1" applyBorder="1" applyAlignment="1">
      <alignment horizontal="center" vertical="top"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8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60" xfId="0" applyFont="1" applyBorder="1" applyAlignment="1">
      <alignment horizontal="left" vertical="center" wrapText="1"/>
    </xf>
    <xf numFmtId="0" fontId="3" fillId="5" borderId="7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2" fontId="3" fillId="5" borderId="5" xfId="0" applyNumberFormat="1"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2" xfId="0" applyFont="1" applyFill="1" applyBorder="1" applyAlignment="1">
      <alignment horizontal="center" vertical="center" textRotation="90" wrapText="1"/>
    </xf>
    <xf numFmtId="0" fontId="3" fillId="5" borderId="39" xfId="0" applyFont="1" applyFill="1" applyBorder="1" applyAlignment="1">
      <alignment horizontal="center" vertical="center" textRotation="90" wrapText="1"/>
    </xf>
    <xf numFmtId="0" fontId="3" fillId="5" borderId="39" xfId="0" applyFont="1" applyFill="1" applyBorder="1" applyAlignment="1">
      <alignment horizontal="center" vertical="center" wrapText="1"/>
    </xf>
    <xf numFmtId="0" fontId="3" fillId="5" borderId="69"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5" fillId="0" borderId="101"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9" xfId="0" applyFont="1" applyBorder="1" applyAlignment="1">
      <alignment horizontal="center" vertical="center" wrapText="1"/>
    </xf>
    <xf numFmtId="0" fontId="109" fillId="0" borderId="101" xfId="0" applyFont="1" applyBorder="1" applyAlignment="1">
      <alignment horizontal="center" vertical="center"/>
    </xf>
    <xf numFmtId="0" fontId="109" fillId="0" borderId="103" xfId="0" applyFont="1" applyBorder="1" applyAlignment="1">
      <alignment horizontal="center" vertical="center"/>
    </xf>
    <xf numFmtId="0" fontId="109" fillId="0" borderId="109" xfId="0" applyFont="1" applyBorder="1" applyAlignment="1">
      <alignment horizontal="center" vertical="center"/>
    </xf>
    <xf numFmtId="0" fontId="3" fillId="5" borderId="5" xfId="0" applyFont="1" applyFill="1" applyBorder="1" applyAlignment="1">
      <alignment horizontal="center" vertical="center" textRotation="90" wrapText="1"/>
    </xf>
    <xf numFmtId="15" fontId="5" fillId="0" borderId="77" xfId="0" applyNumberFormat="1" applyFont="1" applyBorder="1" applyAlignment="1">
      <alignment horizontal="center" vertical="center" wrapText="1"/>
    </xf>
    <xf numFmtId="9" fontId="5" fillId="0" borderId="77" xfId="2" applyFont="1" applyFill="1" applyBorder="1" applyAlignment="1">
      <alignment horizontal="center" vertical="center" wrapText="1"/>
    </xf>
    <xf numFmtId="9" fontId="5" fillId="0" borderId="77" xfId="2" applyFont="1" applyFill="1" applyBorder="1" applyAlignment="1">
      <alignment horizontal="center" vertical="center"/>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9" xfId="0" applyFont="1" applyBorder="1" applyAlignment="1">
      <alignment horizontal="center" vertical="center" wrapText="1"/>
    </xf>
    <xf numFmtId="0" fontId="5" fillId="0" borderId="104" xfId="0" applyFont="1" applyBorder="1" applyAlignment="1">
      <alignment horizontal="left" vertical="center" wrapText="1"/>
    </xf>
    <xf numFmtId="0" fontId="5" fillId="0" borderId="106" xfId="0" applyFont="1" applyBorder="1" applyAlignment="1">
      <alignment horizontal="left" vertical="center" wrapText="1"/>
    </xf>
    <xf numFmtId="0" fontId="5" fillId="0" borderId="5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71" xfId="0" applyFont="1" applyBorder="1" applyAlignment="1">
      <alignment horizontal="center" vertical="top" wrapText="1"/>
    </xf>
    <xf numFmtId="0" fontId="5" fillId="0" borderId="0" xfId="0" applyFont="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0" fontId="5" fillId="0" borderId="77" xfId="0" applyFont="1" applyBorder="1" applyAlignment="1">
      <alignment horizontal="center" vertical="center" textRotation="90" wrapText="1"/>
    </xf>
    <xf numFmtId="0" fontId="5" fillId="0" borderId="6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39" xfId="0" applyFont="1" applyBorder="1" applyAlignment="1">
      <alignment horizontal="center" vertical="center" textRotation="90" wrapText="1"/>
    </xf>
    <xf numFmtId="0" fontId="5" fillId="0" borderId="77" xfId="0" applyFont="1" applyBorder="1" applyAlignment="1">
      <alignment vertical="center" wrapText="1"/>
    </xf>
    <xf numFmtId="0" fontId="5" fillId="0" borderId="63" xfId="0" applyFont="1" applyBorder="1" applyAlignment="1">
      <alignment horizontal="center" vertical="center"/>
    </xf>
    <xf numFmtId="0" fontId="5" fillId="0" borderId="50" xfId="0" applyFont="1" applyBorder="1" applyAlignment="1">
      <alignment horizontal="center" vertical="center"/>
    </xf>
    <xf numFmtId="0" fontId="5" fillId="0" borderId="66"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77" xfId="0" applyFont="1" applyBorder="1" applyAlignment="1">
      <alignment horizontal="left" vertical="center" wrapText="1"/>
    </xf>
    <xf numFmtId="1" fontId="5" fillId="0" borderId="77" xfId="2" applyNumberFormat="1" applyFont="1" applyFill="1" applyBorder="1" applyAlignment="1">
      <alignment horizontal="center" vertical="center" wrapText="1"/>
    </xf>
    <xf numFmtId="9" fontId="5" fillId="0" borderId="77" xfId="2" applyFont="1" applyFill="1" applyBorder="1" applyAlignment="1">
      <alignment vertical="center" wrapText="1"/>
    </xf>
    <xf numFmtId="0" fontId="5" fillId="0" borderId="82" xfId="0" applyFont="1" applyBorder="1" applyAlignment="1">
      <alignment horizontal="center" vertical="center" textRotation="90"/>
    </xf>
    <xf numFmtId="0" fontId="5" fillId="0" borderId="16" xfId="0" applyFont="1" applyBorder="1" applyAlignment="1">
      <alignment horizontal="center" vertical="center" textRotation="90"/>
    </xf>
    <xf numFmtId="0" fontId="5" fillId="0" borderId="5" xfId="0" applyFont="1" applyBorder="1" applyAlignment="1">
      <alignment horizontal="center" vertical="center" textRotation="90"/>
    </xf>
    <xf numFmtId="0" fontId="5" fillId="0" borderId="39" xfId="0" applyFont="1" applyBorder="1" applyAlignment="1">
      <alignment horizontal="center" vertical="center" textRotation="90"/>
    </xf>
    <xf numFmtId="0" fontId="5" fillId="0" borderId="100" xfId="0" applyFont="1" applyBorder="1" applyAlignment="1">
      <alignment horizontal="center" vertical="center" textRotation="90" wrapText="1"/>
    </xf>
    <xf numFmtId="0" fontId="5" fillId="0" borderId="105" xfId="0" applyFont="1" applyBorder="1" applyAlignment="1">
      <alignment horizontal="center" vertical="center" textRotation="90" wrapText="1"/>
    </xf>
    <xf numFmtId="0" fontId="5" fillId="0" borderId="5" xfId="0" applyFont="1" applyBorder="1" applyAlignment="1">
      <alignment horizontal="left" vertical="center" wrapText="1"/>
    </xf>
    <xf numFmtId="0" fontId="5" fillId="0" borderId="39" xfId="0" applyFont="1" applyBorder="1" applyAlignment="1">
      <alignment horizontal="left" vertical="center" wrapText="1"/>
    </xf>
    <xf numFmtId="0" fontId="5" fillId="0" borderId="77" xfId="0" applyFont="1" applyBorder="1" applyAlignment="1">
      <alignment horizontal="left" vertical="center"/>
    </xf>
    <xf numFmtId="0" fontId="16" fillId="0" borderId="77" xfId="20" applyFont="1" applyFill="1" applyBorder="1" applyAlignment="1">
      <alignment horizontal="left" vertical="center" wrapText="1"/>
    </xf>
    <xf numFmtId="0" fontId="5" fillId="0" borderId="72" xfId="0" applyFont="1" applyBorder="1" applyAlignment="1">
      <alignment horizontal="center" vertical="center" textRotation="90"/>
    </xf>
    <xf numFmtId="15" fontId="5" fillId="0" borderId="77" xfId="0" applyNumberFormat="1" applyFont="1" applyBorder="1" applyAlignment="1">
      <alignment horizontal="center" vertical="center"/>
    </xf>
    <xf numFmtId="0" fontId="44" fillId="0" borderId="44"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4" xfId="0" applyFont="1" applyBorder="1" applyAlignment="1">
      <alignment horizontal="center" vertical="center" textRotation="90" wrapText="1"/>
    </xf>
    <xf numFmtId="0" fontId="44" fillId="0" borderId="23" xfId="0" applyFont="1" applyBorder="1" applyAlignment="1">
      <alignment horizontal="center" vertical="center" textRotation="90" wrapText="1"/>
    </xf>
    <xf numFmtId="0" fontId="12" fillId="0" borderId="3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9" xfId="0" applyFont="1" applyBorder="1" applyAlignment="1">
      <alignment horizontal="center" vertical="center" wrapText="1"/>
    </xf>
    <xf numFmtId="0" fontId="43" fillId="0" borderId="41" xfId="0" applyFont="1" applyBorder="1" applyAlignment="1">
      <alignment horizontal="left" vertical="center" wrapText="1"/>
    </xf>
    <xf numFmtId="0" fontId="43" fillId="0" borderId="42" xfId="0" applyFont="1" applyBorder="1" applyAlignment="1">
      <alignment horizontal="left" vertical="center" wrapText="1"/>
    </xf>
    <xf numFmtId="0" fontId="43" fillId="0" borderId="43" xfId="0" applyFont="1" applyBorder="1" applyAlignment="1">
      <alignment horizontal="left" vertical="center" wrapText="1"/>
    </xf>
    <xf numFmtId="0" fontId="44" fillId="0" borderId="45" xfId="0" applyFont="1" applyBorder="1" applyAlignment="1">
      <alignment horizontal="center" vertical="center" wrapText="1"/>
    </xf>
    <xf numFmtId="0" fontId="44" fillId="0" borderId="47" xfId="0" applyFont="1" applyBorder="1" applyAlignment="1">
      <alignment horizontal="center" vertical="center" wrapText="1"/>
    </xf>
    <xf numFmtId="0" fontId="44" fillId="17" borderId="4" xfId="0" applyFont="1" applyFill="1" applyBorder="1" applyAlignment="1">
      <alignment horizontal="center" vertical="center" wrapText="1"/>
    </xf>
    <xf numFmtId="0" fontId="44" fillId="17" borderId="23" xfId="0" applyFont="1" applyFill="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0" fontId="17" fillId="0" borderId="48"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 xfId="0" applyFont="1" applyBorder="1" applyAlignment="1">
      <alignment horizontal="center" vertical="center" wrapText="1"/>
    </xf>
    <xf numFmtId="0" fontId="12" fillId="0" borderId="38"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38" xfId="0" applyFont="1" applyBorder="1" applyAlignment="1">
      <alignment horizontal="center" vertical="center" textRotation="90" wrapText="1"/>
    </xf>
    <xf numFmtId="1" fontId="12" fillId="0" borderId="7" xfId="0" applyNumberFormat="1" applyFont="1" applyBorder="1" applyAlignment="1">
      <alignment horizontal="center" vertical="center"/>
    </xf>
    <xf numFmtId="1" fontId="12" fillId="0" borderId="16" xfId="0" applyNumberFormat="1" applyFont="1" applyBorder="1" applyAlignment="1">
      <alignment horizontal="center" vertical="center"/>
    </xf>
    <xf numFmtId="0" fontId="1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45" xfId="0" applyFont="1" applyBorder="1" applyAlignment="1">
      <alignment horizontal="center" vertical="center" wrapText="1"/>
    </xf>
    <xf numFmtId="1" fontId="12" fillId="0" borderId="2" xfId="4" applyNumberFormat="1" applyFont="1" applyFill="1" applyBorder="1" applyAlignment="1">
      <alignment horizontal="center" vertical="center"/>
    </xf>
    <xf numFmtId="1" fontId="12" fillId="0" borderId="5" xfId="4" applyNumberFormat="1" applyFont="1" applyFill="1" applyBorder="1" applyAlignment="1">
      <alignment horizontal="center" vertical="center"/>
    </xf>
    <xf numFmtId="1" fontId="12" fillId="0" borderId="4" xfId="4" applyNumberFormat="1" applyFont="1" applyFill="1" applyBorder="1" applyAlignment="1">
      <alignment horizontal="center" vertical="center"/>
    </xf>
    <xf numFmtId="1" fontId="12" fillId="0" borderId="23" xfId="0" applyNumberFormat="1" applyFont="1" applyBorder="1" applyAlignment="1">
      <alignment horizontal="center" vertical="center"/>
    </xf>
    <xf numFmtId="1" fontId="12" fillId="0" borderId="38" xfId="0" applyNumberFormat="1" applyFont="1" applyBorder="1" applyAlignment="1">
      <alignment horizontal="center" vertical="center"/>
    </xf>
    <xf numFmtId="0" fontId="12" fillId="0" borderId="52" xfId="0" applyFont="1" applyBorder="1" applyAlignment="1">
      <alignment horizontal="center" vertical="center" wrapText="1"/>
    </xf>
    <xf numFmtId="0" fontId="17" fillId="0" borderId="38"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70"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54" xfId="0" applyFont="1" applyBorder="1" applyAlignment="1">
      <alignment horizontal="center" vertical="center" textRotation="90" wrapText="1"/>
    </xf>
    <xf numFmtId="0" fontId="43" fillId="0" borderId="38" xfId="0" applyFont="1" applyBorder="1" applyAlignment="1">
      <alignment horizontal="center" vertical="center" textRotation="90" wrapText="1"/>
    </xf>
    <xf numFmtId="0" fontId="52" fillId="0" borderId="54" xfId="0" applyFont="1" applyBorder="1" applyAlignment="1">
      <alignment horizontal="center" vertical="center" wrapText="1"/>
    </xf>
    <xf numFmtId="0" fontId="52" fillId="0" borderId="38"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6"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2" xfId="0" applyFont="1" applyBorder="1" applyAlignment="1">
      <alignment horizontal="center" vertical="center" wrapText="1"/>
    </xf>
    <xf numFmtId="0" fontId="44" fillId="0" borderId="2" xfId="0" applyFont="1" applyBorder="1" applyAlignment="1">
      <alignment horizontal="center" vertical="center" textRotation="90" wrapText="1"/>
    </xf>
    <xf numFmtId="0" fontId="43" fillId="0" borderId="71" xfId="0" applyFont="1" applyBorder="1" applyAlignment="1">
      <alignment horizontal="left" vertical="center" wrapText="1"/>
    </xf>
    <xf numFmtId="0" fontId="43" fillId="0" borderId="62" xfId="0" applyFont="1" applyBorder="1" applyAlignment="1">
      <alignment horizontal="left" vertical="center" wrapText="1"/>
    </xf>
    <xf numFmtId="0" fontId="52" fillId="17" borderId="77" xfId="0" applyFont="1" applyFill="1" applyBorder="1" applyAlignment="1">
      <alignment horizontal="center" vertical="center" wrapText="1"/>
    </xf>
    <xf numFmtId="0" fontId="52" fillId="17" borderId="2" xfId="0" applyFont="1" applyFill="1" applyBorder="1" applyAlignment="1">
      <alignment horizontal="center" vertical="center" wrapText="1"/>
    </xf>
    <xf numFmtId="0" fontId="52" fillId="0" borderId="4" xfId="0" applyFont="1" applyBorder="1" applyAlignment="1">
      <alignment horizontal="center" vertical="center" textRotation="90" wrapText="1"/>
    </xf>
    <xf numFmtId="0" fontId="52" fillId="0" borderId="2" xfId="0" applyFont="1" applyBorder="1" applyAlignment="1">
      <alignment horizontal="center" vertical="center" textRotation="90" wrapText="1"/>
    </xf>
    <xf numFmtId="0" fontId="12" fillId="0" borderId="50" xfId="0" applyFont="1" applyBorder="1" applyAlignment="1">
      <alignment horizontal="center" vertical="center" wrapText="1"/>
    </xf>
    <xf numFmtId="0" fontId="12" fillId="0" borderId="54" xfId="0" applyFont="1" applyBorder="1" applyAlignment="1">
      <alignment horizontal="center" vertical="center" textRotation="90" wrapText="1"/>
    </xf>
    <xf numFmtId="0" fontId="12" fillId="0" borderId="4" xfId="0" applyFont="1" applyBorder="1" applyAlignment="1">
      <alignment horizontal="center" wrapText="1"/>
    </xf>
    <xf numFmtId="0" fontId="12" fillId="0" borderId="77" xfId="0" applyFont="1" applyBorder="1" applyAlignment="1">
      <alignment horizontal="center" wrapText="1"/>
    </xf>
    <xf numFmtId="0" fontId="14" fillId="0" borderId="4" xfId="0" applyFont="1" applyBorder="1" applyAlignment="1">
      <alignment horizontal="center" vertical="center"/>
    </xf>
    <xf numFmtId="0" fontId="14" fillId="0" borderId="77" xfId="0" applyFont="1" applyBorder="1" applyAlignment="1">
      <alignment horizontal="center" vertical="center"/>
    </xf>
    <xf numFmtId="0" fontId="12" fillId="0" borderId="4" xfId="0" applyFont="1" applyBorder="1" applyAlignment="1">
      <alignment horizontal="center" vertical="center" textRotation="90"/>
    </xf>
    <xf numFmtId="0" fontId="12" fillId="0" borderId="77" xfId="0" applyFont="1" applyBorder="1" applyAlignment="1">
      <alignment horizontal="center" vertical="center" textRotation="90"/>
    </xf>
    <xf numFmtId="0" fontId="63" fillId="0" borderId="54" xfId="0" applyFont="1" applyBorder="1" applyAlignment="1">
      <alignment horizontal="center" vertical="center" wrapText="1"/>
    </xf>
    <xf numFmtId="0" fontId="63" fillId="0" borderId="77" xfId="0" applyFont="1" applyBorder="1" applyAlignment="1">
      <alignment horizontal="center" vertical="center" wrapText="1"/>
    </xf>
    <xf numFmtId="0" fontId="63" fillId="0" borderId="38" xfId="0" applyFont="1" applyBorder="1" applyAlignment="1">
      <alignment horizontal="center" vertical="center" wrapText="1"/>
    </xf>
    <xf numFmtId="0" fontId="12" fillId="0" borderId="14" xfId="0" applyFont="1" applyBorder="1" applyAlignment="1">
      <alignment horizontal="center" vertical="center" wrapText="1"/>
    </xf>
    <xf numFmtId="0" fontId="63" fillId="0" borderId="77" xfId="0" applyFont="1" applyBorder="1" applyAlignment="1">
      <alignment vertical="center"/>
    </xf>
    <xf numFmtId="0" fontId="12" fillId="0" borderId="10" xfId="0" applyFont="1" applyBorder="1" applyAlignment="1">
      <alignment horizontal="center" vertical="center" textRotation="90" wrapText="1"/>
    </xf>
    <xf numFmtId="0" fontId="12" fillId="0" borderId="76" xfId="0" applyFont="1" applyBorder="1" applyAlignment="1">
      <alignment horizontal="center" vertical="center" textRotation="90" wrapText="1"/>
    </xf>
    <xf numFmtId="0" fontId="63" fillId="0" borderId="2" xfId="0" applyFont="1" applyBorder="1" applyAlignment="1">
      <alignment horizontal="center" vertical="center" wrapText="1"/>
    </xf>
    <xf numFmtId="0" fontId="63" fillId="0" borderId="4" xfId="0" applyFont="1" applyBorder="1" applyAlignment="1">
      <alignment horizontal="center" vertical="center" wrapText="1"/>
    </xf>
    <xf numFmtId="0" fontId="43" fillId="0" borderId="77" xfId="0" applyFont="1" applyBorder="1" applyAlignment="1">
      <alignment horizontal="left" vertical="center" wrapText="1"/>
    </xf>
    <xf numFmtId="0" fontId="44" fillId="0" borderId="77" xfId="0" applyFont="1" applyBorder="1" applyAlignment="1">
      <alignment horizontal="center" vertical="center" wrapText="1"/>
    </xf>
    <xf numFmtId="0" fontId="44" fillId="0" borderId="77" xfId="0" applyFont="1" applyBorder="1" applyAlignment="1">
      <alignment horizontal="center" vertical="center" textRotation="90" wrapText="1"/>
    </xf>
    <xf numFmtId="0" fontId="77" fillId="3" borderId="2" xfId="0" applyFont="1" applyFill="1" applyBorder="1" applyAlignment="1">
      <alignment horizontal="center" vertical="center" textRotation="90" wrapText="1"/>
    </xf>
    <xf numFmtId="0" fontId="77" fillId="3" borderId="5" xfId="0" applyFont="1" applyFill="1" applyBorder="1" applyAlignment="1">
      <alignment horizontal="center" vertical="center" textRotation="90" wrapText="1"/>
    </xf>
    <xf numFmtId="0" fontId="77" fillId="3" borderId="4" xfId="0" applyFont="1" applyFill="1" applyBorder="1" applyAlignment="1">
      <alignment horizontal="center" vertical="center" textRotation="90" wrapText="1"/>
    </xf>
    <xf numFmtId="0" fontId="77" fillId="3" borderId="2" xfId="0" applyFont="1" applyFill="1" applyBorder="1" applyAlignment="1">
      <alignment horizontal="center" vertical="center" wrapText="1"/>
    </xf>
    <xf numFmtId="0" fontId="77" fillId="3" borderId="5" xfId="0" applyFont="1" applyFill="1" applyBorder="1" applyAlignment="1">
      <alignment horizontal="center" vertical="center" wrapText="1"/>
    </xf>
    <xf numFmtId="0" fontId="77" fillId="3" borderId="4" xfId="0" applyFont="1" applyFill="1" applyBorder="1" applyAlignment="1">
      <alignment horizontal="center" vertical="center" wrapText="1"/>
    </xf>
    <xf numFmtId="0" fontId="77" fillId="3" borderId="77" xfId="0" applyFont="1" applyFill="1" applyBorder="1" applyAlignment="1">
      <alignment horizontal="center" vertical="center" textRotation="90" wrapText="1"/>
    </xf>
    <xf numFmtId="9" fontId="77" fillId="3" borderId="2" xfId="0" applyNumberFormat="1" applyFont="1" applyFill="1" applyBorder="1" applyAlignment="1">
      <alignment horizontal="center" vertical="center" wrapText="1"/>
    </xf>
    <xf numFmtId="9" fontId="77" fillId="3" borderId="4" xfId="0" applyNumberFormat="1" applyFont="1" applyFill="1" applyBorder="1" applyAlignment="1">
      <alignment horizontal="center" vertical="center" wrapText="1"/>
    </xf>
    <xf numFmtId="9" fontId="77" fillId="3" borderId="2" xfId="2" applyFont="1" applyFill="1" applyBorder="1" applyAlignment="1">
      <alignment horizontal="center" vertical="center"/>
    </xf>
    <xf numFmtId="9" fontId="77" fillId="3" borderId="4" xfId="2" applyFont="1" applyFill="1" applyBorder="1" applyAlignment="1">
      <alignment horizontal="center" vertical="center"/>
    </xf>
    <xf numFmtId="1" fontId="53" fillId="0" borderId="2" xfId="0" applyNumberFormat="1" applyFont="1" applyBorder="1" applyAlignment="1">
      <alignment horizontal="center" vertical="center" wrapText="1"/>
    </xf>
    <xf numFmtId="1" fontId="53" fillId="0" borderId="4" xfId="0" applyNumberFormat="1" applyFont="1" applyBorder="1" applyAlignment="1">
      <alignment horizontal="center" vertical="center" wrapText="1"/>
    </xf>
    <xf numFmtId="0" fontId="77" fillId="3" borderId="77" xfId="0" applyFont="1" applyFill="1" applyBorder="1" applyAlignment="1">
      <alignment horizontal="center" vertical="center" textRotation="90"/>
    </xf>
    <xf numFmtId="0" fontId="77" fillId="3" borderId="77" xfId="0" applyFont="1" applyFill="1" applyBorder="1" applyAlignment="1">
      <alignment horizontal="center" vertical="center" wrapText="1"/>
    </xf>
    <xf numFmtId="0" fontId="117" fillId="3" borderId="77" xfId="0" applyFont="1" applyFill="1" applyBorder="1" applyAlignment="1">
      <alignment horizontal="center" vertical="center" wrapText="1"/>
    </xf>
    <xf numFmtId="0" fontId="53" fillId="0" borderId="2" xfId="0" applyFont="1" applyBorder="1" applyAlignment="1">
      <alignment horizontal="center" vertical="center" wrapText="1"/>
    </xf>
    <xf numFmtId="0" fontId="53" fillId="0" borderId="4" xfId="0" applyFont="1" applyBorder="1" applyAlignment="1">
      <alignment horizontal="center" vertical="center" wrapText="1"/>
    </xf>
    <xf numFmtId="14" fontId="77" fillId="3" borderId="2" xfId="0" applyNumberFormat="1" applyFont="1" applyFill="1" applyBorder="1" applyAlignment="1">
      <alignment horizontal="center" vertical="center" wrapText="1"/>
    </xf>
    <xf numFmtId="14" fontId="77" fillId="3" borderId="4" xfId="0" applyNumberFormat="1" applyFont="1" applyFill="1" applyBorder="1" applyAlignment="1">
      <alignment horizontal="center" vertical="center" wrapText="1"/>
    </xf>
    <xf numFmtId="1" fontId="53" fillId="3" borderId="2" xfId="0" applyNumberFormat="1" applyFont="1" applyFill="1" applyBorder="1" applyAlignment="1">
      <alignment horizontal="center" vertical="center" wrapText="1"/>
    </xf>
    <xf numFmtId="1" fontId="53" fillId="3" borderId="5" xfId="0" applyNumberFormat="1" applyFont="1" applyFill="1" applyBorder="1" applyAlignment="1">
      <alignment horizontal="center" vertical="center" wrapText="1"/>
    </xf>
    <xf numFmtId="1" fontId="53" fillId="3" borderId="4" xfId="0" applyNumberFormat="1" applyFont="1" applyFill="1" applyBorder="1" applyAlignment="1">
      <alignment horizontal="center" vertical="center" wrapText="1"/>
    </xf>
    <xf numFmtId="1" fontId="53" fillId="0" borderId="2" xfId="0" applyNumberFormat="1" applyFont="1" applyBorder="1" applyAlignment="1">
      <alignment horizontal="center" vertical="center"/>
    </xf>
    <xf numFmtId="1" fontId="53" fillId="0" borderId="5" xfId="0" applyNumberFormat="1" applyFont="1" applyBorder="1" applyAlignment="1">
      <alignment horizontal="center" vertical="center"/>
    </xf>
    <xf numFmtId="1" fontId="53" fillId="0" borderId="4" xfId="0" applyNumberFormat="1" applyFont="1" applyBorder="1" applyAlignment="1">
      <alignment horizontal="center" vertical="center"/>
    </xf>
    <xf numFmtId="0" fontId="53" fillId="0" borderId="5" xfId="0" applyFont="1" applyBorder="1" applyAlignment="1">
      <alignment horizontal="center" vertical="center" wrapText="1"/>
    </xf>
    <xf numFmtId="14" fontId="77" fillId="3" borderId="5" xfId="0" applyNumberFormat="1" applyFont="1" applyFill="1" applyBorder="1" applyAlignment="1">
      <alignment horizontal="center" vertical="center" wrapText="1"/>
    </xf>
    <xf numFmtId="0" fontId="53" fillId="3" borderId="2"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77" fillId="0" borderId="77" xfId="0" applyFont="1" applyBorder="1" applyAlignment="1">
      <alignment horizontal="center" vertical="center" wrapText="1"/>
    </xf>
    <xf numFmtId="0" fontId="77" fillId="0" borderId="77" xfId="0" applyFont="1" applyBorder="1" applyAlignment="1">
      <alignment horizontal="center" vertical="center" textRotation="90" wrapText="1"/>
    </xf>
    <xf numFmtId="0" fontId="53" fillId="3" borderId="77" xfId="0" applyFont="1" applyFill="1" applyBorder="1" applyAlignment="1">
      <alignment horizontal="center" vertical="center" wrapText="1"/>
    </xf>
    <xf numFmtId="0" fontId="53" fillId="3" borderId="77" xfId="1" applyNumberFormat="1" applyFont="1" applyFill="1" applyBorder="1" applyAlignment="1">
      <alignment horizontal="center" vertical="center" wrapText="1"/>
    </xf>
    <xf numFmtId="9" fontId="53" fillId="0" borderId="2" xfId="0" applyNumberFormat="1" applyFont="1" applyBorder="1" applyAlignment="1">
      <alignment horizontal="center" vertical="center" wrapText="1"/>
    </xf>
    <xf numFmtId="0" fontId="77" fillId="0" borderId="77" xfId="0" applyFont="1" applyBorder="1" applyAlignment="1">
      <alignment horizontal="center" vertical="center" textRotation="90"/>
    </xf>
    <xf numFmtId="0" fontId="77" fillId="0" borderId="2" xfId="0" applyFont="1" applyBorder="1" applyAlignment="1">
      <alignment horizontal="center" vertical="center" wrapText="1"/>
    </xf>
    <xf numFmtId="0" fontId="77" fillId="0" borderId="4" xfId="0" applyFont="1" applyBorder="1" applyAlignment="1">
      <alignment horizontal="center" vertical="center" wrapText="1"/>
    </xf>
    <xf numFmtId="0" fontId="13" fillId="17" borderId="32" xfId="0" applyFont="1" applyFill="1" applyBorder="1" applyAlignment="1">
      <alignment horizontal="center" vertical="center" wrapText="1"/>
    </xf>
    <xf numFmtId="0" fontId="13" fillId="17" borderId="54" xfId="0" applyFont="1" applyFill="1" applyBorder="1" applyAlignment="1">
      <alignment horizontal="center" vertical="center" wrapText="1"/>
    </xf>
    <xf numFmtId="0" fontId="13" fillId="17" borderId="46"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42" fillId="17" borderId="54" xfId="0" applyFont="1" applyFill="1" applyBorder="1" applyAlignment="1">
      <alignment horizontal="center" vertical="center" wrapText="1"/>
    </xf>
    <xf numFmtId="0" fontId="42" fillId="17" borderId="23" xfId="0" applyFont="1" applyFill="1" applyBorder="1" applyAlignment="1">
      <alignment horizontal="center" vertical="center" wrapText="1"/>
    </xf>
    <xf numFmtId="0" fontId="52" fillId="17" borderId="56" xfId="0" applyFont="1" applyFill="1" applyBorder="1" applyAlignment="1">
      <alignment horizontal="center" vertical="center" wrapText="1"/>
    </xf>
    <xf numFmtId="0" fontId="52" fillId="17" borderId="57" xfId="0" applyFont="1" applyFill="1" applyBorder="1" applyAlignment="1">
      <alignment horizontal="center" vertical="center" wrapText="1"/>
    </xf>
    <xf numFmtId="0" fontId="52" fillId="17" borderId="58" xfId="0" applyFont="1" applyFill="1" applyBorder="1" applyAlignment="1">
      <alignment horizontal="center" vertical="center" wrapText="1"/>
    </xf>
    <xf numFmtId="0" fontId="44" fillId="17" borderId="4" xfId="0" applyFont="1" applyFill="1" applyBorder="1" applyAlignment="1">
      <alignment horizontal="center" vertical="center" textRotation="90" wrapText="1"/>
    </xf>
    <xf numFmtId="0" fontId="44" fillId="17" borderId="23" xfId="0" applyFont="1" applyFill="1" applyBorder="1" applyAlignment="1">
      <alignment horizontal="center" vertical="center" textRotation="90" wrapText="1"/>
    </xf>
    <xf numFmtId="0" fontId="53" fillId="17" borderId="2" xfId="0" applyFont="1" applyFill="1" applyBorder="1" applyAlignment="1">
      <alignment horizontal="center" vertical="center" wrapText="1"/>
    </xf>
    <xf numFmtId="0" fontId="53" fillId="17" borderId="5" xfId="0" applyFont="1" applyFill="1" applyBorder="1" applyAlignment="1">
      <alignment horizontal="center" vertical="center" wrapText="1"/>
    </xf>
    <xf numFmtId="17" fontId="53" fillId="17" borderId="23" xfId="0" applyNumberFormat="1" applyFont="1" applyFill="1" applyBorder="1" applyAlignment="1">
      <alignment horizontal="center" vertical="center" wrapText="1"/>
    </xf>
    <xf numFmtId="0" fontId="58" fillId="0" borderId="23" xfId="0" applyFont="1" applyBorder="1" applyAlignment="1">
      <alignment horizontal="center" vertical="center" wrapText="1"/>
    </xf>
    <xf numFmtId="9" fontId="58" fillId="17" borderId="23" xfId="2" applyFont="1" applyFill="1" applyBorder="1" applyAlignment="1">
      <alignment horizontal="center" vertical="center" wrapText="1"/>
    </xf>
    <xf numFmtId="1" fontId="53" fillId="0" borderId="24" xfId="0" applyNumberFormat="1" applyFont="1" applyBorder="1" applyAlignment="1">
      <alignment horizontal="center" vertical="center" wrapText="1"/>
    </xf>
    <xf numFmtId="0" fontId="58" fillId="18" borderId="23" xfId="0" applyFont="1" applyFill="1" applyBorder="1" applyAlignment="1">
      <alignment horizontal="center" vertical="center" wrapText="1"/>
    </xf>
    <xf numFmtId="0" fontId="53" fillId="17" borderId="2" xfId="0" applyFont="1" applyFill="1" applyBorder="1" applyAlignment="1">
      <alignment horizontal="center" vertical="center" textRotation="90" wrapText="1"/>
    </xf>
    <xf numFmtId="0" fontId="53" fillId="17" borderId="5" xfId="0" applyFont="1" applyFill="1" applyBorder="1" applyAlignment="1">
      <alignment horizontal="center" vertical="center" textRotation="90" wrapText="1"/>
    </xf>
    <xf numFmtId="0" fontId="53" fillId="17" borderId="4" xfId="0" applyFont="1" applyFill="1" applyBorder="1" applyAlignment="1">
      <alignment horizontal="center" vertical="center" wrapText="1"/>
    </xf>
    <xf numFmtId="0" fontId="53" fillId="17" borderId="23" xfId="0" applyFont="1" applyFill="1" applyBorder="1" applyAlignment="1">
      <alignment horizontal="center" vertical="center" wrapText="1"/>
    </xf>
    <xf numFmtId="1" fontId="53" fillId="0" borderId="5" xfId="0" applyNumberFormat="1" applyFont="1" applyBorder="1" applyAlignment="1">
      <alignment horizontal="center" vertical="center" wrapText="1"/>
    </xf>
    <xf numFmtId="0" fontId="56" fillId="0" borderId="2" xfId="0" applyFont="1" applyBorder="1" applyAlignment="1">
      <alignment horizontal="center" vertical="center" wrapText="1"/>
    </xf>
    <xf numFmtId="17" fontId="53" fillId="17" borderId="2" xfId="0" applyNumberFormat="1" applyFont="1" applyFill="1" applyBorder="1" applyAlignment="1">
      <alignment horizontal="center" vertical="center" wrapText="1"/>
    </xf>
    <xf numFmtId="17" fontId="53" fillId="17" borderId="5" xfId="0" applyNumberFormat="1" applyFont="1" applyFill="1" applyBorder="1" applyAlignment="1">
      <alignment horizontal="center" vertical="center" wrapText="1"/>
    </xf>
    <xf numFmtId="17" fontId="53" fillId="0" borderId="2" xfId="0" applyNumberFormat="1" applyFont="1" applyBorder="1" applyAlignment="1">
      <alignment horizontal="center" vertical="center" wrapText="1"/>
    </xf>
    <xf numFmtId="17" fontId="53" fillId="0" borderId="5" xfId="0" applyNumberFormat="1" applyFont="1" applyBorder="1" applyAlignment="1">
      <alignment horizontal="center" vertical="center" wrapText="1"/>
    </xf>
    <xf numFmtId="1" fontId="53" fillId="17" borderId="2" xfId="0" applyNumberFormat="1" applyFont="1" applyFill="1" applyBorder="1" applyAlignment="1">
      <alignment horizontal="center" vertical="center" wrapText="1"/>
    </xf>
    <xf numFmtId="1" fontId="53" fillId="17" borderId="5" xfId="0" applyNumberFormat="1" applyFont="1" applyFill="1" applyBorder="1" applyAlignment="1">
      <alignment horizontal="center" vertical="center" wrapText="1"/>
    </xf>
    <xf numFmtId="1" fontId="56" fillId="17" borderId="2" xfId="2" applyNumberFormat="1" applyFont="1" applyFill="1" applyBorder="1" applyAlignment="1">
      <alignment horizontal="center" vertical="center" wrapText="1"/>
    </xf>
    <xf numFmtId="1" fontId="56" fillId="17" borderId="4" xfId="2" applyNumberFormat="1" applyFont="1" applyFill="1" applyBorder="1" applyAlignment="1">
      <alignment horizontal="center" vertical="center" wrapText="1"/>
    </xf>
    <xf numFmtId="9" fontId="56" fillId="17" borderId="2" xfId="2" applyFont="1" applyFill="1" applyBorder="1" applyAlignment="1">
      <alignment horizontal="center" vertical="center" wrapText="1"/>
    </xf>
    <xf numFmtId="9" fontId="56" fillId="17" borderId="4" xfId="2" applyFont="1" applyFill="1" applyBorder="1" applyAlignment="1">
      <alignment horizontal="center" vertical="center" wrapText="1"/>
    </xf>
    <xf numFmtId="17" fontId="58" fillId="17" borderId="23" xfId="0" applyNumberFormat="1" applyFont="1" applyFill="1" applyBorder="1" applyAlignment="1">
      <alignment horizontal="center" vertical="center" wrapText="1"/>
    </xf>
    <xf numFmtId="0" fontId="53" fillId="17" borderId="23" xfId="0" applyFont="1" applyFill="1" applyBorder="1" applyAlignment="1">
      <alignment horizontal="center" vertical="center" textRotation="90" wrapText="1"/>
    </xf>
    <xf numFmtId="0" fontId="57" fillId="17" borderId="5" xfId="0" applyFont="1" applyFill="1" applyBorder="1" applyAlignment="1">
      <alignment horizontal="center" vertical="center" wrapText="1"/>
    </xf>
    <xf numFmtId="0" fontId="51" fillId="17" borderId="2" xfId="0" applyFont="1" applyFill="1" applyBorder="1" applyAlignment="1">
      <alignment horizontal="center" vertical="center" wrapText="1"/>
    </xf>
    <xf numFmtId="0" fontId="51" fillId="17" borderId="4" xfId="0" applyFont="1" applyFill="1" applyBorder="1" applyAlignment="1">
      <alignment horizontal="center" vertical="center" wrapText="1"/>
    </xf>
    <xf numFmtId="0" fontId="57" fillId="17" borderId="4" xfId="0" applyFont="1" applyFill="1" applyBorder="1" applyAlignment="1">
      <alignment horizontal="center" vertical="center" wrapText="1"/>
    </xf>
    <xf numFmtId="0" fontId="56" fillId="17" borderId="23" xfId="0" applyFont="1" applyFill="1" applyBorder="1" applyAlignment="1">
      <alignment horizontal="center" vertical="center" wrapText="1"/>
    </xf>
    <xf numFmtId="0" fontId="57" fillId="17" borderId="23" xfId="0" applyFont="1" applyFill="1" applyBorder="1" applyAlignment="1">
      <alignment horizontal="center" vertical="center" wrapText="1"/>
    </xf>
    <xf numFmtId="0" fontId="53" fillId="0" borderId="23" xfId="0" applyFont="1" applyBorder="1" applyAlignment="1">
      <alignment horizontal="center" vertical="center" wrapText="1"/>
    </xf>
    <xf numFmtId="1" fontId="56" fillId="17" borderId="23" xfId="3" applyNumberFormat="1" applyFont="1" applyFill="1" applyBorder="1" applyAlignment="1">
      <alignment horizontal="center" vertical="center" wrapText="1"/>
    </xf>
    <xf numFmtId="1" fontId="53" fillId="17" borderId="23" xfId="3" applyNumberFormat="1" applyFont="1" applyFill="1" applyBorder="1" applyAlignment="1">
      <alignment horizontal="center" vertical="center" wrapText="1"/>
    </xf>
    <xf numFmtId="1" fontId="53" fillId="17" borderId="23" xfId="0" applyNumberFormat="1" applyFont="1" applyFill="1" applyBorder="1" applyAlignment="1">
      <alignment horizontal="center" vertical="center" wrapText="1"/>
    </xf>
    <xf numFmtId="0" fontId="57" fillId="17" borderId="23" xfId="0" applyFont="1" applyFill="1" applyBorder="1" applyAlignment="1">
      <alignment horizontal="center" vertical="center" textRotation="90" wrapText="1"/>
    </xf>
    <xf numFmtId="167" fontId="0" fillId="0" borderId="0" xfId="0" applyNumberFormat="1" applyAlignment="1">
      <alignment horizontal="center"/>
    </xf>
    <xf numFmtId="1" fontId="53" fillId="17" borderId="23" xfId="2" applyNumberFormat="1" applyFont="1" applyFill="1" applyBorder="1" applyAlignment="1">
      <alignment horizontal="center" vertical="center" wrapText="1"/>
    </xf>
    <xf numFmtId="0" fontId="53" fillId="17" borderId="23" xfId="0" applyFont="1" applyFill="1" applyBorder="1" applyAlignment="1">
      <alignment horizontal="center" vertical="center"/>
    </xf>
    <xf numFmtId="1" fontId="53" fillId="17" borderId="2" xfId="2" applyNumberFormat="1" applyFont="1" applyFill="1" applyBorder="1" applyAlignment="1">
      <alignment horizontal="center" vertical="center" wrapText="1"/>
    </xf>
    <xf numFmtId="1" fontId="53" fillId="17" borderId="4" xfId="2" applyNumberFormat="1" applyFont="1" applyFill="1" applyBorder="1" applyAlignment="1">
      <alignment horizontal="center" vertical="center" wrapText="1"/>
    </xf>
    <xf numFmtId="0" fontId="132" fillId="0" borderId="25" xfId="0" applyFont="1" applyBorder="1" applyAlignment="1">
      <alignment horizontal="center" vertical="top" wrapText="1"/>
    </xf>
    <xf numFmtId="0" fontId="132" fillId="0" borderId="18" xfId="0" applyFont="1" applyBorder="1"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132" fillId="0" borderId="84" xfId="0" applyFont="1" applyBorder="1" applyAlignment="1">
      <alignment horizontal="center" vertical="top" wrapText="1"/>
    </xf>
    <xf numFmtId="0" fontId="132" fillId="0" borderId="19" xfId="0" applyFont="1" applyBorder="1" applyAlignment="1">
      <alignment horizontal="left" textRotation="90" wrapText="1"/>
    </xf>
    <xf numFmtId="0" fontId="132" fillId="0" borderId="21" xfId="0" applyFont="1" applyBorder="1" applyAlignment="1">
      <alignment horizontal="left" textRotation="90" wrapText="1"/>
    </xf>
    <xf numFmtId="0" fontId="0" fillId="0" borderId="83" xfId="0" applyBorder="1" applyAlignment="1">
      <alignment horizontal="left" vertical="top" wrapText="1"/>
    </xf>
    <xf numFmtId="0" fontId="0" fillId="0" borderId="22" xfId="0" applyBorder="1" applyAlignment="1">
      <alignment horizontal="left" vertical="top" wrapText="1"/>
    </xf>
    <xf numFmtId="0" fontId="0" fillId="0" borderId="85" xfId="0" applyBorder="1" applyAlignment="1">
      <alignment horizontal="left" vertical="top" wrapText="1"/>
    </xf>
    <xf numFmtId="0" fontId="0" fillId="0" borderId="20" xfId="0" applyBorder="1" applyAlignment="1">
      <alignment horizontal="left" vertical="top" wrapText="1"/>
    </xf>
    <xf numFmtId="0" fontId="130" fillId="0" borderId="25" xfId="0" applyFont="1" applyBorder="1" applyAlignment="1">
      <alignment horizontal="center" vertical="top" wrapText="1"/>
    </xf>
    <xf numFmtId="0" fontId="130" fillId="0" borderId="84" xfId="0" applyFont="1" applyBorder="1" applyAlignment="1">
      <alignment horizontal="center" vertical="top" wrapText="1"/>
    </xf>
    <xf numFmtId="0" fontId="130" fillId="0" borderId="18" xfId="0" applyFont="1" applyBorder="1" applyAlignment="1">
      <alignment horizontal="center" vertical="top" wrapText="1"/>
    </xf>
    <xf numFmtId="0" fontId="0" fillId="0" borderId="25" xfId="0" applyBorder="1" applyAlignment="1">
      <alignment horizontal="left" vertical="top" wrapText="1"/>
    </xf>
    <xf numFmtId="0" fontId="0" fillId="0" borderId="84" xfId="0" applyBorder="1" applyAlignment="1">
      <alignment horizontal="left" vertical="top" wrapText="1"/>
    </xf>
    <xf numFmtId="0" fontId="0" fillId="0" borderId="18" xfId="0" applyBorder="1" applyAlignment="1">
      <alignment horizontal="left" vertical="top" wrapText="1"/>
    </xf>
    <xf numFmtId="0" fontId="132" fillId="0" borderId="19" xfId="0" applyFont="1" applyBorder="1" applyAlignment="1">
      <alignment horizontal="left" vertical="center" wrapText="1" indent="1"/>
    </xf>
    <xf numFmtId="0" fontId="132" fillId="0" borderId="21" xfId="0" applyFont="1" applyBorder="1" applyAlignment="1">
      <alignment horizontal="left" vertical="center" wrapText="1" indent="1"/>
    </xf>
    <xf numFmtId="0" fontId="131" fillId="0" borderId="19" xfId="0" applyFont="1" applyBorder="1" applyAlignment="1">
      <alignment horizontal="center" vertical="center" textRotation="90" wrapText="1"/>
    </xf>
    <xf numFmtId="0" fontId="131" fillId="0" borderId="21" xfId="0" applyFont="1" applyBorder="1" applyAlignment="1">
      <alignment horizontal="center" vertical="center" textRotation="90" wrapText="1"/>
    </xf>
    <xf numFmtId="0" fontId="131" fillId="0" borderId="19" xfId="0" applyFont="1" applyBorder="1" applyAlignment="1">
      <alignment horizontal="center" vertical="center" wrapText="1"/>
    </xf>
    <xf numFmtId="0" fontId="131" fillId="0" borderId="21" xfId="0" applyFont="1" applyBorder="1" applyAlignment="1">
      <alignment horizontal="center" vertical="center" wrapText="1"/>
    </xf>
    <xf numFmtId="0" fontId="131" fillId="0" borderId="19" xfId="0" applyFont="1" applyBorder="1" applyAlignment="1">
      <alignment horizontal="left" vertical="center" wrapText="1"/>
    </xf>
    <xf numFmtId="0" fontId="131" fillId="0" borderId="21" xfId="0" applyFont="1" applyBorder="1" applyAlignment="1">
      <alignment horizontal="left" vertical="center" wrapText="1"/>
    </xf>
    <xf numFmtId="0" fontId="132" fillId="0" borderId="19" xfId="0" applyFont="1" applyBorder="1" applyAlignment="1">
      <alignment horizontal="left" vertical="center" wrapText="1"/>
    </xf>
    <xf numFmtId="0" fontId="132" fillId="0" borderId="21" xfId="0" applyFont="1" applyBorder="1" applyAlignment="1">
      <alignment horizontal="left" vertical="center" wrapText="1"/>
    </xf>
    <xf numFmtId="0" fontId="132" fillId="0" borderId="19" xfId="0" applyFont="1" applyBorder="1" applyAlignment="1">
      <alignment horizontal="left" vertical="center" wrapText="1" indent="4"/>
    </xf>
    <xf numFmtId="0" fontId="132" fillId="0" borderId="21" xfId="0" applyFont="1" applyBorder="1" applyAlignment="1">
      <alignment horizontal="left" vertical="center" wrapText="1" indent="4"/>
    </xf>
    <xf numFmtId="0" fontId="132" fillId="0" borderId="19" xfId="0" applyFont="1" applyBorder="1" applyAlignment="1">
      <alignment horizontal="center" vertical="center" wrapText="1"/>
    </xf>
    <xf numFmtId="0" fontId="132" fillId="0" borderId="21" xfId="0" applyFont="1" applyBorder="1" applyAlignment="1">
      <alignment horizontal="center" vertical="center" wrapText="1"/>
    </xf>
    <xf numFmtId="0" fontId="132" fillId="0" borderId="25" xfId="0" applyFont="1" applyBorder="1" applyAlignment="1">
      <alignment horizontal="left" vertical="top" wrapText="1" indent="1"/>
    </xf>
    <xf numFmtId="0" fontId="132" fillId="0" borderId="18" xfId="0" applyFont="1" applyBorder="1" applyAlignment="1">
      <alignment horizontal="left" vertical="top" wrapText="1" indent="1"/>
    </xf>
    <xf numFmtId="0" fontId="131" fillId="0" borderId="19" xfId="0" applyFont="1" applyBorder="1" applyAlignment="1">
      <alignment horizontal="left" textRotation="90" wrapText="1"/>
    </xf>
    <xf numFmtId="0" fontId="131" fillId="0" borderId="21" xfId="0" applyFont="1" applyBorder="1" applyAlignment="1">
      <alignment horizontal="left" textRotation="90" wrapText="1"/>
    </xf>
    <xf numFmtId="0" fontId="0" fillId="0" borderId="19" xfId="0" applyBorder="1" applyAlignment="1">
      <alignment horizontal="center" vertical="center" textRotation="90" wrapText="1"/>
    </xf>
    <xf numFmtId="0" fontId="0" fillId="0" borderId="21" xfId="0" applyBorder="1" applyAlignment="1">
      <alignment horizontal="center" vertical="center" textRotation="90" wrapText="1"/>
    </xf>
    <xf numFmtId="0" fontId="131" fillId="0" borderId="29" xfId="0" applyFont="1" applyBorder="1" applyAlignment="1">
      <alignment horizontal="left" vertical="center" wrapText="1"/>
    </xf>
    <xf numFmtId="0" fontId="131" fillId="0" borderId="19" xfId="0" applyFont="1" applyBorder="1" applyAlignment="1">
      <alignment horizontal="left" vertical="top" wrapText="1"/>
    </xf>
    <xf numFmtId="0" fontId="131" fillId="0" borderId="29" xfId="0" applyFont="1" applyBorder="1" applyAlignment="1">
      <alignment horizontal="left" vertical="top" wrapText="1"/>
    </xf>
    <xf numFmtId="0" fontId="0" fillId="0" borderId="29" xfId="0" applyBorder="1" applyAlignment="1">
      <alignment horizontal="center" vertical="top" wrapText="1"/>
    </xf>
    <xf numFmtId="0" fontId="131" fillId="0" borderId="29" xfId="0" applyFont="1" applyBorder="1" applyAlignment="1">
      <alignment horizontal="center" vertical="center" textRotation="90" wrapText="1"/>
    </xf>
    <xf numFmtId="0" fontId="131" fillId="0" borderId="21" xfId="0" applyFont="1" applyBorder="1" applyAlignment="1">
      <alignment horizontal="left" vertical="top" wrapText="1"/>
    </xf>
    <xf numFmtId="0" fontId="131" fillId="0" borderId="19" xfId="0" applyFont="1" applyBorder="1" applyAlignment="1">
      <alignment horizontal="left" vertical="center" wrapText="1" indent="1"/>
    </xf>
    <xf numFmtId="0" fontId="131" fillId="0" borderId="21" xfId="0" applyFont="1" applyBorder="1" applyAlignment="1">
      <alignment horizontal="left" vertical="center" wrapText="1" indent="1"/>
    </xf>
    <xf numFmtId="0" fontId="131" fillId="0" borderId="29" xfId="0" applyFont="1" applyBorder="1" applyAlignment="1">
      <alignment horizontal="left" textRotation="90" wrapText="1"/>
    </xf>
    <xf numFmtId="0" fontId="0" fillId="0" borderId="29" xfId="0" applyBorder="1" applyAlignment="1">
      <alignment horizontal="center" vertical="center" textRotation="90" wrapText="1"/>
    </xf>
    <xf numFmtId="1" fontId="149" fillId="0" borderId="86" xfId="0" applyNumberFormat="1" applyFont="1" applyBorder="1" applyAlignment="1">
      <alignment horizontal="center" vertical="center" wrapText="1"/>
    </xf>
    <xf numFmtId="9" fontId="137" fillId="0" borderId="19" xfId="0" applyNumberFormat="1" applyFont="1" applyBorder="1" applyAlignment="1">
      <alignment horizontal="left" vertical="center" shrinkToFit="1"/>
    </xf>
    <xf numFmtId="9" fontId="137" fillId="0" borderId="29" xfId="0" applyNumberFormat="1" applyFont="1" applyBorder="1" applyAlignment="1">
      <alignment horizontal="left" vertical="center" shrinkToFit="1"/>
    </xf>
    <xf numFmtId="1" fontId="149" fillId="0" borderId="77" xfId="0" applyNumberFormat="1" applyFont="1" applyBorder="1" applyAlignment="1">
      <alignment horizontal="center" vertical="center" wrapText="1"/>
    </xf>
    <xf numFmtId="0" fontId="149" fillId="0" borderId="22" xfId="0" applyFont="1" applyBorder="1" applyAlignment="1">
      <alignment horizontal="justify" vertical="center" wrapText="1"/>
    </xf>
    <xf numFmtId="0" fontId="151" fillId="0" borderId="98" xfId="0" applyFont="1" applyBorder="1" applyAlignment="1">
      <alignment horizontal="justify"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0" borderId="29" xfId="0" applyBorder="1" applyAlignment="1">
      <alignment horizontal="left" vertical="center" wrapText="1"/>
    </xf>
    <xf numFmtId="0" fontId="0" fillId="0" borderId="21" xfId="0" applyBorder="1" applyAlignment="1">
      <alignment horizontal="left" vertical="center" wrapText="1"/>
    </xf>
    <xf numFmtId="0" fontId="131" fillId="0" borderId="29" xfId="0" applyFont="1" applyBorder="1" applyAlignment="1">
      <alignment horizontal="center" vertical="center" wrapText="1"/>
    </xf>
    <xf numFmtId="0" fontId="149" fillId="0" borderId="77" xfId="0" applyFont="1" applyBorder="1" applyAlignment="1">
      <alignment horizontal="justify" vertical="center" wrapText="1"/>
    </xf>
    <xf numFmtId="0" fontId="151" fillId="0" borderId="77" xfId="0" applyFont="1" applyBorder="1" applyAlignment="1">
      <alignment horizontal="justify" vertical="center" wrapText="1"/>
    </xf>
    <xf numFmtId="9" fontId="137" fillId="0" borderId="21" xfId="0" applyNumberFormat="1" applyFont="1" applyBorder="1" applyAlignment="1">
      <alignment horizontal="left" vertical="center" shrinkToFit="1"/>
    </xf>
    <xf numFmtId="0" fontId="131" fillId="0" borderId="29" xfId="0" applyFont="1" applyBorder="1" applyAlignment="1">
      <alignment horizontal="center" vertical="top" wrapText="1"/>
    </xf>
    <xf numFmtId="0" fontId="131" fillId="0" borderId="21" xfId="0" applyFont="1" applyBorder="1" applyAlignment="1">
      <alignment horizontal="center" vertical="top" wrapText="1"/>
    </xf>
    <xf numFmtId="1" fontId="137" fillId="0" borderId="29" xfId="0" applyNumberFormat="1" applyFont="1" applyBorder="1" applyAlignment="1">
      <alignment horizontal="center" vertical="center" shrinkToFit="1"/>
    </xf>
    <xf numFmtId="1" fontId="137" fillId="0" borderId="21" xfId="0" applyNumberFormat="1" applyFont="1" applyBorder="1" applyAlignment="1">
      <alignment horizontal="center" vertical="center" shrinkToFit="1"/>
    </xf>
    <xf numFmtId="0" fontId="22" fillId="0" borderId="23" xfId="0" applyFont="1" applyBorder="1" applyAlignment="1">
      <alignment horizontal="center" vertical="center" wrapText="1"/>
    </xf>
    <xf numFmtId="0" fontId="22" fillId="0" borderId="23" xfId="0" applyFont="1" applyBorder="1" applyAlignment="1">
      <alignment horizontal="center" wrapText="1"/>
    </xf>
    <xf numFmtId="0" fontId="22" fillId="0" borderId="23" xfId="0" applyFont="1" applyBorder="1" applyAlignment="1">
      <alignment horizontal="center" vertical="center" textRotation="90" wrapText="1"/>
    </xf>
    <xf numFmtId="0" fontId="22" fillId="0" borderId="23" xfId="0" applyFont="1" applyBorder="1" applyAlignment="1">
      <alignment horizontal="left" vertical="center" wrapText="1"/>
    </xf>
    <xf numFmtId="0" fontId="18" fillId="0" borderId="0" xfId="0" applyFont="1" applyAlignment="1">
      <alignment horizontal="center" vertical="center" wrapText="1"/>
    </xf>
    <xf numFmtId="0" fontId="17" fillId="0" borderId="2" xfId="5" applyFont="1" applyBorder="1" applyAlignment="1">
      <alignment horizontal="center" vertical="center" wrapText="1"/>
    </xf>
    <xf numFmtId="0" fontId="17" fillId="0" borderId="5" xfId="5" applyFont="1" applyBorder="1" applyAlignment="1">
      <alignment horizontal="center" vertical="center" wrapText="1"/>
    </xf>
    <xf numFmtId="0" fontId="17" fillId="0" borderId="4" xfId="5" applyFont="1" applyBorder="1" applyAlignment="1">
      <alignment horizontal="center" vertical="center" wrapText="1"/>
    </xf>
    <xf numFmtId="0" fontId="17" fillId="0" borderId="23" xfId="5" applyFont="1" applyBorder="1" applyAlignment="1">
      <alignment horizontal="center" vertical="center" wrapText="1"/>
    </xf>
    <xf numFmtId="0" fontId="17" fillId="0" borderId="77" xfId="5" applyFont="1" applyBorder="1" applyAlignment="1">
      <alignment horizontal="center" vertical="center" wrapText="1"/>
    </xf>
    <xf numFmtId="0" fontId="17" fillId="0" borderId="23" xfId="5" applyFont="1" applyBorder="1" applyAlignment="1">
      <alignment horizontal="center" vertical="center" textRotation="90" wrapText="1"/>
    </xf>
    <xf numFmtId="0" fontId="17" fillId="0" borderId="77" xfId="5" applyFont="1" applyBorder="1" applyAlignment="1">
      <alignment horizontal="center" vertical="center" textRotation="90" wrapText="1"/>
    </xf>
    <xf numFmtId="0" fontId="17" fillId="0" borderId="2" xfId="5" applyFont="1" applyBorder="1" applyAlignment="1">
      <alignment horizontal="center" vertical="center" textRotation="90" wrapText="1"/>
    </xf>
    <xf numFmtId="0" fontId="17" fillId="0" borderId="5" xfId="5" applyFont="1" applyBorder="1" applyAlignment="1">
      <alignment horizontal="center" vertical="center" textRotation="90" wrapText="1"/>
    </xf>
    <xf numFmtId="0" fontId="17" fillId="0" borderId="4" xfId="5" applyFont="1" applyBorder="1" applyAlignment="1">
      <alignment horizontal="center" vertical="center" textRotation="90" wrapText="1"/>
    </xf>
    <xf numFmtId="0" fontId="17" fillId="0" borderId="0" xfId="0" applyFont="1" applyAlignment="1">
      <alignment horizontal="center" vertical="center" wrapText="1"/>
    </xf>
    <xf numFmtId="0" fontId="85" fillId="0" borderId="2" xfId="5" applyFont="1" applyBorder="1" applyAlignment="1">
      <alignment horizontal="center" vertical="center" textRotation="90" wrapText="1"/>
    </xf>
    <xf numFmtId="0" fontId="85" fillId="0" borderId="5" xfId="5" applyFont="1" applyBorder="1" applyAlignment="1">
      <alignment horizontal="center" vertical="center" textRotation="90" wrapText="1"/>
    </xf>
    <xf numFmtId="0" fontId="85" fillId="0" borderId="4" xfId="5" applyFont="1" applyBorder="1" applyAlignment="1">
      <alignment horizontal="center" vertical="center" textRotation="90" wrapText="1"/>
    </xf>
    <xf numFmtId="168" fontId="17" fillId="0" borderId="2" xfId="0" applyNumberFormat="1" applyFont="1" applyBorder="1" applyAlignment="1">
      <alignment horizontal="center" vertical="center" wrapText="1"/>
    </xf>
    <xf numFmtId="168" fontId="17" fillId="0" borderId="4" xfId="0" applyNumberFormat="1" applyFont="1" applyBorder="1" applyAlignment="1">
      <alignment horizontal="center" vertical="center" wrapText="1"/>
    </xf>
    <xf numFmtId="168" fontId="17" fillId="0" borderId="2" xfId="5" applyNumberFormat="1" applyFont="1" applyBorder="1" applyAlignment="1">
      <alignment horizontal="center" vertical="center" wrapText="1"/>
    </xf>
    <xf numFmtId="168" fontId="17" fillId="0" borderId="4" xfId="5" applyNumberFormat="1" applyFont="1" applyBorder="1" applyAlignment="1">
      <alignment horizontal="center" vertical="center" wrapText="1"/>
    </xf>
    <xf numFmtId="0" fontId="12" fillId="0" borderId="2" xfId="5" applyFont="1" applyBorder="1" applyAlignment="1">
      <alignment horizontal="center" vertical="center" wrapText="1"/>
    </xf>
    <xf numFmtId="0" fontId="12" fillId="0" borderId="4" xfId="5" applyFont="1" applyBorder="1" applyAlignment="1">
      <alignment horizontal="center" vertical="center" wrapText="1"/>
    </xf>
    <xf numFmtId="0" fontId="52" fillId="17" borderId="4" xfId="0" applyFont="1" applyFill="1" applyBorder="1" applyAlignment="1">
      <alignment horizontal="center" vertical="center" wrapText="1"/>
    </xf>
    <xf numFmtId="0" fontId="53" fillId="0" borderId="77" xfId="0" applyFont="1" applyBorder="1" applyAlignment="1">
      <alignment horizontal="center" vertical="center" textRotation="90" wrapText="1"/>
    </xf>
    <xf numFmtId="0" fontId="53" fillId="0" borderId="2" xfId="0" applyFont="1" applyBorder="1" applyAlignment="1">
      <alignment horizontal="center" vertical="center" textRotation="90" wrapText="1"/>
    </xf>
    <xf numFmtId="0" fontId="53" fillId="0" borderId="5" xfId="0" applyFont="1" applyBorder="1" applyAlignment="1">
      <alignment horizontal="center" vertical="center" textRotation="90" wrapText="1"/>
    </xf>
    <xf numFmtId="0" fontId="53" fillId="0" borderId="4" xfId="0" applyFont="1" applyBorder="1" applyAlignment="1">
      <alignment horizontal="center" vertical="center" textRotation="90" wrapText="1"/>
    </xf>
    <xf numFmtId="0" fontId="53" fillId="0" borderId="77" xfId="0" applyFont="1" applyBorder="1" applyAlignment="1">
      <alignment horizontal="center" vertical="center" wrapText="1"/>
    </xf>
    <xf numFmtId="49" fontId="26" fillId="3" borderId="77" xfId="0" applyNumberFormat="1" applyFont="1" applyFill="1" applyBorder="1" applyAlignment="1">
      <alignment horizontal="left" vertical="center" wrapText="1"/>
    </xf>
    <xf numFmtId="1" fontId="26" fillId="3" borderId="77" xfId="0" applyNumberFormat="1" applyFont="1" applyFill="1" applyBorder="1" applyAlignment="1">
      <alignment horizontal="center" vertical="center" wrapText="1"/>
    </xf>
    <xf numFmtId="0" fontId="26" fillId="3" borderId="77"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66" fillId="3" borderId="23" xfId="0" applyFont="1" applyFill="1" applyBorder="1" applyAlignment="1">
      <alignment horizontal="center" vertical="center" wrapText="1"/>
    </xf>
    <xf numFmtId="0" fontId="67" fillId="3" borderId="23" xfId="0" applyFont="1" applyFill="1" applyBorder="1" applyAlignment="1">
      <alignment horizontal="left" vertical="center" wrapText="1"/>
    </xf>
    <xf numFmtId="0" fontId="67" fillId="3" borderId="23" xfId="0" applyFont="1" applyFill="1" applyBorder="1" applyAlignment="1">
      <alignment horizontal="center" vertical="center" wrapText="1"/>
    </xf>
    <xf numFmtId="0" fontId="67" fillId="3" borderId="23" xfId="0" applyFont="1" applyFill="1" applyBorder="1" applyAlignment="1">
      <alignment horizontal="center" vertical="center" textRotation="90" wrapText="1"/>
    </xf>
    <xf numFmtId="0" fontId="26" fillId="3" borderId="2" xfId="0" applyFont="1" applyFill="1" applyBorder="1" applyAlignment="1">
      <alignment horizontal="center" vertical="center" wrapText="1"/>
    </xf>
    <xf numFmtId="0" fontId="26" fillId="3" borderId="4" xfId="0" applyFont="1" applyFill="1" applyBorder="1" applyAlignment="1">
      <alignment horizontal="center" vertical="center" wrapText="1"/>
    </xf>
    <xf numFmtId="1" fontId="26" fillId="3" borderId="23" xfId="2" quotePrefix="1" applyNumberFormat="1" applyFont="1" applyFill="1" applyBorder="1" applyAlignment="1">
      <alignment horizontal="center" vertical="center" wrapText="1"/>
    </xf>
    <xf numFmtId="1" fontId="26" fillId="3" borderId="23" xfId="2" applyNumberFormat="1" applyFont="1" applyFill="1" applyBorder="1" applyAlignment="1">
      <alignment horizontal="center" vertical="center" wrapText="1"/>
    </xf>
    <xf numFmtId="0" fontId="26" fillId="3" borderId="23" xfId="0" applyFont="1" applyFill="1" applyBorder="1" applyAlignment="1">
      <alignment horizontal="left" vertical="center" wrapText="1"/>
    </xf>
    <xf numFmtId="0" fontId="26" fillId="3" borderId="5" xfId="0" applyFont="1" applyFill="1" applyBorder="1" applyAlignment="1">
      <alignment horizontal="center" vertical="center" wrapText="1"/>
    </xf>
    <xf numFmtId="0" fontId="26" fillId="3" borderId="23" xfId="0" applyFont="1" applyFill="1" applyBorder="1" applyAlignment="1">
      <alignment horizontal="center" vertical="center" textRotation="90" wrapText="1"/>
    </xf>
    <xf numFmtId="0" fontId="67" fillId="3" borderId="0" xfId="0" applyFont="1" applyFill="1" applyAlignment="1">
      <alignment horizontal="center" vertical="center" wrapText="1"/>
    </xf>
    <xf numFmtId="0" fontId="26" fillId="3" borderId="5" xfId="0" applyFont="1" applyFill="1" applyBorder="1" applyAlignment="1">
      <alignment horizontal="center" vertical="center" textRotation="90" wrapText="1"/>
    </xf>
    <xf numFmtId="0" fontId="152" fillId="3" borderId="23" xfId="0" applyFont="1" applyFill="1" applyBorder="1" applyAlignment="1">
      <alignment horizontal="center" vertical="center" wrapText="1"/>
    </xf>
    <xf numFmtId="0" fontId="26" fillId="3" borderId="0" xfId="0" applyFont="1" applyFill="1" applyAlignment="1">
      <alignment horizontal="center" vertical="center" wrapText="1"/>
    </xf>
    <xf numFmtId="14" fontId="26" fillId="3" borderId="2" xfId="0" applyNumberFormat="1" applyFont="1" applyFill="1" applyBorder="1" applyAlignment="1">
      <alignment horizontal="center" vertical="center" wrapText="1"/>
    </xf>
    <xf numFmtId="14" fontId="26" fillId="3" borderId="4" xfId="0" applyNumberFormat="1" applyFont="1" applyFill="1" applyBorder="1" applyAlignment="1">
      <alignment horizontal="center" vertical="center" wrapText="1"/>
    </xf>
    <xf numFmtId="0" fontId="26" fillId="3" borderId="24" xfId="0" applyFont="1" applyFill="1" applyBorder="1" applyAlignment="1">
      <alignment horizontal="center" vertical="center" textRotation="90" wrapText="1"/>
    </xf>
    <xf numFmtId="1" fontId="26" fillId="3" borderId="23" xfId="0" applyNumberFormat="1" applyFont="1" applyFill="1" applyBorder="1" applyAlignment="1">
      <alignment horizontal="center" vertical="center" wrapText="1"/>
    </xf>
    <xf numFmtId="0" fontId="26" fillId="3" borderId="2" xfId="0" applyFont="1" applyFill="1" applyBorder="1" applyAlignment="1">
      <alignment horizontal="center" vertical="center" textRotation="90" wrapText="1"/>
    </xf>
    <xf numFmtId="0" fontId="26" fillId="3" borderId="4" xfId="0" applyFont="1" applyFill="1" applyBorder="1" applyAlignment="1">
      <alignment horizontal="center" vertical="center" textRotation="90" wrapText="1"/>
    </xf>
    <xf numFmtId="1" fontId="26" fillId="3" borderId="2" xfId="0" quotePrefix="1" applyNumberFormat="1" applyFont="1" applyFill="1" applyBorder="1" applyAlignment="1">
      <alignment horizontal="center" vertical="center"/>
    </xf>
    <xf numFmtId="1" fontId="26" fillId="3" borderId="4" xfId="0" quotePrefix="1" applyNumberFormat="1" applyFont="1" applyFill="1" applyBorder="1" applyAlignment="1">
      <alignment horizontal="center" vertical="center"/>
    </xf>
    <xf numFmtId="0" fontId="26" fillId="3" borderId="2"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23" xfId="0" applyFont="1" applyFill="1" applyBorder="1" applyAlignment="1">
      <alignment horizontal="right" vertical="center" textRotation="90" wrapText="1"/>
    </xf>
    <xf numFmtId="0" fontId="26" fillId="3" borderId="23" xfId="0" applyFont="1" applyFill="1" applyBorder="1" applyAlignment="1">
      <alignment horizontal="center" vertical="center" textRotation="90"/>
    </xf>
    <xf numFmtId="49" fontId="26" fillId="3" borderId="2"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1" fontId="26" fillId="3" borderId="2"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49" fontId="26" fillId="3" borderId="2" xfId="0" applyNumberFormat="1" applyFont="1" applyFill="1" applyBorder="1" applyAlignment="1">
      <alignment horizontal="left" vertical="center" wrapText="1"/>
    </xf>
    <xf numFmtId="49" fontId="26" fillId="3" borderId="4" xfId="0" applyNumberFormat="1" applyFont="1" applyFill="1" applyBorder="1" applyAlignment="1">
      <alignment horizontal="left" vertical="center" wrapText="1"/>
    </xf>
    <xf numFmtId="0" fontId="87" fillId="0" borderId="76"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77" xfId="0" applyFont="1" applyBorder="1" applyAlignment="1">
      <alignment horizontal="center" vertical="center" wrapText="1"/>
    </xf>
    <xf numFmtId="0" fontId="87" fillId="0" borderId="77" xfId="0" applyFont="1" applyBorder="1" applyAlignment="1">
      <alignment horizontal="center" vertical="center" textRotation="90" wrapText="1"/>
    </xf>
    <xf numFmtId="0" fontId="86" fillId="0" borderId="23"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73" xfId="0" applyFont="1" applyBorder="1" applyAlignment="1">
      <alignment horizontal="left" vertical="center" wrapText="1"/>
    </xf>
    <xf numFmtId="0" fontId="87" fillId="0" borderId="74" xfId="0" applyFont="1" applyBorder="1" applyAlignment="1">
      <alignment horizontal="left" vertical="center" wrapText="1"/>
    </xf>
    <xf numFmtId="0" fontId="87" fillId="0" borderId="75" xfId="0" applyFont="1" applyBorder="1" applyAlignment="1">
      <alignment horizontal="left" vertical="center" wrapText="1"/>
    </xf>
    <xf numFmtId="0" fontId="87" fillId="17" borderId="77" xfId="0" applyFont="1" applyFill="1" applyBorder="1" applyAlignment="1">
      <alignment horizontal="center" vertical="center" wrapText="1"/>
    </xf>
    <xf numFmtId="0" fontId="86" fillId="0" borderId="77" xfId="0" applyFont="1" applyBorder="1" applyAlignment="1">
      <alignment vertical="center" textRotation="90" wrapText="1"/>
    </xf>
    <xf numFmtId="0" fontId="86" fillId="0" borderId="77" xfId="0" applyFont="1" applyBorder="1" applyAlignment="1">
      <alignment horizontal="center" vertical="center" wrapText="1"/>
    </xf>
    <xf numFmtId="0" fontId="86" fillId="0" borderId="2" xfId="0" applyFont="1" applyBorder="1" applyAlignment="1">
      <alignment horizontal="center" vertical="center" wrapText="1"/>
    </xf>
    <xf numFmtId="0" fontId="86" fillId="0" borderId="5" xfId="0" applyFont="1" applyBorder="1" applyAlignment="1">
      <alignment horizontal="center" vertical="center" wrapText="1"/>
    </xf>
    <xf numFmtId="0" fontId="86" fillId="0" borderId="77" xfId="0" applyFont="1" applyBorder="1" applyAlignment="1">
      <alignment horizontal="center" vertical="center" textRotation="90" wrapText="1"/>
    </xf>
    <xf numFmtId="9" fontId="86" fillId="0" borderId="77" xfId="0" applyNumberFormat="1" applyFont="1" applyBorder="1" applyAlignment="1">
      <alignment horizontal="center" vertical="center" wrapText="1"/>
    </xf>
    <xf numFmtId="1" fontId="86" fillId="17" borderId="77" xfId="0" applyNumberFormat="1" applyFont="1" applyFill="1" applyBorder="1" applyAlignment="1">
      <alignment horizontal="center" vertical="center" wrapText="1"/>
    </xf>
    <xf numFmtId="0" fontId="86" fillId="0" borderId="77" xfId="0" applyFont="1" applyBorder="1" applyAlignment="1">
      <alignment horizontal="left" vertical="center" wrapText="1"/>
    </xf>
    <xf numFmtId="0" fontId="86" fillId="0" borderId="4" xfId="0" applyFont="1" applyBorder="1" applyAlignment="1">
      <alignment horizontal="center" vertical="center" wrapText="1"/>
    </xf>
    <xf numFmtId="14" fontId="86" fillId="0" borderId="2" xfId="0" applyNumberFormat="1" applyFont="1" applyBorder="1" applyAlignment="1">
      <alignment horizontal="center" vertical="center" wrapText="1"/>
    </xf>
    <xf numFmtId="14" fontId="86" fillId="0" borderId="5" xfId="0" applyNumberFormat="1" applyFont="1" applyBorder="1" applyAlignment="1">
      <alignment horizontal="center" vertical="center" wrapText="1"/>
    </xf>
    <xf numFmtId="14" fontId="86" fillId="0" borderId="4" xfId="0" applyNumberFormat="1" applyFont="1" applyBorder="1" applyAlignment="1">
      <alignment horizontal="center" vertical="center" wrapText="1"/>
    </xf>
    <xf numFmtId="0" fontId="88" fillId="0" borderId="16" xfId="0" applyFont="1" applyBorder="1" applyAlignment="1">
      <alignment horizontal="center" vertical="center" wrapText="1"/>
    </xf>
    <xf numFmtId="0" fontId="111" fillId="0" borderId="77" xfId="0" applyFont="1" applyBorder="1" applyAlignment="1">
      <alignment horizontal="center" vertical="center" wrapText="1"/>
    </xf>
    <xf numFmtId="0" fontId="112" fillId="0" borderId="77" xfId="0" applyFont="1" applyBorder="1" applyAlignment="1">
      <alignment horizontal="left" vertical="center" wrapText="1"/>
    </xf>
    <xf numFmtId="0" fontId="112" fillId="0" borderId="77" xfId="0" applyFont="1" applyBorder="1" applyAlignment="1">
      <alignment horizontal="justify" vertical="center" wrapText="1"/>
    </xf>
    <xf numFmtId="0" fontId="112" fillId="0" borderId="77" xfId="0" applyFont="1" applyBorder="1" applyAlignment="1">
      <alignment horizontal="center" vertical="center" wrapText="1"/>
    </xf>
    <xf numFmtId="0" fontId="112" fillId="0" borderId="77" xfId="0" applyFont="1" applyBorder="1" applyAlignment="1">
      <alignment horizontal="center" vertical="center" textRotation="90" wrapText="1"/>
    </xf>
    <xf numFmtId="17" fontId="14" fillId="0" borderId="77" xfId="0" applyNumberFormat="1" applyFont="1" applyBorder="1" applyAlignment="1">
      <alignment horizontal="center" vertical="center" wrapText="1"/>
    </xf>
    <xf numFmtId="9" fontId="14" fillId="0" borderId="77" xfId="0" applyNumberFormat="1" applyFont="1" applyBorder="1" applyAlignment="1">
      <alignment horizontal="center" vertical="center" wrapText="1"/>
    </xf>
    <xf numFmtId="1" fontId="14" fillId="0" borderId="2"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1" fontId="14" fillId="0" borderId="4"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7" xfId="0" applyFont="1" applyBorder="1" applyAlignment="1">
      <alignment horizontal="justify" vertical="center" wrapText="1"/>
    </xf>
    <xf numFmtId="0" fontId="14" fillId="0" borderId="77" xfId="0" applyFont="1" applyBorder="1" applyAlignment="1">
      <alignment horizontal="justify"/>
    </xf>
    <xf numFmtId="0" fontId="14" fillId="0" borderId="77" xfId="0" applyFont="1" applyBorder="1" applyAlignment="1">
      <alignment horizontal="justify" vertical="center" textRotation="90" wrapText="1"/>
    </xf>
    <xf numFmtId="0" fontId="14" fillId="0" borderId="2"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77" xfId="0" applyFont="1" applyBorder="1" applyAlignment="1">
      <alignment horizontal="center" vertical="center" textRotation="90" wrapText="1"/>
    </xf>
    <xf numFmtId="9" fontId="14" fillId="0" borderId="77" xfId="0" applyNumberFormat="1" applyFont="1" applyBorder="1" applyAlignment="1">
      <alignment horizontal="center" vertical="center"/>
    </xf>
    <xf numFmtId="1" fontId="14" fillId="0" borderId="77" xfId="0" applyNumberFormat="1" applyFont="1" applyBorder="1" applyAlignment="1">
      <alignment horizontal="center" vertical="center"/>
    </xf>
    <xf numFmtId="0" fontId="14" fillId="0" borderId="77" xfId="0" applyFont="1" applyBorder="1" applyAlignment="1">
      <alignment horizontal="center" vertical="center" textRotation="90"/>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1" fontId="14" fillId="0" borderId="2" xfId="0" applyNumberFormat="1" applyFont="1" applyBorder="1" applyAlignment="1">
      <alignment horizontal="center" vertical="center"/>
    </xf>
    <xf numFmtId="1" fontId="14" fillId="0" borderId="5" xfId="0" applyNumberFormat="1" applyFont="1" applyBorder="1" applyAlignment="1">
      <alignment horizontal="center" vertical="center"/>
    </xf>
    <xf numFmtId="1" fontId="14" fillId="0" borderId="4" xfId="0" applyNumberFormat="1" applyFont="1" applyBorder="1" applyAlignment="1">
      <alignment horizontal="center" vertical="center"/>
    </xf>
    <xf numFmtId="17" fontId="14" fillId="0" borderId="2" xfId="0" applyNumberFormat="1" applyFont="1" applyBorder="1" applyAlignment="1">
      <alignment horizontal="center" vertical="center" wrapText="1"/>
    </xf>
    <xf numFmtId="17" fontId="14" fillId="0" borderId="5" xfId="0" applyNumberFormat="1" applyFont="1" applyBorder="1" applyAlignment="1">
      <alignment horizontal="center" vertical="center" wrapText="1"/>
    </xf>
    <xf numFmtId="17" fontId="14" fillId="0" borderId="4" xfId="0" applyNumberFormat="1" applyFont="1" applyBorder="1" applyAlignment="1">
      <alignment horizontal="center" vertical="center" wrapText="1"/>
    </xf>
    <xf numFmtId="9" fontId="14" fillId="0" borderId="2" xfId="0" applyNumberFormat="1" applyFont="1" applyBorder="1" applyAlignment="1">
      <alignment horizontal="center" vertical="center"/>
    </xf>
    <xf numFmtId="9" fontId="14" fillId="0" borderId="5" xfId="0" applyNumberFormat="1" applyFont="1" applyBorder="1" applyAlignment="1">
      <alignment horizontal="center" vertical="center"/>
    </xf>
    <xf numFmtId="9" fontId="14" fillId="0" borderId="4" xfId="0" applyNumberFormat="1" applyFont="1" applyBorder="1" applyAlignment="1">
      <alignment horizontal="center" vertical="center"/>
    </xf>
    <xf numFmtId="0" fontId="13" fillId="3" borderId="65"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3" borderId="77" xfId="0" applyFill="1" applyBorder="1" applyAlignment="1">
      <alignment horizontal="center" vertical="center" wrapText="1"/>
    </xf>
    <xf numFmtId="0" fontId="13" fillId="0" borderId="64"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4" xfId="0" applyFont="1" applyBorder="1" applyAlignment="1">
      <alignment horizontal="center" vertical="center" textRotation="90" wrapText="1"/>
    </xf>
    <xf numFmtId="0" fontId="13" fillId="0" borderId="77" xfId="0" applyFont="1" applyBorder="1" applyAlignment="1">
      <alignment horizontal="center" vertical="center" textRotation="90" wrapText="1"/>
    </xf>
    <xf numFmtId="0" fontId="13" fillId="0" borderId="54" xfId="0" applyFont="1" applyBorder="1" applyAlignment="1">
      <alignment horizontal="center" vertical="center" textRotation="90"/>
    </xf>
    <xf numFmtId="0" fontId="13" fillId="0" borderId="77" xfId="0" applyFont="1" applyBorder="1" applyAlignment="1">
      <alignment horizontal="center" vertical="center" textRotation="90"/>
    </xf>
    <xf numFmtId="0" fontId="13" fillId="0" borderId="54"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20" fillId="0" borderId="68" xfId="0" applyFont="1" applyBorder="1" applyAlignment="1">
      <alignment horizontal="center" vertical="center" wrapText="1"/>
    </xf>
    <xf numFmtId="0" fontId="120" fillId="0" borderId="70" xfId="0" applyFont="1" applyBorder="1" applyAlignment="1">
      <alignment horizontal="center" vertical="center" wrapText="1"/>
    </xf>
    <xf numFmtId="0" fontId="120" fillId="0" borderId="33" xfId="0" applyFont="1" applyBorder="1" applyAlignment="1">
      <alignment horizontal="center" vertical="center" wrapText="1"/>
    </xf>
    <xf numFmtId="0" fontId="120" fillId="0" borderId="36" xfId="0" applyFont="1" applyBorder="1" applyAlignment="1">
      <alignment horizontal="center" vertical="center" wrapText="1"/>
    </xf>
    <xf numFmtId="0" fontId="120" fillId="0" borderId="12" xfId="0" applyFont="1" applyBorder="1" applyAlignment="1">
      <alignment horizontal="center" vertical="center" wrapText="1"/>
    </xf>
    <xf numFmtId="0" fontId="120" fillId="0" borderId="14" xfId="0" applyFont="1" applyBorder="1" applyAlignment="1">
      <alignment horizontal="center" vertical="center" wrapText="1"/>
    </xf>
    <xf numFmtId="0" fontId="120" fillId="0" borderId="76" xfId="0" applyFont="1" applyBorder="1" applyAlignment="1">
      <alignment horizontal="center" vertical="center" wrapText="1"/>
    </xf>
    <xf numFmtId="0" fontId="120" fillId="0" borderId="59" xfId="0" applyFont="1" applyBorder="1" applyAlignment="1">
      <alignment horizontal="center" vertical="center" wrapText="1"/>
    </xf>
    <xf numFmtId="0" fontId="42" fillId="0" borderId="110" xfId="0" applyFont="1" applyBorder="1" applyAlignment="1">
      <alignment horizontal="left" vertical="center" wrapText="1"/>
    </xf>
    <xf numFmtId="0" fontId="42" fillId="0" borderId="111" xfId="0" applyFont="1" applyBorder="1" applyAlignment="1">
      <alignment horizontal="left" vertical="center" wrapText="1"/>
    </xf>
    <xf numFmtId="0" fontId="42" fillId="0" borderId="56" xfId="0" applyFont="1" applyBorder="1" applyAlignment="1">
      <alignment horizontal="left" vertical="center" wrapText="1"/>
    </xf>
    <xf numFmtId="0" fontId="42" fillId="0" borderId="58" xfId="0" applyFont="1" applyBorder="1" applyAlignment="1">
      <alignment horizontal="left" vertical="center" wrapText="1"/>
    </xf>
    <xf numFmtId="0" fontId="42" fillId="0" borderId="61" xfId="0" applyFont="1" applyBorder="1" applyAlignment="1">
      <alignment horizontal="left" vertical="center" wrapText="1"/>
    </xf>
    <xf numFmtId="0" fontId="42" fillId="0" borderId="2"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4" xfId="0" applyFont="1" applyBorder="1" applyAlignment="1">
      <alignment horizontal="center" vertical="center" textRotation="90" wrapText="1"/>
    </xf>
    <xf numFmtId="0" fontId="42" fillId="0" borderId="2" xfId="0" applyFont="1" applyBorder="1" applyAlignment="1">
      <alignment horizontal="center" vertical="center" textRotation="90" wrapText="1"/>
    </xf>
    <xf numFmtId="0" fontId="42" fillId="0" borderId="32"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8" xfId="0" applyFont="1" applyBorder="1" applyAlignment="1">
      <alignment horizontal="center" vertical="center" wrapText="1"/>
    </xf>
    <xf numFmtId="0" fontId="126" fillId="0" borderId="44" xfId="0" applyFont="1" applyBorder="1" applyAlignment="1">
      <alignment horizontal="center" vertical="center" wrapText="1"/>
    </xf>
    <xf numFmtId="0" fontId="126" fillId="0" borderId="46" xfId="0" applyFont="1" applyBorder="1" applyAlignment="1">
      <alignment horizontal="center" vertical="center" wrapText="1"/>
    </xf>
    <xf numFmtId="0" fontId="126" fillId="0" borderId="37" xfId="0" applyFont="1" applyBorder="1" applyAlignment="1">
      <alignment horizontal="center" vertical="center" wrapText="1"/>
    </xf>
    <xf numFmtId="0" fontId="126" fillId="0" borderId="4" xfId="0" applyFont="1" applyBorder="1" applyAlignment="1">
      <alignment horizontal="center" vertical="center" wrapText="1"/>
    </xf>
    <xf numFmtId="0" fontId="126" fillId="0" borderId="77" xfId="0" applyFont="1" applyBorder="1" applyAlignment="1">
      <alignment horizontal="center" vertical="center" wrapText="1"/>
    </xf>
    <xf numFmtId="0" fontId="126" fillId="0" borderId="38" xfId="0" applyFont="1" applyBorder="1" applyAlignment="1">
      <alignment horizontal="center" vertical="center" wrapText="1"/>
    </xf>
    <xf numFmtId="1" fontId="13" fillId="0" borderId="54" xfId="0" applyNumberFormat="1" applyFont="1" applyBorder="1" applyAlignment="1">
      <alignment horizontal="center" vertical="center"/>
    </xf>
    <xf numFmtId="1" fontId="13" fillId="0" borderId="77" xfId="0" applyNumberFormat="1" applyFont="1" applyBorder="1" applyAlignment="1">
      <alignment horizontal="center" vertical="center"/>
    </xf>
    <xf numFmtId="0" fontId="13" fillId="0" borderId="54" xfId="0" applyFont="1" applyBorder="1" applyAlignment="1">
      <alignment horizontal="left" vertical="center" wrapText="1"/>
    </xf>
    <xf numFmtId="0" fontId="13" fillId="0" borderId="77" xfId="0" applyFont="1" applyBorder="1" applyAlignment="1">
      <alignment horizontal="left" vertical="center" wrapText="1"/>
    </xf>
    <xf numFmtId="14" fontId="13" fillId="0" borderId="54" xfId="0" applyNumberFormat="1" applyFont="1" applyBorder="1" applyAlignment="1">
      <alignment horizontal="center" vertical="center"/>
    </xf>
    <xf numFmtId="14" fontId="13" fillId="0" borderId="77" xfId="0" applyNumberFormat="1" applyFont="1" applyBorder="1" applyAlignment="1">
      <alignment horizontal="center" vertical="center"/>
    </xf>
    <xf numFmtId="0" fontId="13" fillId="0" borderId="77" xfId="0" applyFont="1" applyBorder="1" applyAlignment="1">
      <alignment vertical="center" wrapText="1"/>
    </xf>
    <xf numFmtId="0" fontId="13" fillId="0" borderId="38" xfId="0" applyFont="1" applyBorder="1" applyAlignment="1">
      <alignment horizontal="center" vertical="center" textRotation="90" wrapText="1"/>
    </xf>
    <xf numFmtId="0" fontId="13" fillId="0" borderId="38" xfId="0" applyFont="1" applyBorder="1" applyAlignment="1">
      <alignment vertical="center" wrapText="1"/>
    </xf>
    <xf numFmtId="0" fontId="13" fillId="0" borderId="38" xfId="0" applyFont="1" applyBorder="1" applyAlignment="1">
      <alignment horizontal="center" vertical="center" textRotation="90"/>
    </xf>
    <xf numFmtId="0" fontId="13" fillId="0" borderId="4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7" xfId="0" applyFont="1" applyBorder="1" applyAlignment="1">
      <alignment horizontal="center" vertical="center"/>
    </xf>
    <xf numFmtId="0" fontId="13" fillId="0" borderId="38" xfId="0" applyFont="1" applyBorder="1" applyAlignment="1">
      <alignment horizontal="center" vertical="center"/>
    </xf>
    <xf numFmtId="0" fontId="13" fillId="3" borderId="77" xfId="0" applyFont="1" applyFill="1" applyBorder="1" applyAlignment="1">
      <alignment horizontal="center" vertical="center" wrapText="1"/>
    </xf>
    <xf numFmtId="0" fontId="13" fillId="0" borderId="38" xfId="0" applyFont="1" applyBorder="1" applyAlignment="1">
      <alignment horizontal="left" vertical="center" wrapText="1"/>
    </xf>
    <xf numFmtId="14" fontId="13" fillId="0" borderId="38" xfId="0" applyNumberFormat="1" applyFont="1" applyBorder="1" applyAlignment="1">
      <alignment horizontal="center" vertical="center"/>
    </xf>
    <xf numFmtId="1" fontId="13" fillId="0" borderId="38" xfId="0" applyNumberFormat="1" applyFont="1" applyBorder="1" applyAlignment="1">
      <alignment horizontal="center" vertical="center"/>
    </xf>
    <xf numFmtId="0" fontId="13" fillId="0" borderId="4" xfId="0" applyFont="1" applyBorder="1" applyAlignment="1">
      <alignment horizontal="center" vertical="center" textRotation="90"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textRotation="90"/>
    </xf>
    <xf numFmtId="0" fontId="12" fillId="3" borderId="32"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52" fillId="3" borderId="54" xfId="0" applyFont="1" applyFill="1" applyBorder="1" applyAlignment="1">
      <alignment horizontal="center" vertical="center" wrapText="1"/>
    </xf>
    <xf numFmtId="0" fontId="42" fillId="3" borderId="23" xfId="0" applyFont="1" applyFill="1" applyBorder="1" applyAlignment="1">
      <alignment horizontal="center" vertical="center" wrapText="1"/>
    </xf>
    <xf numFmtId="0" fontId="43" fillId="3" borderId="2" xfId="0" applyFont="1" applyFill="1" applyBorder="1" applyAlignment="1">
      <alignment horizontal="left" vertical="center" wrapText="1"/>
    </xf>
    <xf numFmtId="0" fontId="43" fillId="3" borderId="49" xfId="0" applyFont="1" applyFill="1" applyBorder="1" applyAlignment="1">
      <alignment horizontal="left" vertical="center" wrapText="1"/>
    </xf>
    <xf numFmtId="0" fontId="43" fillId="3" borderId="23" xfId="0" applyFont="1" applyFill="1" applyBorder="1" applyAlignment="1">
      <alignment horizontal="center" vertical="center" wrapText="1"/>
    </xf>
    <xf numFmtId="0" fontId="43" fillId="3" borderId="23" xfId="0" applyFont="1" applyFill="1" applyBorder="1" applyAlignment="1">
      <alignment horizontal="center" vertical="center" textRotation="90" wrapText="1"/>
    </xf>
    <xf numFmtId="17" fontId="12" fillId="0" borderId="2" xfId="0" applyNumberFormat="1"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3" borderId="23" xfId="0" applyFont="1" applyFill="1" applyBorder="1" applyAlignment="1">
      <alignment horizontal="center" vertical="center" textRotation="90" wrapText="1"/>
    </xf>
    <xf numFmtId="1" fontId="12" fillId="0" borderId="23" xfId="1" applyNumberFormat="1"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1" xfId="0" applyFont="1" applyFill="1" applyBorder="1" applyAlignment="1">
      <alignment horizontal="center" vertical="center" wrapText="1"/>
    </xf>
    <xf numFmtId="17" fontId="1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1" fontId="12" fillId="0" borderId="2" xfId="1" applyNumberFormat="1" applyFont="1" applyBorder="1" applyAlignment="1">
      <alignment horizontal="center" vertical="center"/>
    </xf>
    <xf numFmtId="1" fontId="12" fillId="0" borderId="4" xfId="1" applyNumberFormat="1" applyFont="1" applyBorder="1" applyAlignment="1">
      <alignment horizontal="center" vertical="center"/>
    </xf>
    <xf numFmtId="1" fontId="12" fillId="0" borderId="2" xfId="1" applyNumberFormat="1" applyFont="1" applyBorder="1" applyAlignment="1">
      <alignment horizontal="center" vertical="center" wrapText="1"/>
    </xf>
    <xf numFmtId="1" fontId="12" fillId="0" borderId="5" xfId="1" applyNumberFormat="1" applyFont="1" applyBorder="1" applyAlignment="1">
      <alignment horizontal="center" vertical="center" wrapText="1"/>
    </xf>
    <xf numFmtId="0" fontId="12" fillId="3" borderId="14" xfId="0" applyFont="1" applyFill="1" applyBorder="1" applyAlignment="1">
      <alignment horizontal="center" vertical="center" wrapText="1"/>
    </xf>
    <xf numFmtId="1" fontId="12" fillId="0" borderId="4" xfId="1" applyNumberFormat="1" applyFont="1" applyBorder="1" applyAlignment="1">
      <alignment horizontal="center" vertical="center" wrapText="1"/>
    </xf>
    <xf numFmtId="9" fontId="77" fillId="0" borderId="2" xfId="4" applyFont="1" applyFill="1" applyBorder="1" applyAlignment="1">
      <alignment horizontal="center" vertical="center" wrapText="1"/>
    </xf>
    <xf numFmtId="9" fontId="78" fillId="0" borderId="5" xfId="4" applyFont="1" applyFill="1" applyBorder="1" applyAlignment="1">
      <alignment horizontal="center" vertical="center" wrapText="1"/>
    </xf>
    <xf numFmtId="9" fontId="78" fillId="0" borderId="4" xfId="4"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 fontId="12" fillId="3" borderId="2" xfId="1" applyNumberFormat="1" applyFont="1" applyFill="1" applyBorder="1" applyAlignment="1">
      <alignment horizontal="center" vertical="center"/>
    </xf>
    <xf numFmtId="1" fontId="12" fillId="3" borderId="5" xfId="1" applyNumberFormat="1" applyFont="1" applyFill="1" applyBorder="1" applyAlignment="1">
      <alignment horizontal="center" vertical="center"/>
    </xf>
    <xf numFmtId="1" fontId="12" fillId="3" borderId="4" xfId="1" applyNumberFormat="1" applyFont="1" applyFill="1" applyBorder="1" applyAlignment="1">
      <alignment horizontal="center" vertical="center"/>
    </xf>
    <xf numFmtId="0" fontId="12" fillId="3" borderId="23" xfId="0" applyFont="1" applyFill="1" applyBorder="1" applyAlignment="1">
      <alignment vertical="center" wrapText="1"/>
    </xf>
    <xf numFmtId="0" fontId="16" fillId="3" borderId="23" xfId="0" applyFont="1" applyFill="1" applyBorder="1" applyAlignment="1">
      <alignment vertical="center" wrapText="1"/>
    </xf>
    <xf numFmtId="0" fontId="16" fillId="3" borderId="23" xfId="0" applyFont="1" applyFill="1" applyBorder="1" applyAlignment="1">
      <alignment horizontal="center" vertical="center" wrapText="1"/>
    </xf>
    <xf numFmtId="1" fontId="16" fillId="0" borderId="23" xfId="1" applyNumberFormat="1" applyFont="1" applyBorder="1" applyAlignment="1">
      <alignment horizontal="center" vertical="center" wrapText="1"/>
    </xf>
    <xf numFmtId="0" fontId="79" fillId="0" borderId="23" xfId="0" applyFont="1" applyBorder="1" applyAlignment="1">
      <alignment vertical="center" wrapText="1"/>
    </xf>
    <xf numFmtId="0" fontId="16" fillId="0" borderId="23" xfId="0" applyFont="1" applyBorder="1" applyAlignment="1">
      <alignment vertical="center" wrapText="1"/>
    </xf>
    <xf numFmtId="17" fontId="12" fillId="3" borderId="2" xfId="0" applyNumberFormat="1" applyFont="1" applyFill="1" applyBorder="1" applyAlignment="1">
      <alignment horizontal="center" vertical="center" wrapText="1"/>
    </xf>
    <xf numFmtId="17" fontId="12" fillId="3" borderId="5" xfId="0" applyNumberFormat="1" applyFont="1" applyFill="1" applyBorder="1" applyAlignment="1">
      <alignment horizontal="center" vertical="center" wrapText="1"/>
    </xf>
    <xf numFmtId="17" fontId="12" fillId="3" borderId="4" xfId="0" applyNumberFormat="1" applyFont="1" applyFill="1" applyBorder="1" applyAlignment="1">
      <alignment horizontal="center" vertical="center" wrapText="1"/>
    </xf>
    <xf numFmtId="0" fontId="12" fillId="3" borderId="23" xfId="0" applyFont="1" applyFill="1" applyBorder="1" applyAlignment="1">
      <alignment horizontal="justify" vertical="center" wrapText="1"/>
    </xf>
    <xf numFmtId="0" fontId="12" fillId="3" borderId="23" xfId="0" applyFont="1" applyFill="1" applyBorder="1" applyAlignment="1">
      <alignment horizontal="left" vertical="center" wrapText="1"/>
    </xf>
    <xf numFmtId="0" fontId="12" fillId="3" borderId="2" xfId="0" applyFont="1" applyFill="1" applyBorder="1" applyAlignment="1">
      <alignment horizontal="center" vertical="center" textRotation="90" wrapText="1"/>
    </xf>
    <xf numFmtId="0" fontId="12" fillId="0" borderId="23" xfId="0" applyFont="1" applyBorder="1" applyAlignment="1">
      <alignment vertical="center" wrapText="1"/>
    </xf>
    <xf numFmtId="0" fontId="12" fillId="0" borderId="23" xfId="0" applyFont="1" applyBorder="1" applyAlignment="1">
      <alignment horizontal="center" vertical="center" textRotation="90"/>
    </xf>
    <xf numFmtId="14" fontId="12" fillId="0" borderId="23" xfId="0" applyNumberFormat="1" applyFont="1" applyBorder="1" applyAlignment="1">
      <alignment horizontal="center" vertical="center" wrapText="1"/>
    </xf>
    <xf numFmtId="9" fontId="12" fillId="0" borderId="23" xfId="0" applyNumberFormat="1" applyFont="1" applyBorder="1" applyAlignment="1">
      <alignment horizontal="center" vertical="center" wrapText="1"/>
    </xf>
    <xf numFmtId="0" fontId="43" fillId="0" borderId="2" xfId="0" applyFont="1" applyBorder="1" applyAlignment="1">
      <alignment horizontal="center" vertical="center"/>
    </xf>
    <xf numFmtId="0" fontId="43" fillId="0" borderId="5" xfId="0" applyFont="1" applyBorder="1" applyAlignment="1">
      <alignment horizontal="center" vertical="center"/>
    </xf>
    <xf numFmtId="0" fontId="43" fillId="0" borderId="4" xfId="0" applyFont="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2" fillId="0" borderId="23" xfId="0" applyFont="1" applyBorder="1" applyAlignment="1">
      <alignment vertical="center" textRotation="90" wrapText="1"/>
    </xf>
    <xf numFmtId="0" fontId="5" fillId="0" borderId="23" xfId="0" applyFont="1" applyBorder="1" applyAlignment="1">
      <alignment vertical="center" textRotation="90" wrapText="1"/>
    </xf>
    <xf numFmtId="1" fontId="12" fillId="0" borderId="5" xfId="1" applyNumberFormat="1" applyFont="1" applyBorder="1" applyAlignment="1">
      <alignment horizontal="center" vertical="center"/>
    </xf>
    <xf numFmtId="0" fontId="42" fillId="0" borderId="38" xfId="0" applyFont="1" applyBorder="1" applyAlignment="1">
      <alignment horizontal="center" vertical="center" wrapText="1"/>
    </xf>
    <xf numFmtId="0" fontId="52" fillId="3" borderId="4"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11" xfId="0" applyFont="1" applyBorder="1" applyAlignment="1">
      <alignment horizontal="center" vertical="center" wrapText="1"/>
    </xf>
    <xf numFmtId="0" fontId="103" fillId="0" borderId="0" xfId="0" applyFont="1" applyAlignment="1">
      <alignment horizontal="center" vertical="center" wrapText="1"/>
    </xf>
    <xf numFmtId="0" fontId="16" fillId="0" borderId="4" xfId="0" applyFont="1" applyBorder="1" applyAlignment="1">
      <alignment horizontal="center" vertical="center" wrapText="1"/>
    </xf>
    <xf numFmtId="0" fontId="52" fillId="17" borderId="4" xfId="0" applyNumberFormat="1" applyFont="1" applyFill="1" applyBorder="1" applyAlignment="1">
      <alignment horizontal="center" vertical="center" wrapText="1"/>
    </xf>
    <xf numFmtId="0" fontId="52" fillId="17" borderId="77" xfId="0" applyNumberFormat="1" applyFont="1" applyFill="1" applyBorder="1" applyAlignment="1">
      <alignment horizontal="center" vertical="center" wrapText="1"/>
    </xf>
    <xf numFmtId="0" fontId="52" fillId="3" borderId="77" xfId="0" applyFont="1" applyFill="1" applyBorder="1" applyAlignment="1">
      <alignment horizontal="center" vertical="center" wrapText="1"/>
    </xf>
    <xf numFmtId="14" fontId="63" fillId="3" borderId="2" xfId="0" applyNumberFormat="1" applyFont="1" applyFill="1" applyBorder="1" applyAlignment="1">
      <alignment horizontal="center" vertical="center" wrapText="1"/>
    </xf>
    <xf numFmtId="14" fontId="63" fillId="3" borderId="5" xfId="0" applyNumberFormat="1" applyFont="1" applyFill="1" applyBorder="1" applyAlignment="1">
      <alignment horizontal="center" vertical="center" wrapText="1"/>
    </xf>
    <xf numFmtId="14" fontId="63" fillId="3" borderId="4" xfId="0" applyNumberFormat="1" applyFont="1" applyFill="1" applyBorder="1" applyAlignment="1">
      <alignment horizontal="center" vertical="center" wrapText="1"/>
    </xf>
    <xf numFmtId="0" fontId="104" fillId="0" borderId="0" xfId="0" applyFont="1" applyAlignment="1">
      <alignment horizontal="center" vertical="center" wrapText="1"/>
    </xf>
    <xf numFmtId="0" fontId="63" fillId="3" borderId="2" xfId="0" applyFont="1" applyFill="1" applyBorder="1" applyAlignment="1">
      <alignment horizontal="center" vertical="center" wrapText="1"/>
    </xf>
    <xf numFmtId="0" fontId="63" fillId="3" borderId="5" xfId="0" applyFont="1" applyFill="1" applyBorder="1" applyAlignment="1">
      <alignment horizontal="center" vertical="center" wrapText="1"/>
    </xf>
    <xf numFmtId="0" fontId="63" fillId="3" borderId="4" xfId="0" applyFont="1" applyFill="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77" xfId="0" applyNumberFormat="1" applyFont="1" applyBorder="1" applyAlignment="1">
      <alignment horizontal="center" vertical="center" wrapText="1"/>
    </xf>
    <xf numFmtId="0" fontId="80" fillId="0" borderId="0" xfId="0" applyFont="1" applyAlignment="1">
      <alignment horizontal="center" vertical="center" wrapText="1"/>
    </xf>
    <xf numFmtId="14" fontId="63" fillId="0" borderId="2" xfId="0" applyNumberFormat="1" applyFont="1" applyBorder="1" applyAlignment="1">
      <alignment horizontal="center" vertical="center" wrapText="1"/>
    </xf>
    <xf numFmtId="14" fontId="63" fillId="0" borderId="4"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80" fillId="3" borderId="0" xfId="0" applyFont="1" applyFill="1" applyAlignment="1">
      <alignment horizontal="center" vertical="center" wrapText="1"/>
    </xf>
    <xf numFmtId="0" fontId="12" fillId="3" borderId="4" xfId="0" applyFont="1" applyFill="1" applyBorder="1" applyAlignment="1">
      <alignment horizontal="center" vertical="center" textRotation="90" wrapText="1"/>
    </xf>
    <xf numFmtId="0" fontId="12" fillId="3" borderId="2" xfId="0" applyFont="1" applyFill="1" applyBorder="1" applyAlignment="1">
      <alignment horizontal="center" vertical="center" textRotation="90"/>
    </xf>
    <xf numFmtId="0" fontId="12" fillId="3" borderId="4" xfId="0" applyFont="1" applyFill="1" applyBorder="1" applyAlignment="1">
      <alignment horizontal="center" vertical="center" textRotation="90"/>
    </xf>
    <xf numFmtId="0" fontId="105" fillId="3" borderId="2" xfId="0" applyFont="1" applyFill="1" applyBorder="1" applyAlignment="1">
      <alignment horizontal="center" vertical="center" wrapText="1"/>
    </xf>
    <xf numFmtId="0" fontId="105" fillId="3" borderId="4"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3" fillId="3" borderId="77" xfId="0" applyFont="1" applyFill="1" applyBorder="1" applyAlignment="1">
      <alignment horizontal="center" vertical="center" wrapText="1"/>
    </xf>
    <xf numFmtId="0" fontId="43" fillId="3" borderId="4" xfId="0" applyFont="1" applyFill="1" applyBorder="1" applyAlignment="1">
      <alignment horizontal="center" vertical="center" textRotation="90" wrapText="1"/>
    </xf>
    <xf numFmtId="0" fontId="43" fillId="3" borderId="77" xfId="0" applyFont="1" applyFill="1" applyBorder="1" applyAlignment="1">
      <alignment horizontal="center" vertical="center" textRotation="90" wrapText="1"/>
    </xf>
    <xf numFmtId="0" fontId="14" fillId="3" borderId="32"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42" fillId="3" borderId="54" xfId="0" applyFont="1" applyFill="1" applyBorder="1" applyAlignment="1">
      <alignment horizontal="center" vertical="center" wrapText="1"/>
    </xf>
    <xf numFmtId="0" fontId="42" fillId="3" borderId="77" xfId="0" applyFont="1" applyFill="1" applyBorder="1" applyAlignment="1">
      <alignment horizontal="center" vertical="center" wrapText="1"/>
    </xf>
    <xf numFmtId="0" fontId="43" fillId="3" borderId="38" xfId="0" applyFont="1" applyFill="1" applyBorder="1" applyAlignment="1">
      <alignment horizontal="left" vertical="center" wrapText="1"/>
    </xf>
    <xf numFmtId="0" fontId="43" fillId="3" borderId="40" xfId="0" applyFont="1" applyFill="1" applyBorder="1" applyAlignment="1">
      <alignment horizontal="left" vertical="center" wrapText="1"/>
    </xf>
    <xf numFmtId="0" fontId="43" fillId="3" borderId="4" xfId="0" applyNumberFormat="1" applyFont="1" applyFill="1" applyBorder="1" applyAlignment="1">
      <alignment horizontal="center" vertical="center" wrapText="1"/>
    </xf>
    <xf numFmtId="0" fontId="43" fillId="3" borderId="77" xfId="0" applyNumberFormat="1" applyFont="1" applyFill="1" applyBorder="1" applyAlignment="1">
      <alignment horizontal="center" vertical="center" wrapText="1"/>
    </xf>
    <xf numFmtId="0" fontId="12" fillId="3" borderId="5" xfId="0" applyFont="1" applyFill="1" applyBorder="1" applyAlignment="1">
      <alignment horizontal="center" vertical="center" textRotation="90" wrapText="1"/>
    </xf>
    <xf numFmtId="14" fontId="12" fillId="3" borderId="2" xfId="0" applyNumberFormat="1" applyFont="1" applyFill="1" applyBorder="1" applyAlignment="1">
      <alignment horizontal="center" vertical="center"/>
    </xf>
    <xf numFmtId="14" fontId="12" fillId="3" borderId="4" xfId="0" applyNumberFormat="1" applyFont="1" applyFill="1" applyBorder="1" applyAlignment="1">
      <alignment horizontal="center" vertical="center"/>
    </xf>
    <xf numFmtId="0" fontId="12" fillId="3" borderId="2"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xf>
    <xf numFmtId="0" fontId="12" fillId="3" borderId="4" xfId="0" applyNumberFormat="1" applyFont="1" applyFill="1" applyBorder="1" applyAlignment="1">
      <alignment horizontal="center" vertical="center"/>
    </xf>
    <xf numFmtId="0" fontId="12" fillId="0" borderId="2" xfId="0" applyFont="1" applyBorder="1" applyAlignment="1">
      <alignment horizontal="center" wrapText="1"/>
    </xf>
    <xf numFmtId="0" fontId="12" fillId="0" borderId="2"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53" fillId="0" borderId="2" xfId="0" applyFont="1" applyBorder="1" applyAlignment="1">
      <alignment horizontal="justify" vertical="center" wrapText="1"/>
    </xf>
    <xf numFmtId="0" fontId="53" fillId="0" borderId="5" xfId="0" applyFont="1" applyBorder="1" applyAlignment="1">
      <alignment horizontal="justify" vertical="center" wrapText="1"/>
    </xf>
    <xf numFmtId="0" fontId="53" fillId="0" borderId="4" xfId="0" applyFont="1" applyBorder="1" applyAlignment="1">
      <alignment horizontal="justify" vertical="center" wrapText="1"/>
    </xf>
    <xf numFmtId="0" fontId="53" fillId="3" borderId="2" xfId="0" applyFont="1" applyFill="1" applyBorder="1" applyAlignment="1">
      <alignment horizontal="center" vertical="center" textRotation="90" wrapText="1"/>
    </xf>
    <xf numFmtId="0" fontId="53" fillId="3" borderId="5" xfId="0" applyFont="1" applyFill="1" applyBorder="1" applyAlignment="1">
      <alignment horizontal="center" vertical="center" textRotation="90" wrapText="1"/>
    </xf>
    <xf numFmtId="0" fontId="43" fillId="17" borderId="10" xfId="0" applyNumberFormat="1" applyFont="1" applyFill="1" applyBorder="1" applyAlignment="1">
      <alignment horizontal="center" vertical="center" wrapText="1"/>
    </xf>
    <xf numFmtId="0" fontId="43" fillId="17" borderId="76" xfId="0" applyNumberFormat="1" applyFont="1" applyFill="1" applyBorder="1" applyAlignment="1">
      <alignment horizontal="center" vertical="center" wrapText="1"/>
    </xf>
    <xf numFmtId="0" fontId="12" fillId="3" borderId="5" xfId="0" applyFont="1" applyFill="1" applyBorder="1" applyAlignment="1">
      <alignment horizontal="center" vertical="center" textRotation="90"/>
    </xf>
    <xf numFmtId="0" fontId="53" fillId="3" borderId="2" xfId="0" applyFont="1" applyFill="1" applyBorder="1" applyAlignment="1">
      <alignment horizontal="justify" vertical="center" wrapText="1"/>
    </xf>
    <xf numFmtId="0" fontId="53" fillId="3" borderId="5" xfId="0" applyFont="1" applyFill="1" applyBorder="1" applyAlignment="1">
      <alignment horizontal="justify" vertical="center" wrapText="1"/>
    </xf>
    <xf numFmtId="0" fontId="53" fillId="3" borderId="4" xfId="0" applyFont="1" applyFill="1" applyBorder="1" applyAlignment="1">
      <alignment horizontal="justify" vertical="center" wrapText="1"/>
    </xf>
    <xf numFmtId="0" fontId="53" fillId="0" borderId="2" xfId="0" applyFont="1" applyBorder="1" applyAlignment="1">
      <alignment horizontal="center" vertical="top" wrapText="1"/>
    </xf>
    <xf numFmtId="0" fontId="53" fillId="0" borderId="4" xfId="0" applyFont="1" applyBorder="1" applyAlignment="1">
      <alignment horizontal="center" vertical="top" wrapText="1"/>
    </xf>
    <xf numFmtId="0" fontId="12" fillId="0" borderId="2" xfId="0" applyFont="1" applyBorder="1" applyAlignment="1">
      <alignment horizontal="justify" vertical="center"/>
    </xf>
    <xf numFmtId="0" fontId="12" fillId="0" borderId="5" xfId="0" applyFont="1" applyBorder="1" applyAlignment="1">
      <alignment horizontal="justify" vertical="center"/>
    </xf>
    <xf numFmtId="0" fontId="12" fillId="0" borderId="4" xfId="0" applyFont="1" applyBorder="1" applyAlignment="1">
      <alignment horizontal="justify" vertical="center"/>
    </xf>
    <xf numFmtId="15" fontId="12" fillId="0" borderId="2" xfId="0" applyNumberFormat="1" applyFont="1" applyBorder="1" applyAlignment="1">
      <alignment horizontal="center" vertical="center" wrapText="1"/>
    </xf>
    <xf numFmtId="15" fontId="12" fillId="0" borderId="5" xfId="0" applyNumberFormat="1" applyFont="1" applyBorder="1" applyAlignment="1">
      <alignment horizontal="center" vertical="center" wrapText="1"/>
    </xf>
    <xf numFmtId="15" fontId="12" fillId="0" borderId="4" xfId="0" applyNumberFormat="1" applyFont="1" applyBorder="1" applyAlignment="1">
      <alignment horizontal="center" vertical="center" wrapText="1"/>
    </xf>
    <xf numFmtId="0" fontId="128" fillId="3" borderId="7" xfId="7" applyFont="1" applyFill="1" applyBorder="1" applyAlignment="1">
      <alignment horizontal="justify" vertical="center" wrapText="1"/>
    </xf>
    <xf numFmtId="0" fontId="128" fillId="3" borderId="16" xfId="7" applyFont="1" applyFill="1" applyBorder="1" applyAlignment="1">
      <alignment vertical="center" wrapText="1"/>
    </xf>
    <xf numFmtId="0" fontId="128" fillId="3" borderId="10" xfId="7" applyFont="1" applyFill="1" applyBorder="1" applyAlignment="1">
      <alignment vertical="center" wrapText="1"/>
    </xf>
    <xf numFmtId="0" fontId="128" fillId="3" borderId="2" xfId="7" applyFont="1" applyFill="1" applyBorder="1" applyAlignment="1">
      <alignment horizontal="justify" vertical="center" wrapText="1"/>
    </xf>
    <xf numFmtId="0" fontId="128" fillId="3" borderId="5" xfId="7" applyFont="1" applyFill="1" applyBorder="1" applyAlignment="1">
      <alignment horizontal="justify" vertical="center" wrapText="1"/>
    </xf>
    <xf numFmtId="0" fontId="128" fillId="3" borderId="4" xfId="7" applyFont="1" applyFill="1" applyBorder="1" applyAlignment="1">
      <alignment horizontal="justify" vertical="center" wrapText="1"/>
    </xf>
    <xf numFmtId="0" fontId="12" fillId="0" borderId="7"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8" fillId="0" borderId="2" xfId="7" applyFont="1" applyBorder="1" applyAlignment="1">
      <alignment horizontal="justify" vertical="center" wrapText="1"/>
    </xf>
    <xf numFmtId="0" fontId="128" fillId="0" borderId="4" xfId="7" applyFont="1" applyBorder="1" applyAlignment="1">
      <alignment horizontal="justify" vertical="center" wrapText="1"/>
    </xf>
    <xf numFmtId="15" fontId="12" fillId="0" borderId="77" xfId="0" applyNumberFormat="1" applyFont="1" applyBorder="1" applyAlignment="1">
      <alignment horizontal="center" vertical="center" wrapText="1"/>
    </xf>
    <xf numFmtId="0" fontId="128" fillId="3" borderId="77" xfId="7" applyFont="1" applyFill="1" applyBorder="1" applyAlignment="1">
      <alignment horizontal="justify" vertical="center" wrapText="1"/>
    </xf>
    <xf numFmtId="0" fontId="12" fillId="18" borderId="2" xfId="0" applyFont="1" applyFill="1" applyBorder="1" applyAlignment="1">
      <alignment horizontal="justify" vertical="center" wrapText="1"/>
    </xf>
    <xf numFmtId="0" fontId="12" fillId="18" borderId="4" xfId="0" applyFont="1" applyFill="1" applyBorder="1" applyAlignment="1">
      <alignment horizontal="justify" vertical="center" wrapText="1"/>
    </xf>
    <xf numFmtId="0" fontId="53" fillId="3" borderId="77" xfId="0" applyFont="1" applyFill="1" applyBorder="1" applyAlignment="1">
      <alignment horizontal="center" vertical="center" textRotation="90" wrapText="1"/>
    </xf>
    <xf numFmtId="0" fontId="128" fillId="0" borderId="5" xfId="7" applyFont="1" applyBorder="1" applyAlignment="1">
      <alignment horizontal="justify" vertical="center" wrapText="1"/>
    </xf>
    <xf numFmtId="0" fontId="53" fillId="3" borderId="4" xfId="0" applyFont="1" applyFill="1" applyBorder="1" applyAlignment="1">
      <alignment horizontal="center" vertical="center" textRotation="90" wrapText="1"/>
    </xf>
    <xf numFmtId="0" fontId="13" fillId="3" borderId="2" xfId="0" applyFont="1" applyFill="1" applyBorder="1" applyAlignment="1">
      <alignment horizontal="center" vertical="center" textRotation="90" wrapText="1"/>
    </xf>
    <xf numFmtId="0" fontId="13" fillId="3" borderId="5" xfId="0" applyFont="1" applyFill="1" applyBorder="1" applyAlignment="1">
      <alignment horizontal="center" vertical="center" textRotation="90" wrapText="1"/>
    </xf>
    <xf numFmtId="0" fontId="13" fillId="3" borderId="4" xfId="0" applyFont="1" applyFill="1" applyBorder="1" applyAlignment="1">
      <alignment horizontal="center" vertical="center" textRotation="90" wrapText="1"/>
    </xf>
    <xf numFmtId="0" fontId="128" fillId="3" borderId="2" xfId="7" applyFont="1" applyFill="1" applyBorder="1" applyAlignment="1">
      <alignment horizontal="center" vertical="center" wrapText="1"/>
    </xf>
    <xf numFmtId="0" fontId="128" fillId="3" borderId="5" xfId="7" applyFont="1" applyFill="1" applyBorder="1" applyAlignment="1">
      <alignment horizontal="center" vertical="center" wrapText="1"/>
    </xf>
    <xf numFmtId="0" fontId="128" fillId="3" borderId="4" xfId="7" applyFont="1" applyFill="1" applyBorder="1" applyAlignment="1">
      <alignment horizontal="center" vertical="center" wrapText="1"/>
    </xf>
    <xf numFmtId="0" fontId="128" fillId="3" borderId="2" xfId="7" applyFont="1" applyFill="1" applyBorder="1" applyAlignment="1">
      <alignment horizontal="center" vertical="center"/>
    </xf>
    <xf numFmtId="0" fontId="128" fillId="3" borderId="5" xfId="7" applyFont="1" applyFill="1" applyBorder="1" applyAlignment="1">
      <alignment horizontal="center" vertical="center"/>
    </xf>
    <xf numFmtId="0" fontId="128" fillId="3" borderId="4" xfId="7" applyFont="1" applyFill="1" applyBorder="1" applyAlignment="1">
      <alignment horizontal="center" vertical="center"/>
    </xf>
    <xf numFmtId="0" fontId="42" fillId="3" borderId="5" xfId="0" applyFont="1" applyFill="1" applyBorder="1" applyAlignment="1">
      <alignment horizontal="center" vertical="center" wrapText="1"/>
    </xf>
    <xf numFmtId="0" fontId="29" fillId="3" borderId="0" xfId="6" applyFont="1" applyFill="1" applyBorder="1" applyAlignment="1" applyProtection="1">
      <alignment vertical="center" wrapText="1"/>
    </xf>
    <xf numFmtId="0" fontId="29" fillId="3" borderId="0" xfId="6" applyFont="1" applyFill="1" applyBorder="1" applyAlignment="1" applyProtection="1">
      <alignment horizontal="left" vertical="center" wrapText="1"/>
    </xf>
    <xf numFmtId="0" fontId="37" fillId="21" borderId="0" xfId="6" applyFont="1" applyFill="1" applyAlignment="1" applyProtection="1">
      <alignment horizontal="left" vertical="center"/>
    </xf>
  </cellXfs>
  <cellStyles count="21">
    <cellStyle name="Hipervínculo" xfId="6" builtinId="8"/>
    <cellStyle name="Millares" xfId="1" builtinId="3"/>
    <cellStyle name="Millares 2" xfId="8"/>
    <cellStyle name="Moneda [0]" xfId="19" builtinId="7"/>
    <cellStyle name="Neutral" xfId="20" builtinId="28"/>
    <cellStyle name="Normal" xfId="0" builtinId="0"/>
    <cellStyle name="Normal 2" xfId="7"/>
    <cellStyle name="Normal 3" xfId="5"/>
    <cellStyle name="Normal 3 2" xfId="9"/>
    <cellStyle name="Normal 4" xfId="10"/>
    <cellStyle name="Normal 5" xfId="11"/>
    <cellStyle name="Normal 5 2" xfId="12"/>
    <cellStyle name="Normal 6" xfId="13"/>
    <cellStyle name="Porcentaje" xfId="2" builtinId="5"/>
    <cellStyle name="Porcentaje 2" xfId="4"/>
    <cellStyle name="Porcentual 2" xfId="14"/>
    <cellStyle name="Porcentual 2 2" xfId="15"/>
    <cellStyle name="Porcentual 3" xfId="16"/>
    <cellStyle name="Porcentual 3 2" xfId="17"/>
    <cellStyle name="Porcentual 4" xfId="3"/>
    <cellStyle name="Porcentual 5" xfId="18"/>
  </cellStyles>
  <dxfs count="19">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5426875-1CEC-479C-93F7-5A81CE07DCE7}" type="doc">
      <dgm:prSet loTypeId="urn:microsoft.com/office/officeart/2005/8/layout/process5" loCatId="process" qsTypeId="urn:microsoft.com/office/officeart/2005/8/quickstyle/3d2" qsCatId="3D" csTypeId="urn:microsoft.com/office/officeart/2005/8/colors/colorful5" csCatId="colorful" phldr="1"/>
      <dgm:spPr/>
      <dgm:t>
        <a:bodyPr/>
        <a:lstStyle/>
        <a:p>
          <a:endParaRPr lang="es-CO"/>
        </a:p>
      </dgm:t>
    </dgm:pt>
    <dgm:pt modelId="{3E84B06A-FBFF-406D-A227-1E04AEE85E7F}">
      <dgm:prSet phldrT="[Texto]" custT="1"/>
      <dgm:spPr/>
      <dgm:t>
        <a:bodyPr/>
        <a:lstStyle/>
        <a:p>
          <a:pPr algn="ctr"/>
          <a:r>
            <a:rPr lang="es-CO" sz="1000" b="0">
              <a:latin typeface="Humanst521 BT" panose="020B0602020204020204" pitchFamily="34" charset="0"/>
            </a:rPr>
            <a:t>a) Revisar el estado de las mapas de riesgos</a:t>
          </a:r>
        </a:p>
      </dgm:t>
    </dgm:pt>
    <dgm:pt modelId="{82F8C096-7490-4C1C-98EA-178C84F9DA49}" type="parTrans" cxnId="{5FD0CD8E-7E5B-48ED-9364-CDC592C5E531}">
      <dgm:prSet/>
      <dgm:spPr/>
      <dgm:t>
        <a:bodyPr/>
        <a:lstStyle/>
        <a:p>
          <a:pPr algn="ctr"/>
          <a:endParaRPr lang="es-CO" sz="1000" b="0">
            <a:solidFill>
              <a:schemeClr val="bg1"/>
            </a:solidFill>
            <a:latin typeface="Humanst521 BT" panose="020B0602020204020204" pitchFamily="34" charset="0"/>
          </a:endParaRPr>
        </a:p>
      </dgm:t>
    </dgm:pt>
    <dgm:pt modelId="{B60DBD4D-7CEF-40A0-95FE-CCA59883537E}" type="sibTrans" cxnId="{5FD0CD8E-7E5B-48ED-9364-CDC592C5E531}">
      <dgm:prSet custT="1"/>
      <dgm:spPr/>
      <dgm:t>
        <a:bodyPr/>
        <a:lstStyle/>
        <a:p>
          <a:pPr algn="ctr"/>
          <a:endParaRPr lang="es-CO" sz="1000" b="0">
            <a:solidFill>
              <a:schemeClr val="bg1"/>
            </a:solidFill>
            <a:latin typeface="Humanst521 BT" panose="020B0602020204020204" pitchFamily="34" charset="0"/>
          </a:endParaRPr>
        </a:p>
      </dgm:t>
    </dgm:pt>
    <dgm:pt modelId="{65FA56A0-ED57-4094-81CC-43032DB133D4}">
      <dgm:prSet phldrT="[Texto]" custT="1"/>
      <dgm:spPr/>
      <dgm:t>
        <a:bodyPr/>
        <a:lstStyle/>
        <a:p>
          <a:pPr algn="ctr"/>
          <a:r>
            <a:rPr lang="es-CO" sz="1000" b="0" dirty="0">
              <a:latin typeface="Humanst521 BT" panose="020B0602020204020204" pitchFamily="34" charset="0"/>
            </a:rPr>
            <a:t>b) Enviar comunicaciones y si es necesario hacer visitas a los procesos</a:t>
          </a:r>
        </a:p>
      </dgm:t>
    </dgm:pt>
    <dgm:pt modelId="{498E2B4B-79F3-4881-BEFF-CF8BC0FBCC91}" type="parTrans" cxnId="{3C2ADEA4-CF2C-41F0-B4A0-E9D4D4FD72C7}">
      <dgm:prSet/>
      <dgm:spPr/>
      <dgm:t>
        <a:bodyPr/>
        <a:lstStyle/>
        <a:p>
          <a:pPr algn="ctr"/>
          <a:endParaRPr lang="es-CO" sz="1000" b="0">
            <a:solidFill>
              <a:schemeClr val="bg1"/>
            </a:solidFill>
            <a:latin typeface="Humanst521 BT" panose="020B0602020204020204" pitchFamily="34" charset="0"/>
          </a:endParaRPr>
        </a:p>
      </dgm:t>
    </dgm:pt>
    <dgm:pt modelId="{EAD5BEA1-B236-4EED-972F-DF4210771A39}" type="sibTrans" cxnId="{3C2ADEA4-CF2C-41F0-B4A0-E9D4D4FD72C7}">
      <dgm:prSet custT="1"/>
      <dgm:spPr/>
      <dgm:t>
        <a:bodyPr/>
        <a:lstStyle/>
        <a:p>
          <a:pPr algn="ctr"/>
          <a:endParaRPr lang="es-CO" sz="1000" b="0">
            <a:solidFill>
              <a:schemeClr val="bg1"/>
            </a:solidFill>
            <a:latin typeface="Humanst521 BT" panose="020B0602020204020204" pitchFamily="34" charset="0"/>
          </a:endParaRPr>
        </a:p>
      </dgm:t>
    </dgm:pt>
    <dgm:pt modelId="{3DF88A96-71E5-4DD8-8767-873AB3EEDA97}">
      <dgm:prSet phldrT="[Texto]" custT="1"/>
      <dgm:spPr/>
      <dgm:t>
        <a:bodyPr/>
        <a:lstStyle/>
        <a:p>
          <a:pPr algn="ctr"/>
          <a:r>
            <a:rPr lang="es-CO" sz="1000" b="0">
              <a:latin typeface="Humanst521 BT" panose="020B0602020204020204" pitchFamily="34" charset="0"/>
            </a:rPr>
            <a:t>c) Análisis y Seguimiento </a:t>
          </a:r>
        </a:p>
      </dgm:t>
    </dgm:pt>
    <dgm:pt modelId="{E3C1B50D-6D2D-4BA2-A69F-3779C07706CE}" type="parTrans" cxnId="{232F723A-4938-4D41-93F3-27AB3473F207}">
      <dgm:prSet/>
      <dgm:spPr/>
      <dgm:t>
        <a:bodyPr/>
        <a:lstStyle/>
        <a:p>
          <a:pPr algn="ctr"/>
          <a:endParaRPr lang="es-CO" sz="1000" b="0">
            <a:solidFill>
              <a:schemeClr val="bg1"/>
            </a:solidFill>
            <a:latin typeface="Humanst521 BT" panose="020B0602020204020204" pitchFamily="34" charset="0"/>
          </a:endParaRPr>
        </a:p>
      </dgm:t>
    </dgm:pt>
    <dgm:pt modelId="{1A151892-9748-474E-B192-2CCCD623D8BF}" type="sibTrans" cxnId="{232F723A-4938-4D41-93F3-27AB3473F207}">
      <dgm:prSet custT="1"/>
      <dgm:spPr/>
      <dgm:t>
        <a:bodyPr/>
        <a:lstStyle/>
        <a:p>
          <a:pPr algn="ctr"/>
          <a:endParaRPr lang="es-CO" sz="1000" b="0">
            <a:solidFill>
              <a:schemeClr val="bg1"/>
            </a:solidFill>
            <a:latin typeface="Humanst521 BT" panose="020B0602020204020204" pitchFamily="34" charset="0"/>
          </a:endParaRPr>
        </a:p>
      </dgm:t>
    </dgm:pt>
    <dgm:pt modelId="{9B619048-73D6-43BA-92B2-50BB3057BADE}">
      <dgm:prSet phldrT="[Texto]" custT="1"/>
      <dgm:spPr/>
      <dgm:t>
        <a:bodyPr/>
        <a:lstStyle/>
        <a:p>
          <a:pPr algn="ctr"/>
          <a:r>
            <a:rPr lang="es-CO" sz="1000" b="0" dirty="0">
              <a:latin typeface="Humanst521 BT" panose="020B0602020204020204" pitchFamily="34" charset="0"/>
            </a:rPr>
            <a:t>e) Revisar la Actualización de las Mapas de Riesgos  </a:t>
          </a:r>
        </a:p>
      </dgm:t>
    </dgm:pt>
    <dgm:pt modelId="{62C91BF3-2ADA-45EF-8FC1-25588F2B04A8}" type="parTrans" cxnId="{B0F10BD5-A7BC-426F-8E75-D8E9E75FAB22}">
      <dgm:prSet/>
      <dgm:spPr/>
      <dgm:t>
        <a:bodyPr/>
        <a:lstStyle/>
        <a:p>
          <a:pPr algn="ctr"/>
          <a:endParaRPr lang="es-CO" sz="1000" b="0">
            <a:solidFill>
              <a:schemeClr val="bg1"/>
            </a:solidFill>
            <a:latin typeface="Humanst521 BT" panose="020B0602020204020204" pitchFamily="34" charset="0"/>
          </a:endParaRPr>
        </a:p>
      </dgm:t>
    </dgm:pt>
    <dgm:pt modelId="{CC0FB607-5D42-426C-8D98-F15BE0880118}" type="sibTrans" cxnId="{B0F10BD5-A7BC-426F-8E75-D8E9E75FAB22}">
      <dgm:prSet custT="1"/>
      <dgm:spPr/>
      <dgm:t>
        <a:bodyPr/>
        <a:lstStyle/>
        <a:p>
          <a:pPr algn="ctr"/>
          <a:endParaRPr lang="es-CO" sz="1000" b="0">
            <a:solidFill>
              <a:schemeClr val="bg1"/>
            </a:solidFill>
            <a:latin typeface="Humanst521 BT" panose="020B0602020204020204" pitchFamily="34" charset="0"/>
          </a:endParaRPr>
        </a:p>
      </dgm:t>
    </dgm:pt>
    <dgm:pt modelId="{1AB32474-7818-4AC1-93DD-3871CAFB39C7}">
      <dgm:prSet phldrT="[Texto]" custT="1"/>
      <dgm:spPr/>
      <dgm:t>
        <a:bodyPr/>
        <a:lstStyle/>
        <a:p>
          <a:pPr algn="ctr"/>
          <a:r>
            <a:rPr lang="es-CO" sz="1000" b="0">
              <a:latin typeface="Humanst521 BT" panose="020B0602020204020204" pitchFamily="34" charset="0"/>
            </a:rPr>
            <a:t>f) Gestionar la publicación </a:t>
          </a:r>
        </a:p>
      </dgm:t>
    </dgm:pt>
    <dgm:pt modelId="{288FE4EC-32A4-45CF-9B16-66DABFA4274C}" type="parTrans" cxnId="{3370AAF7-E4BA-4C10-892B-3BFF0E5A0A51}">
      <dgm:prSet/>
      <dgm:spPr/>
      <dgm:t>
        <a:bodyPr/>
        <a:lstStyle/>
        <a:p>
          <a:pPr algn="ctr"/>
          <a:endParaRPr lang="es-CO" sz="1000" b="0">
            <a:solidFill>
              <a:schemeClr val="bg1"/>
            </a:solidFill>
          </a:endParaRPr>
        </a:p>
      </dgm:t>
    </dgm:pt>
    <dgm:pt modelId="{B8561935-E901-486D-AAB2-2A7273ABFC03}" type="sibTrans" cxnId="{3370AAF7-E4BA-4C10-892B-3BFF0E5A0A51}">
      <dgm:prSet/>
      <dgm:spPr/>
      <dgm:t>
        <a:bodyPr/>
        <a:lstStyle/>
        <a:p>
          <a:pPr algn="ctr"/>
          <a:endParaRPr lang="es-CO" sz="1000" b="0">
            <a:solidFill>
              <a:schemeClr val="bg1"/>
            </a:solidFill>
          </a:endParaRPr>
        </a:p>
      </dgm:t>
    </dgm:pt>
    <dgm:pt modelId="{912327EF-7596-4CC6-9B22-8ECEA57EC693}">
      <dgm:prSet phldrT="[Texto]" custT="1"/>
      <dgm:spPr/>
      <dgm:t>
        <a:bodyPr/>
        <a:lstStyle/>
        <a:p>
          <a:pPr algn="ctr"/>
          <a:r>
            <a:rPr lang="es-CO" sz="1000" b="0">
              <a:latin typeface="Humanst521 BT" panose="020B0602020204020204" pitchFamily="34" charset="0"/>
            </a:rPr>
            <a:t>d) Nivel de Cumplimiento de la Gestión de Riesgos</a:t>
          </a:r>
        </a:p>
      </dgm:t>
    </dgm:pt>
    <dgm:pt modelId="{1BEEC9AD-5284-4087-AACE-87B6BE3688D0}" type="parTrans" cxnId="{ACB4314D-0E21-49A2-B2DB-BA63B8B384BB}">
      <dgm:prSet/>
      <dgm:spPr/>
      <dgm:t>
        <a:bodyPr/>
        <a:lstStyle/>
        <a:p>
          <a:pPr algn="ctr"/>
          <a:endParaRPr lang="es-CO" sz="1000"/>
        </a:p>
      </dgm:t>
    </dgm:pt>
    <dgm:pt modelId="{4877D488-21C9-4167-9A18-1C8F51167C6A}" type="sibTrans" cxnId="{ACB4314D-0E21-49A2-B2DB-BA63B8B384BB}">
      <dgm:prSet custT="1"/>
      <dgm:spPr/>
      <dgm:t>
        <a:bodyPr/>
        <a:lstStyle/>
        <a:p>
          <a:pPr algn="ctr"/>
          <a:endParaRPr lang="es-CO" sz="1000"/>
        </a:p>
      </dgm:t>
    </dgm:pt>
    <dgm:pt modelId="{95652A93-A921-492A-91FC-47929C1EDFCF}" type="pres">
      <dgm:prSet presAssocID="{05426875-1CEC-479C-93F7-5A81CE07DCE7}" presName="diagram" presStyleCnt="0">
        <dgm:presLayoutVars>
          <dgm:dir/>
          <dgm:resizeHandles val="exact"/>
        </dgm:presLayoutVars>
      </dgm:prSet>
      <dgm:spPr/>
      <dgm:t>
        <a:bodyPr/>
        <a:lstStyle/>
        <a:p>
          <a:endParaRPr lang="es-ES"/>
        </a:p>
      </dgm:t>
    </dgm:pt>
    <dgm:pt modelId="{3DB91DFA-9C7D-45F0-BCFC-29BEF7AFD3C8}" type="pres">
      <dgm:prSet presAssocID="{3E84B06A-FBFF-406D-A227-1E04AEE85E7F}" presName="node" presStyleLbl="node1" presStyleIdx="0" presStyleCnt="6">
        <dgm:presLayoutVars>
          <dgm:bulletEnabled val="1"/>
        </dgm:presLayoutVars>
      </dgm:prSet>
      <dgm:spPr/>
      <dgm:t>
        <a:bodyPr/>
        <a:lstStyle/>
        <a:p>
          <a:endParaRPr lang="es-ES"/>
        </a:p>
      </dgm:t>
    </dgm:pt>
    <dgm:pt modelId="{85129B8C-7CAB-4E11-9EA7-AB7F06BD0C87}" type="pres">
      <dgm:prSet presAssocID="{B60DBD4D-7CEF-40A0-95FE-CCA59883537E}" presName="sibTrans" presStyleLbl="sibTrans2D1" presStyleIdx="0" presStyleCnt="5"/>
      <dgm:spPr/>
      <dgm:t>
        <a:bodyPr/>
        <a:lstStyle/>
        <a:p>
          <a:endParaRPr lang="es-ES"/>
        </a:p>
      </dgm:t>
    </dgm:pt>
    <dgm:pt modelId="{CCE93267-D01B-422F-8A5D-AD7AE13EDADD}" type="pres">
      <dgm:prSet presAssocID="{B60DBD4D-7CEF-40A0-95FE-CCA59883537E}" presName="connectorText" presStyleLbl="sibTrans2D1" presStyleIdx="0" presStyleCnt="5"/>
      <dgm:spPr/>
      <dgm:t>
        <a:bodyPr/>
        <a:lstStyle/>
        <a:p>
          <a:endParaRPr lang="es-ES"/>
        </a:p>
      </dgm:t>
    </dgm:pt>
    <dgm:pt modelId="{93849E53-A883-4844-89F6-7609084ECB59}" type="pres">
      <dgm:prSet presAssocID="{65FA56A0-ED57-4094-81CC-43032DB133D4}" presName="node" presStyleLbl="node1" presStyleIdx="1" presStyleCnt="6">
        <dgm:presLayoutVars>
          <dgm:bulletEnabled val="1"/>
        </dgm:presLayoutVars>
      </dgm:prSet>
      <dgm:spPr/>
      <dgm:t>
        <a:bodyPr/>
        <a:lstStyle/>
        <a:p>
          <a:endParaRPr lang="es-ES"/>
        </a:p>
      </dgm:t>
    </dgm:pt>
    <dgm:pt modelId="{234035C7-50FB-4F4E-8127-6650CDD66544}" type="pres">
      <dgm:prSet presAssocID="{EAD5BEA1-B236-4EED-972F-DF4210771A39}" presName="sibTrans" presStyleLbl="sibTrans2D1" presStyleIdx="1" presStyleCnt="5"/>
      <dgm:spPr/>
      <dgm:t>
        <a:bodyPr/>
        <a:lstStyle/>
        <a:p>
          <a:endParaRPr lang="es-ES"/>
        </a:p>
      </dgm:t>
    </dgm:pt>
    <dgm:pt modelId="{A28C8253-CAF6-4C24-A3D2-761CEECDD760}" type="pres">
      <dgm:prSet presAssocID="{EAD5BEA1-B236-4EED-972F-DF4210771A39}" presName="connectorText" presStyleLbl="sibTrans2D1" presStyleIdx="1" presStyleCnt="5"/>
      <dgm:spPr/>
      <dgm:t>
        <a:bodyPr/>
        <a:lstStyle/>
        <a:p>
          <a:endParaRPr lang="es-ES"/>
        </a:p>
      </dgm:t>
    </dgm:pt>
    <dgm:pt modelId="{88EB77F8-5DE6-48EC-BAF8-3BF4DC0934F5}" type="pres">
      <dgm:prSet presAssocID="{3DF88A96-71E5-4DD8-8767-873AB3EEDA97}" presName="node" presStyleLbl="node1" presStyleIdx="2" presStyleCnt="6">
        <dgm:presLayoutVars>
          <dgm:bulletEnabled val="1"/>
        </dgm:presLayoutVars>
      </dgm:prSet>
      <dgm:spPr/>
      <dgm:t>
        <a:bodyPr/>
        <a:lstStyle/>
        <a:p>
          <a:endParaRPr lang="es-ES"/>
        </a:p>
      </dgm:t>
    </dgm:pt>
    <dgm:pt modelId="{0B7B215E-D51D-45BB-9F27-B51A188036CF}" type="pres">
      <dgm:prSet presAssocID="{1A151892-9748-474E-B192-2CCCD623D8BF}" presName="sibTrans" presStyleLbl="sibTrans2D1" presStyleIdx="2" presStyleCnt="5"/>
      <dgm:spPr/>
      <dgm:t>
        <a:bodyPr/>
        <a:lstStyle/>
        <a:p>
          <a:endParaRPr lang="es-ES"/>
        </a:p>
      </dgm:t>
    </dgm:pt>
    <dgm:pt modelId="{27AA43F7-6137-4524-B774-E18D1377A1B1}" type="pres">
      <dgm:prSet presAssocID="{1A151892-9748-474E-B192-2CCCD623D8BF}" presName="connectorText" presStyleLbl="sibTrans2D1" presStyleIdx="2" presStyleCnt="5"/>
      <dgm:spPr/>
      <dgm:t>
        <a:bodyPr/>
        <a:lstStyle/>
        <a:p>
          <a:endParaRPr lang="es-ES"/>
        </a:p>
      </dgm:t>
    </dgm:pt>
    <dgm:pt modelId="{7A1FDFC4-EBEA-40FC-A455-8B72E1B6149D}" type="pres">
      <dgm:prSet presAssocID="{912327EF-7596-4CC6-9B22-8ECEA57EC693}" presName="node" presStyleLbl="node1" presStyleIdx="3" presStyleCnt="6">
        <dgm:presLayoutVars>
          <dgm:bulletEnabled val="1"/>
        </dgm:presLayoutVars>
      </dgm:prSet>
      <dgm:spPr/>
      <dgm:t>
        <a:bodyPr/>
        <a:lstStyle/>
        <a:p>
          <a:endParaRPr lang="es-ES"/>
        </a:p>
      </dgm:t>
    </dgm:pt>
    <dgm:pt modelId="{DE4201AF-5B63-4630-BAB2-E3F8651F197C}" type="pres">
      <dgm:prSet presAssocID="{4877D488-21C9-4167-9A18-1C8F51167C6A}" presName="sibTrans" presStyleLbl="sibTrans2D1" presStyleIdx="3" presStyleCnt="5"/>
      <dgm:spPr/>
      <dgm:t>
        <a:bodyPr/>
        <a:lstStyle/>
        <a:p>
          <a:endParaRPr lang="es-ES"/>
        </a:p>
      </dgm:t>
    </dgm:pt>
    <dgm:pt modelId="{97422F64-31BD-4DBF-A224-4EA242832989}" type="pres">
      <dgm:prSet presAssocID="{4877D488-21C9-4167-9A18-1C8F51167C6A}" presName="connectorText" presStyleLbl="sibTrans2D1" presStyleIdx="3" presStyleCnt="5"/>
      <dgm:spPr/>
      <dgm:t>
        <a:bodyPr/>
        <a:lstStyle/>
        <a:p>
          <a:endParaRPr lang="es-ES"/>
        </a:p>
      </dgm:t>
    </dgm:pt>
    <dgm:pt modelId="{00B60174-333B-48BF-91BB-8F38D6D5297E}" type="pres">
      <dgm:prSet presAssocID="{9B619048-73D6-43BA-92B2-50BB3057BADE}" presName="node" presStyleLbl="node1" presStyleIdx="4" presStyleCnt="6">
        <dgm:presLayoutVars>
          <dgm:bulletEnabled val="1"/>
        </dgm:presLayoutVars>
      </dgm:prSet>
      <dgm:spPr/>
      <dgm:t>
        <a:bodyPr/>
        <a:lstStyle/>
        <a:p>
          <a:endParaRPr lang="es-ES"/>
        </a:p>
      </dgm:t>
    </dgm:pt>
    <dgm:pt modelId="{D9716A85-E75C-4DB1-8BD9-D2E8F20CC7DB}" type="pres">
      <dgm:prSet presAssocID="{CC0FB607-5D42-426C-8D98-F15BE0880118}" presName="sibTrans" presStyleLbl="sibTrans2D1" presStyleIdx="4" presStyleCnt="5"/>
      <dgm:spPr/>
      <dgm:t>
        <a:bodyPr/>
        <a:lstStyle/>
        <a:p>
          <a:endParaRPr lang="es-ES"/>
        </a:p>
      </dgm:t>
    </dgm:pt>
    <dgm:pt modelId="{44913B8A-661B-436C-A987-F7356971504B}" type="pres">
      <dgm:prSet presAssocID="{CC0FB607-5D42-426C-8D98-F15BE0880118}" presName="connectorText" presStyleLbl="sibTrans2D1" presStyleIdx="4" presStyleCnt="5"/>
      <dgm:spPr/>
      <dgm:t>
        <a:bodyPr/>
        <a:lstStyle/>
        <a:p>
          <a:endParaRPr lang="es-ES"/>
        </a:p>
      </dgm:t>
    </dgm:pt>
    <dgm:pt modelId="{15431B8F-58AF-425D-ACA1-2AF6109DD795}" type="pres">
      <dgm:prSet presAssocID="{1AB32474-7818-4AC1-93DD-3871CAFB39C7}" presName="node" presStyleLbl="node1" presStyleIdx="5" presStyleCnt="6">
        <dgm:presLayoutVars>
          <dgm:bulletEnabled val="1"/>
        </dgm:presLayoutVars>
      </dgm:prSet>
      <dgm:spPr/>
      <dgm:t>
        <a:bodyPr/>
        <a:lstStyle/>
        <a:p>
          <a:endParaRPr lang="es-ES"/>
        </a:p>
      </dgm:t>
    </dgm:pt>
  </dgm:ptLst>
  <dgm:cxnLst>
    <dgm:cxn modelId="{CDFF5337-E970-41EC-871C-7CDA6F633EF8}" type="presOf" srcId="{9B619048-73D6-43BA-92B2-50BB3057BADE}" destId="{00B60174-333B-48BF-91BB-8F38D6D5297E}" srcOrd="0" destOrd="0" presId="urn:microsoft.com/office/officeart/2005/8/layout/process5"/>
    <dgm:cxn modelId="{3771FB68-34DF-47BA-808F-1C3829C76A0B}" type="presOf" srcId="{EAD5BEA1-B236-4EED-972F-DF4210771A39}" destId="{A28C8253-CAF6-4C24-A3D2-761CEECDD760}" srcOrd="1" destOrd="0" presId="urn:microsoft.com/office/officeart/2005/8/layout/process5"/>
    <dgm:cxn modelId="{AC533D32-4DA8-4082-BF26-005423D5C77E}" type="presOf" srcId="{1A151892-9748-474E-B192-2CCCD623D8BF}" destId="{0B7B215E-D51D-45BB-9F27-B51A188036CF}" srcOrd="0" destOrd="0" presId="urn:microsoft.com/office/officeart/2005/8/layout/process5"/>
    <dgm:cxn modelId="{8C4172E7-E3DA-49DA-B4C9-1C393E49C9B8}" type="presOf" srcId="{3DF88A96-71E5-4DD8-8767-873AB3EEDA97}" destId="{88EB77F8-5DE6-48EC-BAF8-3BF4DC0934F5}" srcOrd="0" destOrd="0" presId="urn:microsoft.com/office/officeart/2005/8/layout/process5"/>
    <dgm:cxn modelId="{B0F10BD5-A7BC-426F-8E75-D8E9E75FAB22}" srcId="{05426875-1CEC-479C-93F7-5A81CE07DCE7}" destId="{9B619048-73D6-43BA-92B2-50BB3057BADE}" srcOrd="4" destOrd="0" parTransId="{62C91BF3-2ADA-45EF-8FC1-25588F2B04A8}" sibTransId="{CC0FB607-5D42-426C-8D98-F15BE0880118}"/>
    <dgm:cxn modelId="{05C620E0-A1A1-49CC-AC89-8EAC7B405964}" type="presOf" srcId="{4877D488-21C9-4167-9A18-1C8F51167C6A}" destId="{97422F64-31BD-4DBF-A224-4EA242832989}" srcOrd="1" destOrd="0" presId="urn:microsoft.com/office/officeart/2005/8/layout/process5"/>
    <dgm:cxn modelId="{3C2ADEA4-CF2C-41F0-B4A0-E9D4D4FD72C7}" srcId="{05426875-1CEC-479C-93F7-5A81CE07DCE7}" destId="{65FA56A0-ED57-4094-81CC-43032DB133D4}" srcOrd="1" destOrd="0" parTransId="{498E2B4B-79F3-4881-BEFF-CF8BC0FBCC91}" sibTransId="{EAD5BEA1-B236-4EED-972F-DF4210771A39}"/>
    <dgm:cxn modelId="{ACB4314D-0E21-49A2-B2DB-BA63B8B384BB}" srcId="{05426875-1CEC-479C-93F7-5A81CE07DCE7}" destId="{912327EF-7596-4CC6-9B22-8ECEA57EC693}" srcOrd="3" destOrd="0" parTransId="{1BEEC9AD-5284-4087-AACE-87B6BE3688D0}" sibTransId="{4877D488-21C9-4167-9A18-1C8F51167C6A}"/>
    <dgm:cxn modelId="{607CF62E-2664-4E64-9AAA-A1C1A14AF7A9}" type="presOf" srcId="{65FA56A0-ED57-4094-81CC-43032DB133D4}" destId="{93849E53-A883-4844-89F6-7609084ECB59}" srcOrd="0" destOrd="0" presId="urn:microsoft.com/office/officeart/2005/8/layout/process5"/>
    <dgm:cxn modelId="{3494285A-3B35-4525-8B1B-B5C9A926F189}" type="presOf" srcId="{CC0FB607-5D42-426C-8D98-F15BE0880118}" destId="{D9716A85-E75C-4DB1-8BD9-D2E8F20CC7DB}" srcOrd="0" destOrd="0" presId="urn:microsoft.com/office/officeart/2005/8/layout/process5"/>
    <dgm:cxn modelId="{349C8299-F291-4071-9F01-BC5A6FFFC177}" type="presOf" srcId="{912327EF-7596-4CC6-9B22-8ECEA57EC693}" destId="{7A1FDFC4-EBEA-40FC-A455-8B72E1B6149D}" srcOrd="0" destOrd="0" presId="urn:microsoft.com/office/officeart/2005/8/layout/process5"/>
    <dgm:cxn modelId="{FABA8374-AE06-44E4-9CCF-69871DC9AAA4}" type="presOf" srcId="{B60DBD4D-7CEF-40A0-95FE-CCA59883537E}" destId="{CCE93267-D01B-422F-8A5D-AD7AE13EDADD}" srcOrd="1" destOrd="0" presId="urn:microsoft.com/office/officeart/2005/8/layout/process5"/>
    <dgm:cxn modelId="{5FD0CD8E-7E5B-48ED-9364-CDC592C5E531}" srcId="{05426875-1CEC-479C-93F7-5A81CE07DCE7}" destId="{3E84B06A-FBFF-406D-A227-1E04AEE85E7F}" srcOrd="0" destOrd="0" parTransId="{82F8C096-7490-4C1C-98EA-178C84F9DA49}" sibTransId="{B60DBD4D-7CEF-40A0-95FE-CCA59883537E}"/>
    <dgm:cxn modelId="{9C3A5F45-EDE7-4839-AA3B-8F718AB6E1F4}" type="presOf" srcId="{1A151892-9748-474E-B192-2CCCD623D8BF}" destId="{27AA43F7-6137-4524-B774-E18D1377A1B1}" srcOrd="1" destOrd="0" presId="urn:microsoft.com/office/officeart/2005/8/layout/process5"/>
    <dgm:cxn modelId="{2BEBE76E-84FA-4726-A212-29B4DBC906B9}" type="presOf" srcId="{CC0FB607-5D42-426C-8D98-F15BE0880118}" destId="{44913B8A-661B-436C-A987-F7356971504B}" srcOrd="1" destOrd="0" presId="urn:microsoft.com/office/officeart/2005/8/layout/process5"/>
    <dgm:cxn modelId="{23EF6BFF-DBB4-44FD-9255-7077458850B6}" type="presOf" srcId="{3E84B06A-FBFF-406D-A227-1E04AEE85E7F}" destId="{3DB91DFA-9C7D-45F0-BCFC-29BEF7AFD3C8}" srcOrd="0" destOrd="0" presId="urn:microsoft.com/office/officeart/2005/8/layout/process5"/>
    <dgm:cxn modelId="{3370AAF7-E4BA-4C10-892B-3BFF0E5A0A51}" srcId="{05426875-1CEC-479C-93F7-5A81CE07DCE7}" destId="{1AB32474-7818-4AC1-93DD-3871CAFB39C7}" srcOrd="5" destOrd="0" parTransId="{288FE4EC-32A4-45CF-9B16-66DABFA4274C}" sibTransId="{B8561935-E901-486D-AAB2-2A7273ABFC03}"/>
    <dgm:cxn modelId="{D99A6670-1750-4FD5-AB53-5740FCE13959}" type="presOf" srcId="{1AB32474-7818-4AC1-93DD-3871CAFB39C7}" destId="{15431B8F-58AF-425D-ACA1-2AF6109DD795}" srcOrd="0" destOrd="0" presId="urn:microsoft.com/office/officeart/2005/8/layout/process5"/>
    <dgm:cxn modelId="{1ABE5931-3EB1-4915-A620-63330506A9AF}" type="presOf" srcId="{EAD5BEA1-B236-4EED-972F-DF4210771A39}" destId="{234035C7-50FB-4F4E-8127-6650CDD66544}" srcOrd="0" destOrd="0" presId="urn:microsoft.com/office/officeart/2005/8/layout/process5"/>
    <dgm:cxn modelId="{232F723A-4938-4D41-93F3-27AB3473F207}" srcId="{05426875-1CEC-479C-93F7-5A81CE07DCE7}" destId="{3DF88A96-71E5-4DD8-8767-873AB3EEDA97}" srcOrd="2" destOrd="0" parTransId="{E3C1B50D-6D2D-4BA2-A69F-3779C07706CE}" sibTransId="{1A151892-9748-474E-B192-2CCCD623D8BF}"/>
    <dgm:cxn modelId="{50E0343B-7DDB-4C5D-8C05-609805AABAB3}" type="presOf" srcId="{4877D488-21C9-4167-9A18-1C8F51167C6A}" destId="{DE4201AF-5B63-4630-BAB2-E3F8651F197C}" srcOrd="0" destOrd="0" presId="urn:microsoft.com/office/officeart/2005/8/layout/process5"/>
    <dgm:cxn modelId="{E035EB71-A7A1-4750-9C4D-A0238F4A22F2}" type="presOf" srcId="{05426875-1CEC-479C-93F7-5A81CE07DCE7}" destId="{95652A93-A921-492A-91FC-47929C1EDFCF}" srcOrd="0" destOrd="0" presId="urn:microsoft.com/office/officeart/2005/8/layout/process5"/>
    <dgm:cxn modelId="{89AA775D-3588-4AE1-AFBC-4D1567B882C0}" type="presOf" srcId="{B60DBD4D-7CEF-40A0-95FE-CCA59883537E}" destId="{85129B8C-7CAB-4E11-9EA7-AB7F06BD0C87}" srcOrd="0" destOrd="0" presId="urn:microsoft.com/office/officeart/2005/8/layout/process5"/>
    <dgm:cxn modelId="{9B32F322-A454-42AC-A675-E543ED9ED3E8}" type="presParOf" srcId="{95652A93-A921-492A-91FC-47929C1EDFCF}" destId="{3DB91DFA-9C7D-45F0-BCFC-29BEF7AFD3C8}" srcOrd="0" destOrd="0" presId="urn:microsoft.com/office/officeart/2005/8/layout/process5"/>
    <dgm:cxn modelId="{0AD34B75-8BD4-45AA-B62E-B710349580A5}" type="presParOf" srcId="{95652A93-A921-492A-91FC-47929C1EDFCF}" destId="{85129B8C-7CAB-4E11-9EA7-AB7F06BD0C87}" srcOrd="1" destOrd="0" presId="urn:microsoft.com/office/officeart/2005/8/layout/process5"/>
    <dgm:cxn modelId="{21023DE3-93B8-4CE2-88EA-6C42C048F5C6}" type="presParOf" srcId="{85129B8C-7CAB-4E11-9EA7-AB7F06BD0C87}" destId="{CCE93267-D01B-422F-8A5D-AD7AE13EDADD}" srcOrd="0" destOrd="0" presId="urn:microsoft.com/office/officeart/2005/8/layout/process5"/>
    <dgm:cxn modelId="{567F9F05-A51F-4D90-AC78-E0E69CECB0BF}" type="presParOf" srcId="{95652A93-A921-492A-91FC-47929C1EDFCF}" destId="{93849E53-A883-4844-89F6-7609084ECB59}" srcOrd="2" destOrd="0" presId="urn:microsoft.com/office/officeart/2005/8/layout/process5"/>
    <dgm:cxn modelId="{0005AA68-7599-49F5-9176-A78977654F93}" type="presParOf" srcId="{95652A93-A921-492A-91FC-47929C1EDFCF}" destId="{234035C7-50FB-4F4E-8127-6650CDD66544}" srcOrd="3" destOrd="0" presId="urn:microsoft.com/office/officeart/2005/8/layout/process5"/>
    <dgm:cxn modelId="{014D9CA1-C0FD-4207-B3E2-485FCB3DC1DC}" type="presParOf" srcId="{234035C7-50FB-4F4E-8127-6650CDD66544}" destId="{A28C8253-CAF6-4C24-A3D2-761CEECDD760}" srcOrd="0" destOrd="0" presId="urn:microsoft.com/office/officeart/2005/8/layout/process5"/>
    <dgm:cxn modelId="{B0AB2D9E-1639-4B25-B3A0-9DED56E7E835}" type="presParOf" srcId="{95652A93-A921-492A-91FC-47929C1EDFCF}" destId="{88EB77F8-5DE6-48EC-BAF8-3BF4DC0934F5}" srcOrd="4" destOrd="0" presId="urn:microsoft.com/office/officeart/2005/8/layout/process5"/>
    <dgm:cxn modelId="{1B84E457-6FE9-4A02-BF2E-11F0498FC59E}" type="presParOf" srcId="{95652A93-A921-492A-91FC-47929C1EDFCF}" destId="{0B7B215E-D51D-45BB-9F27-B51A188036CF}" srcOrd="5" destOrd="0" presId="urn:microsoft.com/office/officeart/2005/8/layout/process5"/>
    <dgm:cxn modelId="{AB8EDE11-C5E1-4B69-ADB8-CDE9E68D0E36}" type="presParOf" srcId="{0B7B215E-D51D-45BB-9F27-B51A188036CF}" destId="{27AA43F7-6137-4524-B774-E18D1377A1B1}" srcOrd="0" destOrd="0" presId="urn:microsoft.com/office/officeart/2005/8/layout/process5"/>
    <dgm:cxn modelId="{F25B21B4-B00E-4A80-BB91-1EEECACAA450}" type="presParOf" srcId="{95652A93-A921-492A-91FC-47929C1EDFCF}" destId="{7A1FDFC4-EBEA-40FC-A455-8B72E1B6149D}" srcOrd="6" destOrd="0" presId="urn:microsoft.com/office/officeart/2005/8/layout/process5"/>
    <dgm:cxn modelId="{9E0CC490-47DC-4B69-9FF3-4BD023AAFFCE}" type="presParOf" srcId="{95652A93-A921-492A-91FC-47929C1EDFCF}" destId="{DE4201AF-5B63-4630-BAB2-E3F8651F197C}" srcOrd="7" destOrd="0" presId="urn:microsoft.com/office/officeart/2005/8/layout/process5"/>
    <dgm:cxn modelId="{22D1EFE3-E3C1-48C2-BDE6-A35AF4C9701D}" type="presParOf" srcId="{DE4201AF-5B63-4630-BAB2-E3F8651F197C}" destId="{97422F64-31BD-4DBF-A224-4EA242832989}" srcOrd="0" destOrd="0" presId="urn:microsoft.com/office/officeart/2005/8/layout/process5"/>
    <dgm:cxn modelId="{A6470BCF-9C0C-4955-A924-7911A8F4038F}" type="presParOf" srcId="{95652A93-A921-492A-91FC-47929C1EDFCF}" destId="{00B60174-333B-48BF-91BB-8F38D6D5297E}" srcOrd="8" destOrd="0" presId="urn:microsoft.com/office/officeart/2005/8/layout/process5"/>
    <dgm:cxn modelId="{CC8646E2-00AE-4BF3-884F-0B78F88C2908}" type="presParOf" srcId="{95652A93-A921-492A-91FC-47929C1EDFCF}" destId="{D9716A85-E75C-4DB1-8BD9-D2E8F20CC7DB}" srcOrd="9" destOrd="0" presId="urn:microsoft.com/office/officeart/2005/8/layout/process5"/>
    <dgm:cxn modelId="{32D37FE0-B0F3-41A0-83EF-018736E0C347}" type="presParOf" srcId="{D9716A85-E75C-4DB1-8BD9-D2E8F20CC7DB}" destId="{44913B8A-661B-436C-A987-F7356971504B}" srcOrd="0" destOrd="0" presId="urn:microsoft.com/office/officeart/2005/8/layout/process5"/>
    <dgm:cxn modelId="{D3743E86-53BE-4D10-97B0-A9C377D92B31}" type="presParOf" srcId="{95652A93-A921-492A-91FC-47929C1EDFCF}" destId="{15431B8F-58AF-425D-ACA1-2AF6109DD795}" srcOrd="10" destOrd="0" presId="urn:microsoft.com/office/officeart/2005/8/layout/process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DB91DFA-9C7D-45F0-BCFC-29BEF7AFD3C8}">
      <dsp:nvSpPr>
        <dsp:cNvPr id="0" name=""/>
        <dsp:cNvSpPr/>
      </dsp:nvSpPr>
      <dsp:spPr>
        <a:xfrm>
          <a:off x="4228" y="170724"/>
          <a:ext cx="1263764" cy="758258"/>
        </a:xfrm>
        <a:prstGeom prst="roundRect">
          <a:avLst>
            <a:gd name="adj" fmla="val 10000"/>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s-CO" sz="1000" b="0" kern="1200">
              <a:latin typeface="Humanst521 BT" panose="020B0602020204020204" pitchFamily="34" charset="0"/>
            </a:rPr>
            <a:t>a) Revisar el estado de las mapas de riesgos</a:t>
          </a:r>
        </a:p>
      </dsp:txBody>
      <dsp:txXfrm>
        <a:off x="26437" y="192933"/>
        <a:ext cx="1219346" cy="713840"/>
      </dsp:txXfrm>
    </dsp:sp>
    <dsp:sp modelId="{85129B8C-7CAB-4E11-9EA7-AB7F06BD0C87}">
      <dsp:nvSpPr>
        <dsp:cNvPr id="0" name=""/>
        <dsp:cNvSpPr/>
      </dsp:nvSpPr>
      <dsp:spPr>
        <a:xfrm>
          <a:off x="1379203" y="393146"/>
          <a:ext cx="267917" cy="313413"/>
        </a:xfrm>
        <a:prstGeom prst="rightArrow">
          <a:avLst>
            <a:gd name="adj1" fmla="val 60000"/>
            <a:gd name="adj2" fmla="val 50000"/>
          </a:avLst>
        </a:prstGeom>
        <a:solidFill>
          <a:schemeClr val="accent5">
            <a:hueOff val="0"/>
            <a:satOff val="0"/>
            <a:lumOff val="0"/>
            <a:alphaOff val="0"/>
          </a:schemeClr>
        </a:solidFill>
        <a:ln>
          <a:noFill/>
        </a:ln>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s-CO" sz="1000" b="0" kern="1200">
            <a:solidFill>
              <a:schemeClr val="bg1"/>
            </a:solidFill>
            <a:latin typeface="Humanst521 BT" panose="020B0602020204020204" pitchFamily="34" charset="0"/>
          </a:endParaRPr>
        </a:p>
      </dsp:txBody>
      <dsp:txXfrm>
        <a:off x="1379203" y="455829"/>
        <a:ext cx="187542" cy="188047"/>
      </dsp:txXfrm>
    </dsp:sp>
    <dsp:sp modelId="{93849E53-A883-4844-89F6-7609084ECB59}">
      <dsp:nvSpPr>
        <dsp:cNvPr id="0" name=""/>
        <dsp:cNvSpPr/>
      </dsp:nvSpPr>
      <dsp:spPr>
        <a:xfrm>
          <a:off x="1773497" y="170724"/>
          <a:ext cx="1263764" cy="758258"/>
        </a:xfrm>
        <a:prstGeom prst="roundRect">
          <a:avLst>
            <a:gd name="adj" fmla="val 10000"/>
          </a:avLst>
        </a:prstGeom>
        <a:gradFill rotWithShape="0">
          <a:gsLst>
            <a:gs pos="0">
              <a:schemeClr val="accent5">
                <a:hueOff val="-1470669"/>
                <a:satOff val="-2046"/>
                <a:lumOff val="-784"/>
                <a:alphaOff val="0"/>
                <a:satMod val="103000"/>
                <a:lumMod val="102000"/>
                <a:tint val="94000"/>
              </a:schemeClr>
            </a:gs>
            <a:gs pos="50000">
              <a:schemeClr val="accent5">
                <a:hueOff val="-1470669"/>
                <a:satOff val="-2046"/>
                <a:lumOff val="-784"/>
                <a:alphaOff val="0"/>
                <a:satMod val="110000"/>
                <a:lumMod val="100000"/>
                <a:shade val="100000"/>
              </a:schemeClr>
            </a:gs>
            <a:gs pos="100000">
              <a:schemeClr val="accent5">
                <a:hueOff val="-1470669"/>
                <a:satOff val="-2046"/>
                <a:lumOff val="-784"/>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s-CO" sz="1000" b="0" kern="1200" dirty="0">
              <a:latin typeface="Humanst521 BT" panose="020B0602020204020204" pitchFamily="34" charset="0"/>
            </a:rPr>
            <a:t>b) Enviar comunicaciones y si es necesario hacer visitas a los procesos</a:t>
          </a:r>
        </a:p>
      </dsp:txBody>
      <dsp:txXfrm>
        <a:off x="1795706" y="192933"/>
        <a:ext cx="1219346" cy="713840"/>
      </dsp:txXfrm>
    </dsp:sp>
    <dsp:sp modelId="{234035C7-50FB-4F4E-8127-6650CDD66544}">
      <dsp:nvSpPr>
        <dsp:cNvPr id="0" name=""/>
        <dsp:cNvSpPr/>
      </dsp:nvSpPr>
      <dsp:spPr>
        <a:xfrm>
          <a:off x="3148473" y="393146"/>
          <a:ext cx="267917" cy="313413"/>
        </a:xfrm>
        <a:prstGeom prst="rightArrow">
          <a:avLst>
            <a:gd name="adj1" fmla="val 60000"/>
            <a:gd name="adj2" fmla="val 50000"/>
          </a:avLst>
        </a:prstGeom>
        <a:solidFill>
          <a:schemeClr val="accent5">
            <a:hueOff val="-1838336"/>
            <a:satOff val="-2557"/>
            <a:lumOff val="-981"/>
            <a:alphaOff val="0"/>
          </a:schemeClr>
        </a:solidFill>
        <a:ln>
          <a:noFill/>
        </a:ln>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s-CO" sz="1000" b="0" kern="1200">
            <a:solidFill>
              <a:schemeClr val="bg1"/>
            </a:solidFill>
            <a:latin typeface="Humanst521 BT" panose="020B0602020204020204" pitchFamily="34" charset="0"/>
          </a:endParaRPr>
        </a:p>
      </dsp:txBody>
      <dsp:txXfrm>
        <a:off x="3148473" y="455829"/>
        <a:ext cx="187542" cy="188047"/>
      </dsp:txXfrm>
    </dsp:sp>
    <dsp:sp modelId="{88EB77F8-5DE6-48EC-BAF8-3BF4DC0934F5}">
      <dsp:nvSpPr>
        <dsp:cNvPr id="0" name=""/>
        <dsp:cNvSpPr/>
      </dsp:nvSpPr>
      <dsp:spPr>
        <a:xfrm>
          <a:off x="3542767" y="170724"/>
          <a:ext cx="1263764" cy="758258"/>
        </a:xfrm>
        <a:prstGeom prst="roundRect">
          <a:avLst>
            <a:gd name="adj" fmla="val 10000"/>
          </a:avLst>
        </a:prstGeom>
        <a:gradFill rotWithShape="0">
          <a:gsLst>
            <a:gs pos="0">
              <a:schemeClr val="accent5">
                <a:hueOff val="-2941338"/>
                <a:satOff val="-4091"/>
                <a:lumOff val="-1569"/>
                <a:alphaOff val="0"/>
                <a:satMod val="103000"/>
                <a:lumMod val="102000"/>
                <a:tint val="94000"/>
              </a:schemeClr>
            </a:gs>
            <a:gs pos="50000">
              <a:schemeClr val="accent5">
                <a:hueOff val="-2941338"/>
                <a:satOff val="-4091"/>
                <a:lumOff val="-1569"/>
                <a:alphaOff val="0"/>
                <a:satMod val="110000"/>
                <a:lumMod val="100000"/>
                <a:shade val="100000"/>
              </a:schemeClr>
            </a:gs>
            <a:gs pos="100000">
              <a:schemeClr val="accent5">
                <a:hueOff val="-2941338"/>
                <a:satOff val="-4091"/>
                <a:lumOff val="-1569"/>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s-CO" sz="1000" b="0" kern="1200">
              <a:latin typeface="Humanst521 BT" panose="020B0602020204020204" pitchFamily="34" charset="0"/>
            </a:rPr>
            <a:t>c) Análisis y Seguimiento </a:t>
          </a:r>
        </a:p>
      </dsp:txBody>
      <dsp:txXfrm>
        <a:off x="3564976" y="192933"/>
        <a:ext cx="1219346" cy="713840"/>
      </dsp:txXfrm>
    </dsp:sp>
    <dsp:sp modelId="{0B7B215E-D51D-45BB-9F27-B51A188036CF}">
      <dsp:nvSpPr>
        <dsp:cNvPr id="0" name=""/>
        <dsp:cNvSpPr/>
      </dsp:nvSpPr>
      <dsp:spPr>
        <a:xfrm rot="5400000">
          <a:off x="4040690" y="1017446"/>
          <a:ext cx="267917" cy="313413"/>
        </a:xfrm>
        <a:prstGeom prst="rightArrow">
          <a:avLst>
            <a:gd name="adj1" fmla="val 60000"/>
            <a:gd name="adj2" fmla="val 50000"/>
          </a:avLst>
        </a:prstGeom>
        <a:solidFill>
          <a:schemeClr val="accent5">
            <a:hueOff val="-3676672"/>
            <a:satOff val="-5114"/>
            <a:lumOff val="-1961"/>
            <a:alphaOff val="0"/>
          </a:schemeClr>
        </a:solidFill>
        <a:ln>
          <a:noFill/>
        </a:ln>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s-CO" sz="1000" b="0" kern="1200">
            <a:solidFill>
              <a:schemeClr val="bg1"/>
            </a:solidFill>
            <a:latin typeface="Humanst521 BT" panose="020B0602020204020204" pitchFamily="34" charset="0"/>
          </a:endParaRPr>
        </a:p>
      </dsp:txBody>
      <dsp:txXfrm rot="-5400000">
        <a:off x="4080626" y="1040194"/>
        <a:ext cx="188047" cy="187542"/>
      </dsp:txXfrm>
    </dsp:sp>
    <dsp:sp modelId="{7A1FDFC4-EBEA-40FC-A455-8B72E1B6149D}">
      <dsp:nvSpPr>
        <dsp:cNvPr id="0" name=""/>
        <dsp:cNvSpPr/>
      </dsp:nvSpPr>
      <dsp:spPr>
        <a:xfrm>
          <a:off x="3542767" y="1434488"/>
          <a:ext cx="1263764" cy="758258"/>
        </a:xfrm>
        <a:prstGeom prst="roundRect">
          <a:avLst>
            <a:gd name="adj" fmla="val 10000"/>
          </a:avLst>
        </a:prstGeom>
        <a:gradFill rotWithShape="0">
          <a:gsLst>
            <a:gs pos="0">
              <a:schemeClr val="accent5">
                <a:hueOff val="-4412007"/>
                <a:satOff val="-6137"/>
                <a:lumOff val="-2353"/>
                <a:alphaOff val="0"/>
                <a:satMod val="103000"/>
                <a:lumMod val="102000"/>
                <a:tint val="94000"/>
              </a:schemeClr>
            </a:gs>
            <a:gs pos="50000">
              <a:schemeClr val="accent5">
                <a:hueOff val="-4412007"/>
                <a:satOff val="-6137"/>
                <a:lumOff val="-2353"/>
                <a:alphaOff val="0"/>
                <a:satMod val="110000"/>
                <a:lumMod val="100000"/>
                <a:shade val="100000"/>
              </a:schemeClr>
            </a:gs>
            <a:gs pos="100000">
              <a:schemeClr val="accent5">
                <a:hueOff val="-4412007"/>
                <a:satOff val="-6137"/>
                <a:lumOff val="-2353"/>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s-CO" sz="1000" b="0" kern="1200">
              <a:latin typeface="Humanst521 BT" panose="020B0602020204020204" pitchFamily="34" charset="0"/>
            </a:rPr>
            <a:t>d) Nivel de Cumplimiento de la Gestión de Riesgos</a:t>
          </a:r>
        </a:p>
      </dsp:txBody>
      <dsp:txXfrm>
        <a:off x="3564976" y="1456697"/>
        <a:ext cx="1219346" cy="713840"/>
      </dsp:txXfrm>
    </dsp:sp>
    <dsp:sp modelId="{DE4201AF-5B63-4630-BAB2-E3F8651F197C}">
      <dsp:nvSpPr>
        <dsp:cNvPr id="0" name=""/>
        <dsp:cNvSpPr/>
      </dsp:nvSpPr>
      <dsp:spPr>
        <a:xfrm rot="10800000">
          <a:off x="3163638" y="1656910"/>
          <a:ext cx="267917" cy="313413"/>
        </a:xfrm>
        <a:prstGeom prst="rightArrow">
          <a:avLst>
            <a:gd name="adj1" fmla="val 60000"/>
            <a:gd name="adj2" fmla="val 50000"/>
          </a:avLst>
        </a:prstGeom>
        <a:solidFill>
          <a:schemeClr val="accent5">
            <a:hueOff val="-5515009"/>
            <a:satOff val="-7671"/>
            <a:lumOff val="-2942"/>
            <a:alphaOff val="0"/>
          </a:schemeClr>
        </a:solidFill>
        <a:ln>
          <a:noFill/>
        </a:ln>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s-CO" sz="1000" kern="1200"/>
        </a:p>
      </dsp:txBody>
      <dsp:txXfrm rot="10800000">
        <a:off x="3244013" y="1719593"/>
        <a:ext cx="187542" cy="188047"/>
      </dsp:txXfrm>
    </dsp:sp>
    <dsp:sp modelId="{00B60174-333B-48BF-91BB-8F38D6D5297E}">
      <dsp:nvSpPr>
        <dsp:cNvPr id="0" name=""/>
        <dsp:cNvSpPr/>
      </dsp:nvSpPr>
      <dsp:spPr>
        <a:xfrm>
          <a:off x="1773497" y="1434488"/>
          <a:ext cx="1263764" cy="758258"/>
        </a:xfrm>
        <a:prstGeom prst="roundRect">
          <a:avLst>
            <a:gd name="adj" fmla="val 10000"/>
          </a:avLst>
        </a:prstGeom>
        <a:gradFill rotWithShape="0">
          <a:gsLst>
            <a:gs pos="0">
              <a:schemeClr val="accent5">
                <a:hueOff val="-5882676"/>
                <a:satOff val="-8182"/>
                <a:lumOff val="-3138"/>
                <a:alphaOff val="0"/>
                <a:satMod val="103000"/>
                <a:lumMod val="102000"/>
                <a:tint val="94000"/>
              </a:schemeClr>
            </a:gs>
            <a:gs pos="50000">
              <a:schemeClr val="accent5">
                <a:hueOff val="-5882676"/>
                <a:satOff val="-8182"/>
                <a:lumOff val="-3138"/>
                <a:alphaOff val="0"/>
                <a:satMod val="110000"/>
                <a:lumMod val="100000"/>
                <a:shade val="100000"/>
              </a:schemeClr>
            </a:gs>
            <a:gs pos="100000">
              <a:schemeClr val="accent5">
                <a:hueOff val="-5882676"/>
                <a:satOff val="-8182"/>
                <a:lumOff val="-3138"/>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s-CO" sz="1000" b="0" kern="1200" dirty="0">
              <a:latin typeface="Humanst521 BT" panose="020B0602020204020204" pitchFamily="34" charset="0"/>
            </a:rPr>
            <a:t>e) Revisar la Actualización de las Mapas de Riesgos  </a:t>
          </a:r>
        </a:p>
      </dsp:txBody>
      <dsp:txXfrm>
        <a:off x="1795706" y="1456697"/>
        <a:ext cx="1219346" cy="713840"/>
      </dsp:txXfrm>
    </dsp:sp>
    <dsp:sp modelId="{D9716A85-E75C-4DB1-8BD9-D2E8F20CC7DB}">
      <dsp:nvSpPr>
        <dsp:cNvPr id="0" name=""/>
        <dsp:cNvSpPr/>
      </dsp:nvSpPr>
      <dsp:spPr>
        <a:xfrm rot="10800000">
          <a:off x="1394368" y="1656910"/>
          <a:ext cx="267917" cy="313413"/>
        </a:xfrm>
        <a:prstGeom prst="rightArrow">
          <a:avLst>
            <a:gd name="adj1" fmla="val 60000"/>
            <a:gd name="adj2" fmla="val 50000"/>
          </a:avLst>
        </a:prstGeom>
        <a:solidFill>
          <a:schemeClr val="accent5">
            <a:hueOff val="-7353344"/>
            <a:satOff val="-10228"/>
            <a:lumOff val="-3922"/>
            <a:alphaOff val="0"/>
          </a:schemeClr>
        </a:solidFill>
        <a:ln>
          <a:noFill/>
        </a:ln>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s-CO" sz="1000" b="0" kern="1200">
            <a:solidFill>
              <a:schemeClr val="bg1"/>
            </a:solidFill>
            <a:latin typeface="Humanst521 BT" panose="020B0602020204020204" pitchFamily="34" charset="0"/>
          </a:endParaRPr>
        </a:p>
      </dsp:txBody>
      <dsp:txXfrm rot="10800000">
        <a:off x="1474743" y="1719593"/>
        <a:ext cx="187542" cy="188047"/>
      </dsp:txXfrm>
    </dsp:sp>
    <dsp:sp modelId="{15431B8F-58AF-425D-ACA1-2AF6109DD795}">
      <dsp:nvSpPr>
        <dsp:cNvPr id="0" name=""/>
        <dsp:cNvSpPr/>
      </dsp:nvSpPr>
      <dsp:spPr>
        <a:xfrm>
          <a:off x="4228" y="1434488"/>
          <a:ext cx="1263764" cy="758258"/>
        </a:xfrm>
        <a:prstGeom prst="roundRect">
          <a:avLst>
            <a:gd name="adj" fmla="val 10000"/>
          </a:avLst>
        </a:prstGeom>
        <a:gradFill rotWithShape="0">
          <a:gsLst>
            <a:gs pos="0">
              <a:schemeClr val="accent5">
                <a:hueOff val="-7353344"/>
                <a:satOff val="-10228"/>
                <a:lumOff val="-3922"/>
                <a:alphaOff val="0"/>
                <a:satMod val="103000"/>
                <a:lumMod val="102000"/>
                <a:tint val="94000"/>
              </a:schemeClr>
            </a:gs>
            <a:gs pos="50000">
              <a:schemeClr val="accent5">
                <a:hueOff val="-7353344"/>
                <a:satOff val="-10228"/>
                <a:lumOff val="-3922"/>
                <a:alphaOff val="0"/>
                <a:satMod val="110000"/>
                <a:lumMod val="100000"/>
                <a:shade val="100000"/>
              </a:schemeClr>
            </a:gs>
            <a:gs pos="100000">
              <a:schemeClr val="accent5">
                <a:hueOff val="-7353344"/>
                <a:satOff val="-10228"/>
                <a:lumOff val="-3922"/>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s-CO" sz="1000" b="0" kern="1200">
              <a:latin typeface="Humanst521 BT" panose="020B0602020204020204" pitchFamily="34" charset="0"/>
            </a:rPr>
            <a:t>f) Gestionar la publicación </a:t>
          </a:r>
        </a:p>
      </dsp:txBody>
      <dsp:txXfrm>
        <a:off x="26437" y="1456697"/>
        <a:ext cx="1219346" cy="713840"/>
      </dsp:txXfrm>
    </dsp:sp>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Indicadores riesgos '!A1"/><Relationship Id="rId3" Type="http://schemas.openxmlformats.org/officeDocument/2006/relationships/hyperlink" Target="#'Consolidado Seguimiento'!A1"/><Relationship Id="rId7" Type="http://schemas.openxmlformats.org/officeDocument/2006/relationships/hyperlink" Target="#'A. Mejorar'!A1"/><Relationship Id="rId2" Type="http://schemas.openxmlformats.org/officeDocument/2006/relationships/hyperlink" Target="#'Objetivo - Metodolog&#237;a '!A1"/><Relationship Id="rId1" Type="http://schemas.openxmlformats.org/officeDocument/2006/relationships/image" Target="../media/image1.png"/><Relationship Id="rId6" Type="http://schemas.openxmlformats.org/officeDocument/2006/relationships/hyperlink" Target="#Madurez!A1"/><Relationship Id="rId5" Type="http://schemas.openxmlformats.org/officeDocument/2006/relationships/hyperlink" Target="#'Comparativo '!A1"/><Relationship Id="rId10" Type="http://schemas.openxmlformats.org/officeDocument/2006/relationships/hyperlink" Target="#'Informe general '!A1"/><Relationship Id="rId4" Type="http://schemas.openxmlformats.org/officeDocument/2006/relationships/hyperlink" Target="#Contenido!A1"/><Relationship Id="rId9" Type="http://schemas.openxmlformats.org/officeDocument/2006/relationships/hyperlink" Target="#'Procesos UIS '!A1"/></Relationships>
</file>

<file path=xl/drawings/_rels/drawing1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Contenido!A1"/><Relationship Id="rId13" Type="http://schemas.openxmlformats.org/officeDocument/2006/relationships/hyperlink" Target="#'Procesos UIS '!A1"/><Relationship Id="rId3" Type="http://schemas.openxmlformats.org/officeDocument/2006/relationships/diagramQuickStyle" Target="../diagrams/quickStyle1.xml"/><Relationship Id="rId7" Type="http://schemas.openxmlformats.org/officeDocument/2006/relationships/hyperlink" Target="#'Consolidado Seguimiento'!A1"/><Relationship Id="rId12" Type="http://schemas.openxmlformats.org/officeDocument/2006/relationships/hyperlink" Target="#'Indicadores riesgos '!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Objetivo - Metodolog&#237;a '!A1"/><Relationship Id="rId11" Type="http://schemas.openxmlformats.org/officeDocument/2006/relationships/hyperlink" Target="#'A. Mejorar'!A1"/><Relationship Id="rId5" Type="http://schemas.microsoft.com/office/2007/relationships/diagramDrawing" Target="../diagrams/drawing1.xml"/><Relationship Id="rId10" Type="http://schemas.openxmlformats.org/officeDocument/2006/relationships/hyperlink" Target="#Madurez!A1"/><Relationship Id="rId4" Type="http://schemas.openxmlformats.org/officeDocument/2006/relationships/diagramColors" Target="../diagrams/colors1.xml"/><Relationship Id="rId9" Type="http://schemas.openxmlformats.org/officeDocument/2006/relationships/hyperlink" Target="#'Comparativo '!A1"/><Relationship Id="rId14" Type="http://schemas.openxmlformats.org/officeDocument/2006/relationships/hyperlink" Target="#'Informe general '!A1"/></Relationships>
</file>

<file path=xl/drawings/_rels/drawing2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7.jpeg"/></Relationships>
</file>

<file path=xl/drawings/_rels/drawing2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8" Type="http://schemas.openxmlformats.org/officeDocument/2006/relationships/hyperlink" Target="#'Procesos UIS '!A1"/><Relationship Id="rId3" Type="http://schemas.openxmlformats.org/officeDocument/2006/relationships/hyperlink" Target="#Contenido!A1"/><Relationship Id="rId7" Type="http://schemas.openxmlformats.org/officeDocument/2006/relationships/hyperlink" Target="#'Indicadores riesgos '!A1"/><Relationship Id="rId2" Type="http://schemas.openxmlformats.org/officeDocument/2006/relationships/hyperlink" Target="#'Consolidado Seguimiento'!A1"/><Relationship Id="rId1" Type="http://schemas.openxmlformats.org/officeDocument/2006/relationships/hyperlink" Target="#'Objetivo - Metodolog&#237;a '!A1"/><Relationship Id="rId6" Type="http://schemas.openxmlformats.org/officeDocument/2006/relationships/hyperlink" Target="#'A. Mejorar'!A1"/><Relationship Id="rId5" Type="http://schemas.openxmlformats.org/officeDocument/2006/relationships/hyperlink" Target="#Madurez!A1"/><Relationship Id="rId10" Type="http://schemas.openxmlformats.org/officeDocument/2006/relationships/hyperlink" Target="#'Informe general '!A1"/><Relationship Id="rId4" Type="http://schemas.openxmlformats.org/officeDocument/2006/relationships/hyperlink" Target="#'Comparativo '!A1"/><Relationship Id="rId9"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hyperlink" Target="#'Indicadores riesgos '!A1"/><Relationship Id="rId3" Type="http://schemas.openxmlformats.org/officeDocument/2006/relationships/hyperlink" Target="#'Consolidado Seguimiento'!A1"/><Relationship Id="rId7" Type="http://schemas.openxmlformats.org/officeDocument/2006/relationships/hyperlink" Target="#'A. Mejorar'!A1"/><Relationship Id="rId2" Type="http://schemas.openxmlformats.org/officeDocument/2006/relationships/hyperlink" Target="#'Objetivo - Metodolog&#237;a '!A1"/><Relationship Id="rId1" Type="http://schemas.openxmlformats.org/officeDocument/2006/relationships/image" Target="../media/image3.png"/><Relationship Id="rId6" Type="http://schemas.openxmlformats.org/officeDocument/2006/relationships/hyperlink" Target="#Madurez!A1"/><Relationship Id="rId5" Type="http://schemas.openxmlformats.org/officeDocument/2006/relationships/hyperlink" Target="#'Comparativo '!A1"/><Relationship Id="rId10" Type="http://schemas.openxmlformats.org/officeDocument/2006/relationships/hyperlink" Target="#'Informe general '!A1"/><Relationship Id="rId4" Type="http://schemas.openxmlformats.org/officeDocument/2006/relationships/hyperlink" Target="#Contenido!A1"/><Relationship Id="rId9" Type="http://schemas.openxmlformats.org/officeDocument/2006/relationships/hyperlink" Target="#'Procesos UIS '!A1"/></Relationships>
</file>

<file path=xl/drawings/_rels/drawing5.xml.rels><?xml version="1.0" encoding="UTF-8" standalone="yes"?>
<Relationships xmlns="http://schemas.openxmlformats.org/package/2006/relationships"><Relationship Id="rId8" Type="http://schemas.openxmlformats.org/officeDocument/2006/relationships/hyperlink" Target="#'Indicadores riesgos '!A1"/><Relationship Id="rId3" Type="http://schemas.openxmlformats.org/officeDocument/2006/relationships/hyperlink" Target="#Madurez!A1"/><Relationship Id="rId7" Type="http://schemas.openxmlformats.org/officeDocument/2006/relationships/hyperlink" Target="#'A. Mejorar'!A1"/><Relationship Id="rId2" Type="http://schemas.openxmlformats.org/officeDocument/2006/relationships/hyperlink" Target="#'Comparativo '!A1"/><Relationship Id="rId1" Type="http://schemas.openxmlformats.org/officeDocument/2006/relationships/hyperlink" Target="#Contenido!A1"/><Relationship Id="rId6" Type="http://schemas.openxmlformats.org/officeDocument/2006/relationships/hyperlink" Target="#'Consolidado Seguimiento'!A1"/><Relationship Id="rId5" Type="http://schemas.openxmlformats.org/officeDocument/2006/relationships/hyperlink" Target="#'Objetivo - Metodolog&#237;a '!A1"/><Relationship Id="rId10" Type="http://schemas.openxmlformats.org/officeDocument/2006/relationships/image" Target="../media/image3.png"/><Relationship Id="rId4" Type="http://schemas.openxmlformats.org/officeDocument/2006/relationships/hyperlink" Target="#'Procesos UIS '!A1"/><Relationship Id="rId9" Type="http://schemas.openxmlformats.org/officeDocument/2006/relationships/hyperlink" Target="#'Informe general '!A1"/></Relationships>
</file>

<file path=xl/drawings/_rels/drawing6.xml.rels><?xml version="1.0" encoding="UTF-8" standalone="yes"?>
<Relationships xmlns="http://schemas.openxmlformats.org/package/2006/relationships"><Relationship Id="rId8" Type="http://schemas.openxmlformats.org/officeDocument/2006/relationships/hyperlink" Target="#'Indicadores riesgos '!A1"/><Relationship Id="rId3" Type="http://schemas.openxmlformats.org/officeDocument/2006/relationships/hyperlink" Target="#'Objetivo - Metodolog&#237;a '!A1"/><Relationship Id="rId7" Type="http://schemas.openxmlformats.org/officeDocument/2006/relationships/hyperlink" Target="#'A. Mejorar'!A1"/><Relationship Id="rId2" Type="http://schemas.openxmlformats.org/officeDocument/2006/relationships/hyperlink" Target="#'Procesos UIS '!A1"/><Relationship Id="rId1" Type="http://schemas.openxmlformats.org/officeDocument/2006/relationships/hyperlink" Target="#Madurez!A1"/><Relationship Id="rId6" Type="http://schemas.openxmlformats.org/officeDocument/2006/relationships/hyperlink" Target="#'Comparativo '!A1"/><Relationship Id="rId5" Type="http://schemas.openxmlformats.org/officeDocument/2006/relationships/hyperlink" Target="#Contenido!A1"/><Relationship Id="rId4" Type="http://schemas.openxmlformats.org/officeDocument/2006/relationships/hyperlink" Target="#'Consolidado Seguimiento'!A1"/><Relationship Id="rId9" Type="http://schemas.openxmlformats.org/officeDocument/2006/relationships/hyperlink" Target="#'Informe general '!A1"/></Relationships>
</file>

<file path=xl/drawings/_rels/drawing7.xml.rels><?xml version="1.0" encoding="UTF-8" standalone="yes"?>
<Relationships xmlns="http://schemas.openxmlformats.org/package/2006/relationships"><Relationship Id="rId8" Type="http://schemas.openxmlformats.org/officeDocument/2006/relationships/hyperlink" Target="#'Procesos UIS '!A1"/><Relationship Id="rId3" Type="http://schemas.openxmlformats.org/officeDocument/2006/relationships/hyperlink" Target="#Contenido!A1"/><Relationship Id="rId7" Type="http://schemas.openxmlformats.org/officeDocument/2006/relationships/hyperlink" Target="#'Indicadores riesgos '!A1"/><Relationship Id="rId2" Type="http://schemas.openxmlformats.org/officeDocument/2006/relationships/hyperlink" Target="#'Consolidado Seguimiento'!A1"/><Relationship Id="rId1" Type="http://schemas.openxmlformats.org/officeDocument/2006/relationships/hyperlink" Target="#'Objetivo - Metodolog&#237;a '!A1"/><Relationship Id="rId6" Type="http://schemas.openxmlformats.org/officeDocument/2006/relationships/hyperlink" Target="#'A. Mejorar'!A1"/><Relationship Id="rId5" Type="http://schemas.openxmlformats.org/officeDocument/2006/relationships/hyperlink" Target="#Madurez!A1"/><Relationship Id="rId4" Type="http://schemas.openxmlformats.org/officeDocument/2006/relationships/hyperlink" Target="#'Comparativo '!A1"/><Relationship Id="rId9" Type="http://schemas.openxmlformats.org/officeDocument/2006/relationships/hyperlink" Target="#'Informe general '!A1"/></Relationships>
</file>

<file path=xl/drawings/_rels/drawing8.xml.rels><?xml version="1.0" encoding="UTF-8" standalone="yes"?>
<Relationships xmlns="http://schemas.openxmlformats.org/package/2006/relationships"><Relationship Id="rId8" Type="http://schemas.openxmlformats.org/officeDocument/2006/relationships/hyperlink" Target="#'Procesos UIS '!A1"/><Relationship Id="rId3" Type="http://schemas.openxmlformats.org/officeDocument/2006/relationships/hyperlink" Target="#Contenido!A1"/><Relationship Id="rId7" Type="http://schemas.openxmlformats.org/officeDocument/2006/relationships/hyperlink" Target="#'Indicadores riesgos '!A1"/><Relationship Id="rId2" Type="http://schemas.openxmlformats.org/officeDocument/2006/relationships/hyperlink" Target="#'Consolidado Seguimiento'!A1"/><Relationship Id="rId1" Type="http://schemas.openxmlformats.org/officeDocument/2006/relationships/hyperlink" Target="#'Objetivo - Metodolog&#237;a '!A1"/><Relationship Id="rId6" Type="http://schemas.openxmlformats.org/officeDocument/2006/relationships/hyperlink" Target="#'A. Mejorar'!A1"/><Relationship Id="rId5" Type="http://schemas.openxmlformats.org/officeDocument/2006/relationships/hyperlink" Target="#Madurez!A1"/><Relationship Id="rId4" Type="http://schemas.openxmlformats.org/officeDocument/2006/relationships/hyperlink" Target="#'Comparativo '!A1"/><Relationship Id="rId9" Type="http://schemas.openxmlformats.org/officeDocument/2006/relationships/hyperlink" Target="#'Informe general '!A1"/></Relationships>
</file>

<file path=xl/drawings/_rels/drawing9.xml.rels><?xml version="1.0" encoding="UTF-8" standalone="yes"?>
<Relationships xmlns="http://schemas.openxmlformats.org/package/2006/relationships"><Relationship Id="rId8" Type="http://schemas.openxmlformats.org/officeDocument/2006/relationships/hyperlink" Target="#'Procesos UIS '!A1"/><Relationship Id="rId3" Type="http://schemas.openxmlformats.org/officeDocument/2006/relationships/hyperlink" Target="#Contenido!A1"/><Relationship Id="rId7" Type="http://schemas.openxmlformats.org/officeDocument/2006/relationships/hyperlink" Target="#'Indicadores riesgos '!A1"/><Relationship Id="rId2" Type="http://schemas.openxmlformats.org/officeDocument/2006/relationships/hyperlink" Target="#'Consolidado Seguimiento'!A1"/><Relationship Id="rId1" Type="http://schemas.openxmlformats.org/officeDocument/2006/relationships/hyperlink" Target="#'Objetivo - Metodolog&#237;a '!A1"/><Relationship Id="rId6" Type="http://schemas.openxmlformats.org/officeDocument/2006/relationships/hyperlink" Target="#'A. Mejorar'!A1"/><Relationship Id="rId5" Type="http://schemas.openxmlformats.org/officeDocument/2006/relationships/hyperlink" Target="#Madurez!A1"/><Relationship Id="rId10" Type="http://schemas.openxmlformats.org/officeDocument/2006/relationships/image" Target="../media/image4.png"/><Relationship Id="rId4" Type="http://schemas.openxmlformats.org/officeDocument/2006/relationships/hyperlink" Target="#'Comparativo '!A1"/><Relationship Id="rId9" Type="http://schemas.openxmlformats.org/officeDocument/2006/relationships/hyperlink" Target="#'Informe general '!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xdr:row>
      <xdr:rowOff>104776</xdr:rowOff>
    </xdr:from>
    <xdr:to>
      <xdr:col>3</xdr:col>
      <xdr:colOff>800100</xdr:colOff>
      <xdr:row>9</xdr:row>
      <xdr:rowOff>145448</xdr:rowOff>
    </xdr:to>
    <xdr:pic>
      <xdr:nvPicPr>
        <xdr:cNvPr id="25" name="Imagen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04800" y="695326"/>
          <a:ext cx="1238250" cy="1183672"/>
        </a:xfrm>
        <a:prstGeom prst="rect">
          <a:avLst/>
        </a:prstGeom>
      </xdr:spPr>
    </xdr:pic>
    <xdr:clientData/>
  </xdr:twoCellAnchor>
  <xdr:twoCellAnchor>
    <xdr:from>
      <xdr:col>3</xdr:col>
      <xdr:colOff>2085975</xdr:colOff>
      <xdr:row>3</xdr:row>
      <xdr:rowOff>57150</xdr:rowOff>
    </xdr:from>
    <xdr:to>
      <xdr:col>3</xdr:col>
      <xdr:colOff>3190875</xdr:colOff>
      <xdr:row>6</xdr:row>
      <xdr:rowOff>19049</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2828925" y="64770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latin typeface="Humanst521 BT" panose="020B0602020204020204" pitchFamily="34" charset="0"/>
            </a:rPr>
            <a:t>1. Objetivo</a:t>
          </a:r>
          <a:r>
            <a:rPr lang="en-US" sz="1100" baseline="0">
              <a:latin typeface="Humanst521 BT" panose="020B0602020204020204" pitchFamily="34" charset="0"/>
            </a:rPr>
            <a:t> </a:t>
          </a:r>
        </a:p>
        <a:p>
          <a:pPr algn="ctr"/>
          <a:r>
            <a:rPr lang="en-US" sz="1100" baseline="0">
              <a:latin typeface="Humanst521 BT" panose="020B0602020204020204" pitchFamily="34" charset="0"/>
            </a:rPr>
            <a:t>2. Metodología </a:t>
          </a:r>
        </a:p>
      </xdr:txBody>
    </xdr:sp>
    <xdr:clientData/>
  </xdr:twoCellAnchor>
  <xdr:twoCellAnchor>
    <xdr:from>
      <xdr:col>3</xdr:col>
      <xdr:colOff>4391025</xdr:colOff>
      <xdr:row>3</xdr:row>
      <xdr:rowOff>57150</xdr:rowOff>
    </xdr:from>
    <xdr:to>
      <xdr:col>3</xdr:col>
      <xdr:colOff>5419725</xdr:colOff>
      <xdr:row>6</xdr:row>
      <xdr:rowOff>19049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5133975" y="6477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3.2 Consolidado</a:t>
          </a:r>
        </a:p>
      </xdr:txBody>
    </xdr:sp>
    <xdr:clientData/>
  </xdr:twoCellAnchor>
  <xdr:twoCellAnchor>
    <xdr:from>
      <xdr:col>3</xdr:col>
      <xdr:colOff>904875</xdr:colOff>
      <xdr:row>3</xdr:row>
      <xdr:rowOff>47625</xdr:rowOff>
    </xdr:from>
    <xdr:to>
      <xdr:col>3</xdr:col>
      <xdr:colOff>2000250</xdr:colOff>
      <xdr:row>6</xdr:row>
      <xdr:rowOff>9524</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647825" y="638175"/>
          <a:ext cx="1095375"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CONTENIDO </a:t>
          </a:r>
        </a:p>
      </xdr:txBody>
    </xdr:sp>
    <xdr:clientData/>
  </xdr:twoCellAnchor>
  <xdr:twoCellAnchor>
    <xdr:from>
      <xdr:col>3</xdr:col>
      <xdr:colOff>904875</xdr:colOff>
      <xdr:row>7</xdr:row>
      <xdr:rowOff>57150</xdr:rowOff>
    </xdr:from>
    <xdr:to>
      <xdr:col>3</xdr:col>
      <xdr:colOff>2009775</xdr:colOff>
      <xdr:row>10</xdr:row>
      <xdr:rowOff>19049</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1647825" y="140970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3.3 Comparativo</a:t>
          </a:r>
        </a:p>
      </xdr:txBody>
    </xdr:sp>
    <xdr:clientData/>
  </xdr:twoCellAnchor>
  <xdr:twoCellAnchor>
    <xdr:from>
      <xdr:col>3</xdr:col>
      <xdr:colOff>3267075</xdr:colOff>
      <xdr:row>7</xdr:row>
      <xdr:rowOff>57150</xdr:rowOff>
    </xdr:from>
    <xdr:to>
      <xdr:col>3</xdr:col>
      <xdr:colOff>4305299</xdr:colOff>
      <xdr:row>10</xdr:row>
      <xdr:rowOff>19049</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4010025" y="1409700"/>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latin typeface="Humanst521 BT" panose="020B0602020204020204" pitchFamily="34" charset="0"/>
            </a:rPr>
            <a:t>4. Riesgos UIS vs</a:t>
          </a:r>
          <a:r>
            <a:rPr lang="en-US" sz="1100" baseline="0">
              <a:latin typeface="Humanst521 BT" panose="020B0602020204020204" pitchFamily="34" charset="0"/>
            </a:rPr>
            <a:t> </a:t>
          </a:r>
          <a:r>
            <a:rPr lang="en-US" sz="1100">
              <a:latin typeface="Humanst521 BT" panose="020B0602020204020204" pitchFamily="34" charset="0"/>
            </a:rPr>
            <a:t>Guía DAFP</a:t>
          </a:r>
          <a:endParaRPr lang="en-US" sz="1100" baseline="0">
            <a:latin typeface="Humanst521 BT" panose="020B0602020204020204" pitchFamily="34" charset="0"/>
          </a:endParaRPr>
        </a:p>
      </xdr:txBody>
    </xdr:sp>
    <xdr:clientData/>
  </xdr:twoCellAnchor>
  <xdr:twoCellAnchor>
    <xdr:from>
      <xdr:col>3</xdr:col>
      <xdr:colOff>4391025</xdr:colOff>
      <xdr:row>7</xdr:row>
      <xdr:rowOff>57150</xdr:rowOff>
    </xdr:from>
    <xdr:to>
      <xdr:col>3</xdr:col>
      <xdr:colOff>5419725</xdr:colOff>
      <xdr:row>10</xdr:row>
      <xdr:rowOff>19049</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5133975" y="14097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5. Aspectos por Mejorar</a:t>
          </a:r>
        </a:p>
      </xdr:txBody>
    </xdr:sp>
    <xdr:clientData/>
  </xdr:twoCellAnchor>
  <xdr:twoCellAnchor>
    <xdr:from>
      <xdr:col>3</xdr:col>
      <xdr:colOff>2076449</xdr:colOff>
      <xdr:row>7</xdr:row>
      <xdr:rowOff>57150</xdr:rowOff>
    </xdr:from>
    <xdr:to>
      <xdr:col>3</xdr:col>
      <xdr:colOff>3181348</xdr:colOff>
      <xdr:row>10</xdr:row>
      <xdr:rowOff>19049</xdr:rowOff>
    </xdr:to>
    <xdr:sp macro="" textlink="">
      <xdr:nvSpPr>
        <xdr:cNvPr id="17" name="Rectángulo redondeado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2819399" y="1409700"/>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3.4 Indicadores </a:t>
          </a:r>
        </a:p>
      </xdr:txBody>
    </xdr:sp>
    <xdr:clientData/>
  </xdr:twoCellAnchor>
  <xdr:twoCellAnchor>
    <xdr:from>
      <xdr:col>3</xdr:col>
      <xdr:colOff>3286125</xdr:colOff>
      <xdr:row>3</xdr:row>
      <xdr:rowOff>57150</xdr:rowOff>
    </xdr:from>
    <xdr:to>
      <xdr:col>3</xdr:col>
      <xdr:colOff>4314825</xdr:colOff>
      <xdr:row>6</xdr:row>
      <xdr:rowOff>19049</xdr:rowOff>
    </xdr:to>
    <xdr:sp macro="" textlink="">
      <xdr:nvSpPr>
        <xdr:cNvPr id="24" name="Rectángulo redondeado 23">
          <a:hlinkClick xmlns:r="http://schemas.openxmlformats.org/officeDocument/2006/relationships" r:id="rId9"/>
          <a:extLst>
            <a:ext uri="{FF2B5EF4-FFF2-40B4-BE49-F238E27FC236}">
              <a16:creationId xmlns:a16="http://schemas.microsoft.com/office/drawing/2014/main" id="{00000000-0008-0000-0000-000018000000}"/>
            </a:ext>
          </a:extLst>
        </xdr:cNvPr>
        <xdr:cNvSpPr/>
      </xdr:nvSpPr>
      <xdr:spPr>
        <a:xfrm>
          <a:off x="4029075" y="6477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3.1 Procesos UIS </a:t>
          </a:r>
        </a:p>
      </xdr:txBody>
    </xdr:sp>
    <xdr:clientData/>
  </xdr:twoCellAnchor>
  <xdr:twoCellAnchor>
    <xdr:from>
      <xdr:col>3</xdr:col>
      <xdr:colOff>5514975</xdr:colOff>
      <xdr:row>3</xdr:row>
      <xdr:rowOff>57150</xdr:rowOff>
    </xdr:from>
    <xdr:to>
      <xdr:col>3</xdr:col>
      <xdr:colOff>6543675</xdr:colOff>
      <xdr:row>10</xdr:row>
      <xdr:rowOff>28575</xdr:rowOff>
    </xdr:to>
    <xdr:sp macro="" textlink="">
      <xdr:nvSpPr>
        <xdr:cNvPr id="18" name="Rectángulo redondeado 17">
          <a:hlinkClick xmlns:r="http://schemas.openxmlformats.org/officeDocument/2006/relationships" r:id="rId10"/>
          <a:extLst>
            <a:ext uri="{FF2B5EF4-FFF2-40B4-BE49-F238E27FC236}">
              <a16:creationId xmlns:a16="http://schemas.microsoft.com/office/drawing/2014/main" id="{00000000-0008-0000-0000-000012000000}"/>
            </a:ext>
          </a:extLst>
        </xdr:cNvPr>
        <xdr:cNvSpPr/>
      </xdr:nvSpPr>
      <xdr:spPr>
        <a:xfrm>
          <a:off x="6257925" y="647700"/>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259217</xdr:colOff>
      <xdr:row>0</xdr:row>
      <xdr:rowOff>84888</xdr:rowOff>
    </xdr:from>
    <xdr:ext cx="608918" cy="391362"/>
    <xdr:pic>
      <xdr:nvPicPr>
        <xdr:cNvPr id="3" name="image1.jpeg">
          <a:extLst>
            <a:ext uri="{FF2B5EF4-FFF2-40B4-BE49-F238E27FC236}">
              <a16:creationId xmlns:a16="http://schemas.microsoft.com/office/drawing/2014/main" id="{6EBBE8AA-81C8-4A6F-886C-07B61D460F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217" y="84888"/>
          <a:ext cx="608918" cy="391362"/>
        </a:xfrm>
        <a:prstGeom prst="rect">
          <a:avLst/>
        </a:prstGeom>
      </xdr:spPr>
    </xdr:pic>
    <xdr:clientData/>
  </xdr:oneCellAnchor>
  <xdr:twoCellAnchor>
    <xdr:from>
      <xdr:col>21</xdr:col>
      <xdr:colOff>107156</xdr:colOff>
      <xdr:row>1</xdr:row>
      <xdr:rowOff>83344</xdr:rowOff>
    </xdr:from>
    <xdr:to>
      <xdr:col>23</xdr:col>
      <xdr:colOff>440531</xdr:colOff>
      <xdr:row>4</xdr:row>
      <xdr:rowOff>238125</xdr:rowOff>
    </xdr:to>
    <xdr:sp macro="" textlink="">
      <xdr:nvSpPr>
        <xdr:cNvPr id="2" name="Flecha: hacia la izquierda 1">
          <a:hlinkClick xmlns:r="http://schemas.openxmlformats.org/officeDocument/2006/relationships" r:id="rId2"/>
          <a:extLst>
            <a:ext uri="{FF2B5EF4-FFF2-40B4-BE49-F238E27FC236}">
              <a16:creationId xmlns:a16="http://schemas.microsoft.com/office/drawing/2014/main" id="{4401E7DF-BF53-416A-82A6-4A17E01B4C3B}"/>
            </a:ext>
          </a:extLst>
        </xdr:cNvPr>
        <xdr:cNvSpPr/>
      </xdr:nvSpPr>
      <xdr:spPr>
        <a:xfrm>
          <a:off x="18240375" y="226219"/>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1303564</xdr:colOff>
      <xdr:row>0</xdr:row>
      <xdr:rowOff>0</xdr:rowOff>
    </xdr:to>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2425" y="57150"/>
          <a:ext cx="1913164" cy="0"/>
        </a:xfrm>
        <a:prstGeom prst="rect">
          <a:avLst/>
        </a:prstGeom>
        <a:noFill/>
        <a:ln w="9525">
          <a:noFill/>
          <a:miter lim="800000"/>
          <a:headEnd/>
          <a:tailEnd/>
        </a:ln>
      </xdr:spPr>
    </xdr:pic>
    <xdr:clientData/>
  </xdr:twoCellAnchor>
  <xdr:twoCellAnchor editAs="oneCell">
    <xdr:from>
      <xdr:col>0</xdr:col>
      <xdr:colOff>352425</xdr:colOff>
      <xdr:row>0</xdr:row>
      <xdr:rowOff>57150</xdr:rowOff>
    </xdr:from>
    <xdr:to>
      <xdr:col>1</xdr:col>
      <xdr:colOff>1303564</xdr:colOff>
      <xdr:row>0</xdr:row>
      <xdr:rowOff>57150</xdr:rowOff>
    </xdr:to>
    <xdr:pic>
      <xdr:nvPicPr>
        <xdr:cNvPr id="3" name="Picture 2">
          <a:extLst>
            <a:ext uri="{FF2B5EF4-FFF2-40B4-BE49-F238E27FC236}">
              <a16:creationId xmlns:a16="http://schemas.microsoft.com/office/drawing/2014/main" id="{C4D86EB5-A350-46F2-8881-957F4B5D1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2425" y="57150"/>
          <a:ext cx="1913164" cy="0"/>
        </a:xfrm>
        <a:prstGeom prst="rect">
          <a:avLst/>
        </a:prstGeom>
        <a:noFill/>
        <a:ln w="9525">
          <a:noFill/>
          <a:miter lim="800000"/>
          <a:headEnd/>
          <a:tailEnd/>
        </a:ln>
      </xdr:spPr>
    </xdr:pic>
    <xdr:clientData/>
  </xdr:twoCellAnchor>
  <xdr:twoCellAnchor editAs="oneCell">
    <xdr:from>
      <xdr:col>0</xdr:col>
      <xdr:colOff>591984</xdr:colOff>
      <xdr:row>0</xdr:row>
      <xdr:rowOff>124884</xdr:rowOff>
    </xdr:from>
    <xdr:to>
      <xdr:col>1</xdr:col>
      <xdr:colOff>677335</xdr:colOff>
      <xdr:row>1</xdr:row>
      <xdr:rowOff>285751</xdr:rowOff>
    </xdr:to>
    <xdr:pic>
      <xdr:nvPicPr>
        <xdr:cNvPr id="4" name="Picture 1">
          <a:extLst>
            <a:ext uri="{FF2B5EF4-FFF2-40B4-BE49-F238E27FC236}">
              <a16:creationId xmlns:a16="http://schemas.microsoft.com/office/drawing/2014/main" id="{EBF35E03-8E5B-4BF5-AFA9-0DF10124A2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1984" y="124884"/>
          <a:ext cx="1048434" cy="488950"/>
        </a:xfrm>
        <a:prstGeom prst="rect">
          <a:avLst/>
        </a:prstGeom>
        <a:noFill/>
        <a:ln w="9525">
          <a:noFill/>
          <a:miter lim="800000"/>
          <a:headEnd/>
          <a:tailEnd/>
        </a:ln>
      </xdr:spPr>
    </xdr:pic>
    <xdr:clientData/>
  </xdr:twoCellAnchor>
  <xdr:twoCellAnchor>
    <xdr:from>
      <xdr:col>21</xdr:col>
      <xdr:colOff>74084</xdr:colOff>
      <xdr:row>0</xdr:row>
      <xdr:rowOff>74083</xdr:rowOff>
    </xdr:from>
    <xdr:to>
      <xdr:col>22</xdr:col>
      <xdr:colOff>717021</xdr:colOff>
      <xdr:row>1</xdr:row>
      <xdr:rowOff>329406</xdr:rowOff>
    </xdr:to>
    <xdr:sp macro="" textlink="">
      <xdr:nvSpPr>
        <xdr:cNvPr id="6" name="Flecha: hacia la izquierda 5">
          <a:hlinkClick xmlns:r="http://schemas.openxmlformats.org/officeDocument/2006/relationships" r:id="rId2"/>
          <a:extLst>
            <a:ext uri="{FF2B5EF4-FFF2-40B4-BE49-F238E27FC236}">
              <a16:creationId xmlns:a16="http://schemas.microsoft.com/office/drawing/2014/main" id="{6ACEDFCB-C56D-4731-8EBF-E5AFC4E87742}"/>
            </a:ext>
          </a:extLst>
        </xdr:cNvPr>
        <xdr:cNvSpPr/>
      </xdr:nvSpPr>
      <xdr:spPr>
        <a:xfrm>
          <a:off x="22119167" y="74083"/>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409576</xdr:colOff>
      <xdr:row>0</xdr:row>
      <xdr:rowOff>57150</xdr:rowOff>
    </xdr:from>
    <xdr:to>
      <xdr:col>1</xdr:col>
      <xdr:colOff>625928</xdr:colOff>
      <xdr:row>1</xdr:row>
      <xdr:rowOff>397468</xdr:rowOff>
    </xdr:to>
    <xdr:pic>
      <xdr:nvPicPr>
        <xdr:cNvPr id="3" name="Picture 2">
          <a:extLst>
            <a:ext uri="{FF2B5EF4-FFF2-40B4-BE49-F238E27FC236}">
              <a16:creationId xmlns:a16="http://schemas.microsoft.com/office/drawing/2014/main" id="{FB09C983-6785-42C4-AACE-B26E8D63D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6" y="57150"/>
          <a:ext cx="1332138" cy="802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68035</xdr:colOff>
      <xdr:row>0</xdr:row>
      <xdr:rowOff>122464</xdr:rowOff>
    </xdr:from>
    <xdr:to>
      <xdr:col>22</xdr:col>
      <xdr:colOff>710972</xdr:colOff>
      <xdr:row>1</xdr:row>
      <xdr:rowOff>243227</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B2C21BC9-A43F-4593-82D4-0C4C102D6D5E}"/>
            </a:ext>
          </a:extLst>
        </xdr:cNvPr>
        <xdr:cNvSpPr/>
      </xdr:nvSpPr>
      <xdr:spPr>
        <a:xfrm>
          <a:off x="21703392" y="122464"/>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510268</xdr:colOff>
      <xdr:row>0</xdr:row>
      <xdr:rowOff>146957</xdr:rowOff>
    </xdr:from>
    <xdr:to>
      <xdr:col>1</xdr:col>
      <xdr:colOff>881743</xdr:colOff>
      <xdr:row>1</xdr:row>
      <xdr:rowOff>370114</xdr:rowOff>
    </xdr:to>
    <xdr:pic>
      <xdr:nvPicPr>
        <xdr:cNvPr id="2" name="Picture 2">
          <a:extLst>
            <a:ext uri="{FF2B5EF4-FFF2-40B4-BE49-F238E27FC236}">
              <a16:creationId xmlns:a16="http://schemas.microsoft.com/office/drawing/2014/main" id="{76712C26-32D4-431B-B377-BC208BCA3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268" y="146957"/>
          <a:ext cx="1283154" cy="699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40821</xdr:colOff>
      <xdr:row>0</xdr:row>
      <xdr:rowOff>149678</xdr:rowOff>
    </xdr:from>
    <xdr:to>
      <xdr:col>22</xdr:col>
      <xdr:colOff>316365</xdr:colOff>
      <xdr:row>1</xdr:row>
      <xdr:rowOff>256834</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978A6E4B-85E2-4D06-9C55-97866367D7AA}"/>
            </a:ext>
          </a:extLst>
        </xdr:cNvPr>
        <xdr:cNvSpPr/>
      </xdr:nvSpPr>
      <xdr:spPr>
        <a:xfrm>
          <a:off x="22070785" y="149678"/>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483394</xdr:colOff>
      <xdr:row>0</xdr:row>
      <xdr:rowOff>164306</xdr:rowOff>
    </xdr:from>
    <xdr:to>
      <xdr:col>1</xdr:col>
      <xdr:colOff>857250</xdr:colOff>
      <xdr:row>1</xdr:row>
      <xdr:rowOff>376245</xdr:rowOff>
    </xdr:to>
    <xdr:pic>
      <xdr:nvPicPr>
        <xdr:cNvPr id="2" name="Picture 2">
          <a:extLst>
            <a:ext uri="{FF2B5EF4-FFF2-40B4-BE49-F238E27FC236}">
              <a16:creationId xmlns:a16="http://schemas.microsoft.com/office/drawing/2014/main" id="{29D0A2FA-5D9F-4F63-8227-F52BEC322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394" y="164306"/>
          <a:ext cx="1147762" cy="71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71437</xdr:colOff>
      <xdr:row>0</xdr:row>
      <xdr:rowOff>190500</xdr:rowOff>
    </xdr:from>
    <xdr:to>
      <xdr:col>22</xdr:col>
      <xdr:colOff>714374</xdr:colOff>
      <xdr:row>1</xdr:row>
      <xdr:rowOff>273843</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E23E6FCD-EB2E-4905-A38B-50547869D034}"/>
            </a:ext>
          </a:extLst>
        </xdr:cNvPr>
        <xdr:cNvSpPr/>
      </xdr:nvSpPr>
      <xdr:spPr>
        <a:xfrm>
          <a:off x="17216437" y="190500"/>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923925</xdr:colOff>
      <xdr:row>0</xdr:row>
      <xdr:rowOff>97972</xdr:rowOff>
    </xdr:from>
    <xdr:to>
      <xdr:col>1</xdr:col>
      <xdr:colOff>119743</xdr:colOff>
      <xdr:row>1</xdr:row>
      <xdr:rowOff>340179</xdr:rowOff>
    </xdr:to>
    <xdr:pic>
      <xdr:nvPicPr>
        <xdr:cNvPr id="2" name="Picture 2">
          <a:extLst>
            <a:ext uri="{FF2B5EF4-FFF2-40B4-BE49-F238E27FC236}">
              <a16:creationId xmlns:a16="http://schemas.microsoft.com/office/drawing/2014/main" id="{4B17172E-C898-483C-866A-3143BF985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7972"/>
          <a:ext cx="1400175" cy="732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108857</xdr:colOff>
      <xdr:row>0</xdr:row>
      <xdr:rowOff>217714</xdr:rowOff>
    </xdr:from>
    <xdr:to>
      <xdr:col>22</xdr:col>
      <xdr:colOff>751794</xdr:colOff>
      <xdr:row>1</xdr:row>
      <xdr:rowOff>311263</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BD0D0578-ED27-4BA7-A28A-A7B1D24FC559}"/>
            </a:ext>
          </a:extLst>
        </xdr:cNvPr>
        <xdr:cNvSpPr/>
      </xdr:nvSpPr>
      <xdr:spPr>
        <a:xfrm>
          <a:off x="22438178" y="217714"/>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1209675</xdr:colOff>
      <xdr:row>0</xdr:row>
      <xdr:rowOff>21432</xdr:rowOff>
    </xdr:from>
    <xdr:to>
      <xdr:col>0</xdr:col>
      <xdr:colOff>2095500</xdr:colOff>
      <xdr:row>1</xdr:row>
      <xdr:rowOff>214313</xdr:rowOff>
    </xdr:to>
    <xdr:pic>
      <xdr:nvPicPr>
        <xdr:cNvPr id="2" name="Picture 2">
          <a:extLst>
            <a:ext uri="{FF2B5EF4-FFF2-40B4-BE49-F238E27FC236}">
              <a16:creationId xmlns:a16="http://schemas.microsoft.com/office/drawing/2014/main" id="{EDF6B2EA-B1D4-433D-83F6-431A122AB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21432"/>
          <a:ext cx="885825" cy="502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47625</xdr:colOff>
      <xdr:row>0</xdr:row>
      <xdr:rowOff>107157</xdr:rowOff>
    </xdr:from>
    <xdr:to>
      <xdr:col>22</xdr:col>
      <xdr:colOff>690562</xdr:colOff>
      <xdr:row>2</xdr:row>
      <xdr:rowOff>71438</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E29D1369-8555-4016-88AB-30BDDA288B87}"/>
            </a:ext>
          </a:extLst>
        </xdr:cNvPr>
        <xdr:cNvSpPr/>
      </xdr:nvSpPr>
      <xdr:spPr>
        <a:xfrm>
          <a:off x="21062156" y="107157"/>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631031</xdr:colOff>
      <xdr:row>0</xdr:row>
      <xdr:rowOff>54770</xdr:rowOff>
    </xdr:from>
    <xdr:to>
      <xdr:col>1</xdr:col>
      <xdr:colOff>607220</xdr:colOff>
      <xdr:row>1</xdr:row>
      <xdr:rowOff>230998</xdr:rowOff>
    </xdr:to>
    <xdr:pic>
      <xdr:nvPicPr>
        <xdr:cNvPr id="2" name="Picture 2">
          <a:extLst>
            <a:ext uri="{FF2B5EF4-FFF2-40B4-BE49-F238E27FC236}">
              <a16:creationId xmlns:a16="http://schemas.microsoft.com/office/drawing/2014/main" id="{C870726D-7582-4519-8D74-D069AAF23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031" y="54770"/>
          <a:ext cx="1119189" cy="497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59532</xdr:colOff>
      <xdr:row>0</xdr:row>
      <xdr:rowOff>71438</xdr:rowOff>
    </xdr:from>
    <xdr:to>
      <xdr:col>22</xdr:col>
      <xdr:colOff>250032</xdr:colOff>
      <xdr:row>2</xdr:row>
      <xdr:rowOff>11906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9F355282-7FC4-4CA3-8156-D3C93800F930}"/>
            </a:ext>
          </a:extLst>
        </xdr:cNvPr>
        <xdr:cNvSpPr/>
      </xdr:nvSpPr>
      <xdr:spPr>
        <a:xfrm>
          <a:off x="19097626" y="71438"/>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317502</xdr:colOff>
      <xdr:row>0</xdr:row>
      <xdr:rowOff>171450</xdr:rowOff>
    </xdr:from>
    <xdr:to>
      <xdr:col>1</xdr:col>
      <xdr:colOff>590550</xdr:colOff>
      <xdr:row>1</xdr:row>
      <xdr:rowOff>284842</xdr:rowOff>
    </xdr:to>
    <xdr:pic>
      <xdr:nvPicPr>
        <xdr:cNvPr id="3" name="Picture 2">
          <a:extLst>
            <a:ext uri="{FF2B5EF4-FFF2-40B4-BE49-F238E27FC236}">
              <a16:creationId xmlns:a16="http://schemas.microsoft.com/office/drawing/2014/main" id="{B07215D6-C1F5-4A37-B5FD-7FB2F7FE6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2" y="171450"/>
          <a:ext cx="1203323" cy="205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158752</xdr:colOff>
      <xdr:row>0</xdr:row>
      <xdr:rowOff>123826</xdr:rowOff>
    </xdr:from>
    <xdr:to>
      <xdr:col>1</xdr:col>
      <xdr:colOff>774700</xdr:colOff>
      <xdr:row>1</xdr:row>
      <xdr:rowOff>285751</xdr:rowOff>
    </xdr:to>
    <xdr:pic>
      <xdr:nvPicPr>
        <xdr:cNvPr id="4" name="Picture 2">
          <a:extLst>
            <a:ext uri="{FF2B5EF4-FFF2-40B4-BE49-F238E27FC236}">
              <a16:creationId xmlns:a16="http://schemas.microsoft.com/office/drawing/2014/main" id="{E504D856-6C35-415B-BC00-0D4FCFE26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2" y="123826"/>
          <a:ext cx="1552573"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158750</xdr:colOff>
      <xdr:row>0</xdr:row>
      <xdr:rowOff>142875</xdr:rowOff>
    </xdr:from>
    <xdr:to>
      <xdr:col>23</xdr:col>
      <xdr:colOff>44450</xdr:colOff>
      <xdr:row>1</xdr:row>
      <xdr:rowOff>270668</xdr:rowOff>
    </xdr:to>
    <xdr:sp macro="" textlink="">
      <xdr:nvSpPr>
        <xdr:cNvPr id="6" name="Flecha: hacia la izquierda 5">
          <a:hlinkClick xmlns:r="http://schemas.openxmlformats.org/officeDocument/2006/relationships" r:id="rId2"/>
          <a:extLst>
            <a:ext uri="{FF2B5EF4-FFF2-40B4-BE49-F238E27FC236}">
              <a16:creationId xmlns:a16="http://schemas.microsoft.com/office/drawing/2014/main" id="{86E0E628-7652-4B79-A1FE-A7D1E1392D90}"/>
            </a:ext>
          </a:extLst>
        </xdr:cNvPr>
        <xdr:cNvSpPr/>
      </xdr:nvSpPr>
      <xdr:spPr>
        <a:xfrm>
          <a:off x="26304875" y="142875"/>
          <a:ext cx="1409700" cy="588168"/>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261257</xdr:colOff>
      <xdr:row>0</xdr:row>
      <xdr:rowOff>166008</xdr:rowOff>
    </xdr:from>
    <xdr:to>
      <xdr:col>1</xdr:col>
      <xdr:colOff>794657</xdr:colOff>
      <xdr:row>1</xdr:row>
      <xdr:rowOff>326572</xdr:rowOff>
    </xdr:to>
    <xdr:pic>
      <xdr:nvPicPr>
        <xdr:cNvPr id="2" name="Picture 2">
          <a:extLst>
            <a:ext uri="{FF2B5EF4-FFF2-40B4-BE49-F238E27FC236}">
              <a16:creationId xmlns:a16="http://schemas.microsoft.com/office/drawing/2014/main" id="{4CF8A828-CD6D-4B42-A451-4BD70DA82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257" y="166008"/>
          <a:ext cx="1295400" cy="691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81643</xdr:colOff>
      <xdr:row>0</xdr:row>
      <xdr:rowOff>231322</xdr:rowOff>
    </xdr:from>
    <xdr:to>
      <xdr:col>22</xdr:col>
      <xdr:colOff>724580</xdr:colOff>
      <xdr:row>1</xdr:row>
      <xdr:rowOff>284049</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E2FB1CD9-6064-409F-8591-E13669B03C49}"/>
            </a:ext>
          </a:extLst>
        </xdr:cNvPr>
        <xdr:cNvSpPr/>
      </xdr:nvSpPr>
      <xdr:spPr>
        <a:xfrm>
          <a:off x="21689786" y="231322"/>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1333500</xdr:colOff>
      <xdr:row>15</xdr:row>
      <xdr:rowOff>161924</xdr:rowOff>
    </xdr:from>
    <xdr:to>
      <xdr:col>3</xdr:col>
      <xdr:colOff>924560</xdr:colOff>
      <xdr:row>16</xdr:row>
      <xdr:rowOff>58420</xdr:rowOff>
    </xdr:to>
    <xdr:graphicFrame macro="">
      <xdr:nvGraphicFramePr>
        <xdr:cNvPr id="19" name="Diagrama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2209800</xdr:colOff>
      <xdr:row>2</xdr:row>
      <xdr:rowOff>161925</xdr:rowOff>
    </xdr:from>
    <xdr:to>
      <xdr:col>2</xdr:col>
      <xdr:colOff>704850</xdr:colOff>
      <xdr:row>5</xdr:row>
      <xdr:rowOff>123824</xdr:rowOff>
    </xdr:to>
    <xdr:sp macro="" textlink="">
      <xdr:nvSpPr>
        <xdr:cNvPr id="20" name="Rectángulo redondeado 19">
          <a:hlinkClick xmlns:r="http://schemas.openxmlformats.org/officeDocument/2006/relationships" r:id="rId6"/>
          <a:extLst>
            <a:ext uri="{FF2B5EF4-FFF2-40B4-BE49-F238E27FC236}">
              <a16:creationId xmlns:a16="http://schemas.microsoft.com/office/drawing/2014/main" id="{00000000-0008-0000-0100-000014000000}"/>
            </a:ext>
          </a:extLst>
        </xdr:cNvPr>
        <xdr:cNvSpPr/>
      </xdr:nvSpPr>
      <xdr:spPr>
        <a:xfrm>
          <a:off x="2428875" y="676275"/>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1. Objetivo</a:t>
          </a:r>
          <a:r>
            <a:rPr lang="en-US" sz="1100" baseline="0"/>
            <a:t> </a:t>
          </a:r>
        </a:p>
        <a:p>
          <a:pPr algn="ctr"/>
          <a:r>
            <a:rPr lang="en-US" sz="1100" baseline="0"/>
            <a:t>2. Metodología </a:t>
          </a:r>
        </a:p>
      </xdr:txBody>
    </xdr:sp>
    <xdr:clientData/>
  </xdr:twoCellAnchor>
  <xdr:twoCellAnchor>
    <xdr:from>
      <xdr:col>2</xdr:col>
      <xdr:colOff>1905000</xdr:colOff>
      <xdr:row>2</xdr:row>
      <xdr:rowOff>161925</xdr:rowOff>
    </xdr:from>
    <xdr:to>
      <xdr:col>3</xdr:col>
      <xdr:colOff>323850</xdr:colOff>
      <xdr:row>5</xdr:row>
      <xdr:rowOff>123824</xdr:rowOff>
    </xdr:to>
    <xdr:sp macro="" textlink="">
      <xdr:nvSpPr>
        <xdr:cNvPr id="21" name="Rectángulo redondeado 20">
          <a:hlinkClick xmlns:r="http://schemas.openxmlformats.org/officeDocument/2006/relationships" r:id="rId7"/>
          <a:extLst>
            <a:ext uri="{FF2B5EF4-FFF2-40B4-BE49-F238E27FC236}">
              <a16:creationId xmlns:a16="http://schemas.microsoft.com/office/drawing/2014/main" id="{00000000-0008-0000-0100-000015000000}"/>
            </a:ext>
          </a:extLst>
        </xdr:cNvPr>
        <xdr:cNvSpPr/>
      </xdr:nvSpPr>
      <xdr:spPr>
        <a:xfrm>
          <a:off x="4733925" y="6762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3.2 Consolidado</a:t>
          </a:r>
        </a:p>
      </xdr:txBody>
    </xdr:sp>
    <xdr:clientData/>
  </xdr:twoCellAnchor>
  <xdr:twoCellAnchor>
    <xdr:from>
      <xdr:col>1</xdr:col>
      <xdr:colOff>1095375</xdr:colOff>
      <xdr:row>2</xdr:row>
      <xdr:rowOff>152400</xdr:rowOff>
    </xdr:from>
    <xdr:to>
      <xdr:col>1</xdr:col>
      <xdr:colOff>2124075</xdr:colOff>
      <xdr:row>5</xdr:row>
      <xdr:rowOff>114299</xdr:rowOff>
    </xdr:to>
    <xdr:sp macro="" textlink="">
      <xdr:nvSpPr>
        <xdr:cNvPr id="22" name="Rectángulo redondeado 21">
          <a:hlinkClick xmlns:r="http://schemas.openxmlformats.org/officeDocument/2006/relationships" r:id="rId8"/>
          <a:extLst>
            <a:ext uri="{FF2B5EF4-FFF2-40B4-BE49-F238E27FC236}">
              <a16:creationId xmlns:a16="http://schemas.microsoft.com/office/drawing/2014/main" id="{00000000-0008-0000-0100-000016000000}"/>
            </a:ext>
          </a:extLst>
        </xdr:cNvPr>
        <xdr:cNvSpPr/>
      </xdr:nvSpPr>
      <xdr:spPr>
        <a:xfrm>
          <a:off x="1314450" y="6667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CONTENIDO </a:t>
          </a:r>
        </a:p>
      </xdr:txBody>
    </xdr:sp>
    <xdr:clientData/>
  </xdr:twoCellAnchor>
  <xdr:twoCellAnchor>
    <xdr:from>
      <xdr:col>1</xdr:col>
      <xdr:colOff>1104900</xdr:colOff>
      <xdr:row>6</xdr:row>
      <xdr:rowOff>161925</xdr:rowOff>
    </xdr:from>
    <xdr:to>
      <xdr:col>1</xdr:col>
      <xdr:colOff>2133600</xdr:colOff>
      <xdr:row>9</xdr:row>
      <xdr:rowOff>123824</xdr:rowOff>
    </xdr:to>
    <xdr:sp macro="" textlink="">
      <xdr:nvSpPr>
        <xdr:cNvPr id="23" name="Rectángulo redondeado 22">
          <a:hlinkClick xmlns:r="http://schemas.openxmlformats.org/officeDocument/2006/relationships" r:id="rId9"/>
          <a:extLst>
            <a:ext uri="{FF2B5EF4-FFF2-40B4-BE49-F238E27FC236}">
              <a16:creationId xmlns:a16="http://schemas.microsoft.com/office/drawing/2014/main" id="{00000000-0008-0000-0100-000017000000}"/>
            </a:ext>
          </a:extLst>
        </xdr:cNvPr>
        <xdr:cNvSpPr/>
      </xdr:nvSpPr>
      <xdr:spPr>
        <a:xfrm>
          <a:off x="1323975" y="14382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3.3 Comparativo</a:t>
          </a:r>
        </a:p>
      </xdr:txBody>
    </xdr:sp>
    <xdr:clientData/>
  </xdr:twoCellAnchor>
  <xdr:twoCellAnchor>
    <xdr:from>
      <xdr:col>2</xdr:col>
      <xdr:colOff>781050</xdr:colOff>
      <xdr:row>6</xdr:row>
      <xdr:rowOff>161925</xdr:rowOff>
    </xdr:from>
    <xdr:to>
      <xdr:col>2</xdr:col>
      <xdr:colOff>1819274</xdr:colOff>
      <xdr:row>9</xdr:row>
      <xdr:rowOff>123824</xdr:rowOff>
    </xdr:to>
    <xdr:sp macro="" textlink="">
      <xdr:nvSpPr>
        <xdr:cNvPr id="24" name="Rectángulo redondeado 23">
          <a:hlinkClick xmlns:r="http://schemas.openxmlformats.org/officeDocument/2006/relationships" r:id="rId10"/>
          <a:extLst>
            <a:ext uri="{FF2B5EF4-FFF2-40B4-BE49-F238E27FC236}">
              <a16:creationId xmlns:a16="http://schemas.microsoft.com/office/drawing/2014/main" id="{00000000-0008-0000-0100-000018000000}"/>
            </a:ext>
          </a:extLst>
        </xdr:cNvPr>
        <xdr:cNvSpPr/>
      </xdr:nvSpPr>
      <xdr:spPr>
        <a:xfrm>
          <a:off x="3609975" y="1438275"/>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2</xdr:col>
      <xdr:colOff>1905000</xdr:colOff>
      <xdr:row>6</xdr:row>
      <xdr:rowOff>161925</xdr:rowOff>
    </xdr:from>
    <xdr:to>
      <xdr:col>3</xdr:col>
      <xdr:colOff>323850</xdr:colOff>
      <xdr:row>9</xdr:row>
      <xdr:rowOff>123824</xdr:rowOff>
    </xdr:to>
    <xdr:sp macro="" textlink="">
      <xdr:nvSpPr>
        <xdr:cNvPr id="25" name="Rectángulo redondeado 24">
          <a:hlinkClick xmlns:r="http://schemas.openxmlformats.org/officeDocument/2006/relationships" r:id="rId11"/>
          <a:extLst>
            <a:ext uri="{FF2B5EF4-FFF2-40B4-BE49-F238E27FC236}">
              <a16:creationId xmlns:a16="http://schemas.microsoft.com/office/drawing/2014/main" id="{00000000-0008-0000-0100-000019000000}"/>
            </a:ext>
          </a:extLst>
        </xdr:cNvPr>
        <xdr:cNvSpPr/>
      </xdr:nvSpPr>
      <xdr:spPr>
        <a:xfrm>
          <a:off x="4733925" y="14382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5. Aspectos por Mejorar</a:t>
          </a:r>
        </a:p>
      </xdr:txBody>
    </xdr:sp>
    <xdr:clientData/>
  </xdr:twoCellAnchor>
  <xdr:twoCellAnchor>
    <xdr:from>
      <xdr:col>1</xdr:col>
      <xdr:colOff>2200274</xdr:colOff>
      <xdr:row>6</xdr:row>
      <xdr:rowOff>161925</xdr:rowOff>
    </xdr:from>
    <xdr:to>
      <xdr:col>2</xdr:col>
      <xdr:colOff>695323</xdr:colOff>
      <xdr:row>9</xdr:row>
      <xdr:rowOff>123824</xdr:rowOff>
    </xdr:to>
    <xdr:sp macro="" textlink="">
      <xdr:nvSpPr>
        <xdr:cNvPr id="26" name="Rectángulo redondeado 25">
          <a:hlinkClick xmlns:r="http://schemas.openxmlformats.org/officeDocument/2006/relationships" r:id="rId12"/>
          <a:extLst>
            <a:ext uri="{FF2B5EF4-FFF2-40B4-BE49-F238E27FC236}">
              <a16:creationId xmlns:a16="http://schemas.microsoft.com/office/drawing/2014/main" id="{00000000-0008-0000-0100-00001A000000}"/>
            </a:ext>
          </a:extLst>
        </xdr:cNvPr>
        <xdr:cNvSpPr/>
      </xdr:nvSpPr>
      <xdr:spPr>
        <a:xfrm>
          <a:off x="2419349" y="1438275"/>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3.4 Indicadores </a:t>
          </a:r>
        </a:p>
      </xdr:txBody>
    </xdr:sp>
    <xdr:clientData/>
  </xdr:twoCellAnchor>
  <xdr:twoCellAnchor>
    <xdr:from>
      <xdr:col>2</xdr:col>
      <xdr:colOff>800100</xdr:colOff>
      <xdr:row>2</xdr:row>
      <xdr:rowOff>161925</xdr:rowOff>
    </xdr:from>
    <xdr:to>
      <xdr:col>2</xdr:col>
      <xdr:colOff>1828800</xdr:colOff>
      <xdr:row>5</xdr:row>
      <xdr:rowOff>123824</xdr:rowOff>
    </xdr:to>
    <xdr:sp macro="" textlink="">
      <xdr:nvSpPr>
        <xdr:cNvPr id="27" name="Rectángulo redondeado 26">
          <a:hlinkClick xmlns:r="http://schemas.openxmlformats.org/officeDocument/2006/relationships" r:id="rId13"/>
          <a:extLst>
            <a:ext uri="{FF2B5EF4-FFF2-40B4-BE49-F238E27FC236}">
              <a16:creationId xmlns:a16="http://schemas.microsoft.com/office/drawing/2014/main" id="{00000000-0008-0000-0100-00001B000000}"/>
            </a:ext>
          </a:extLst>
        </xdr:cNvPr>
        <xdr:cNvSpPr/>
      </xdr:nvSpPr>
      <xdr:spPr>
        <a:xfrm>
          <a:off x="3629025" y="6762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xdr:from>
      <xdr:col>3</xdr:col>
      <xdr:colOff>466725</xdr:colOff>
      <xdr:row>2</xdr:row>
      <xdr:rowOff>161925</xdr:rowOff>
    </xdr:from>
    <xdr:to>
      <xdr:col>3</xdr:col>
      <xdr:colOff>1495425</xdr:colOff>
      <xdr:row>9</xdr:row>
      <xdr:rowOff>133350</xdr:rowOff>
    </xdr:to>
    <xdr:sp macro="" textlink="">
      <xdr:nvSpPr>
        <xdr:cNvPr id="11" name="Rectángulo redondeado 10">
          <a:hlinkClick xmlns:r="http://schemas.openxmlformats.org/officeDocument/2006/relationships" r:id="rId14"/>
          <a:extLst>
            <a:ext uri="{FF2B5EF4-FFF2-40B4-BE49-F238E27FC236}">
              <a16:creationId xmlns:a16="http://schemas.microsoft.com/office/drawing/2014/main" id="{00000000-0008-0000-0100-00000B000000}"/>
            </a:ext>
          </a:extLst>
        </xdr:cNvPr>
        <xdr:cNvSpPr/>
      </xdr:nvSpPr>
      <xdr:spPr>
        <a:xfrm>
          <a:off x="5905500" y="676275"/>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869156</xdr:colOff>
      <xdr:row>3</xdr:row>
      <xdr:rowOff>47625</xdr:rowOff>
    </xdr:from>
    <xdr:to>
      <xdr:col>0</xdr:col>
      <xdr:colOff>1969293</xdr:colOff>
      <xdr:row>4</xdr:row>
      <xdr:rowOff>273844</xdr:rowOff>
    </xdr:to>
    <xdr:pic>
      <xdr:nvPicPr>
        <xdr:cNvPr id="2" name="Picture 2">
          <a:extLst>
            <a:ext uri="{FF2B5EF4-FFF2-40B4-BE49-F238E27FC236}">
              <a16:creationId xmlns:a16="http://schemas.microsoft.com/office/drawing/2014/main" id="{E9691D4B-B126-4FDB-9F7F-63C287997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156" y="47625"/>
          <a:ext cx="1100137"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95250</xdr:colOff>
      <xdr:row>3</xdr:row>
      <xdr:rowOff>35718</xdr:rowOff>
    </xdr:from>
    <xdr:to>
      <xdr:col>22</xdr:col>
      <xdr:colOff>738187</xdr:colOff>
      <xdr:row>5</xdr:row>
      <xdr:rowOff>23811</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7F8E7524-77EB-4B8B-9451-4ECCAD9C070D}"/>
            </a:ext>
          </a:extLst>
        </xdr:cNvPr>
        <xdr:cNvSpPr/>
      </xdr:nvSpPr>
      <xdr:spPr>
        <a:xfrm>
          <a:off x="21085969" y="35718"/>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746125</xdr:colOff>
      <xdr:row>0</xdr:row>
      <xdr:rowOff>53975</xdr:rowOff>
    </xdr:from>
    <xdr:to>
      <xdr:col>1</xdr:col>
      <xdr:colOff>1095375</xdr:colOff>
      <xdr:row>1</xdr:row>
      <xdr:rowOff>385214</xdr:rowOff>
    </xdr:to>
    <xdr:pic>
      <xdr:nvPicPr>
        <xdr:cNvPr id="2" name="Picture 2">
          <a:extLst>
            <a:ext uri="{FF2B5EF4-FFF2-40B4-BE49-F238E27FC236}">
              <a16:creationId xmlns:a16="http://schemas.microsoft.com/office/drawing/2014/main" id="{237F6A61-31D0-4371-B88B-49D1151DB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53975"/>
          <a:ext cx="1698625" cy="87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95250</xdr:colOff>
      <xdr:row>0</xdr:row>
      <xdr:rowOff>238125</xdr:rowOff>
    </xdr:from>
    <xdr:to>
      <xdr:col>22</xdr:col>
      <xdr:colOff>738187</xdr:colOff>
      <xdr:row>1</xdr:row>
      <xdr:rowOff>281781</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4A07D6DF-6C1E-45A7-B670-3ABB463122B7}"/>
            </a:ext>
          </a:extLst>
        </xdr:cNvPr>
        <xdr:cNvSpPr/>
      </xdr:nvSpPr>
      <xdr:spPr>
        <a:xfrm>
          <a:off x="26050875" y="238125"/>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318251</xdr:colOff>
      <xdr:row>0</xdr:row>
      <xdr:rowOff>42228</xdr:rowOff>
    </xdr:from>
    <xdr:to>
      <xdr:col>1</xdr:col>
      <xdr:colOff>613833</xdr:colOff>
      <xdr:row>1</xdr:row>
      <xdr:rowOff>329760</xdr:rowOff>
    </xdr:to>
    <xdr:pic>
      <xdr:nvPicPr>
        <xdr:cNvPr id="2" name="Picture 2">
          <a:extLst>
            <a:ext uri="{FF2B5EF4-FFF2-40B4-BE49-F238E27FC236}">
              <a16:creationId xmlns:a16="http://schemas.microsoft.com/office/drawing/2014/main" id="{BFB7E95D-E88B-43A9-AE1F-F2E0F6D733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8251" y="42228"/>
          <a:ext cx="1258665" cy="700282"/>
        </a:xfrm>
        <a:prstGeom prst="rect">
          <a:avLst/>
        </a:prstGeom>
        <a:noFill/>
        <a:ln w="9525">
          <a:noFill/>
          <a:miter lim="800000"/>
          <a:headEnd/>
          <a:tailEnd/>
        </a:ln>
      </xdr:spPr>
    </xdr:pic>
    <xdr:clientData/>
  </xdr:twoCellAnchor>
  <xdr:twoCellAnchor>
    <xdr:from>
      <xdr:col>21</xdr:col>
      <xdr:colOff>84666</xdr:colOff>
      <xdr:row>0</xdr:row>
      <xdr:rowOff>158750</xdr:rowOff>
    </xdr:from>
    <xdr:to>
      <xdr:col>22</xdr:col>
      <xdr:colOff>727603</xdr:colOff>
      <xdr:row>1</xdr:row>
      <xdr:rowOff>329406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13D4FE24-77AF-4069-95F5-E9FAB5AD53B8}"/>
            </a:ext>
          </a:extLst>
        </xdr:cNvPr>
        <xdr:cNvSpPr/>
      </xdr:nvSpPr>
      <xdr:spPr>
        <a:xfrm>
          <a:off x="17589499" y="158750"/>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338138</xdr:colOff>
      <xdr:row>0</xdr:row>
      <xdr:rowOff>100014</xdr:rowOff>
    </xdr:from>
    <xdr:to>
      <xdr:col>1</xdr:col>
      <xdr:colOff>690563</xdr:colOff>
      <xdr:row>1</xdr:row>
      <xdr:rowOff>297657</xdr:rowOff>
    </xdr:to>
    <xdr:pic>
      <xdr:nvPicPr>
        <xdr:cNvPr id="2" name="Picture 1">
          <a:extLst>
            <a:ext uri="{FF2B5EF4-FFF2-40B4-BE49-F238E27FC236}">
              <a16:creationId xmlns:a16="http://schemas.microsoft.com/office/drawing/2014/main" id="{C6E3E4DD-2CCC-4C71-8034-171744DC66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8" y="100014"/>
          <a:ext cx="1185863"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111125</xdr:colOff>
      <xdr:row>0</xdr:row>
      <xdr:rowOff>174625</xdr:rowOff>
    </xdr:from>
    <xdr:to>
      <xdr:col>22</xdr:col>
      <xdr:colOff>754062</xdr:colOff>
      <xdr:row>1</xdr:row>
      <xdr:rowOff>361156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88A99509-654F-43D1-8CAB-AABBB90A821B}"/>
            </a:ext>
          </a:extLst>
        </xdr:cNvPr>
        <xdr:cNvSpPr/>
      </xdr:nvSpPr>
      <xdr:spPr>
        <a:xfrm>
          <a:off x="22637750" y="174625"/>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0</xdr:col>
      <xdr:colOff>329920</xdr:colOff>
      <xdr:row>0</xdr:row>
      <xdr:rowOff>10147</xdr:rowOff>
    </xdr:from>
    <xdr:ext cx="738860" cy="368820"/>
    <xdr:pic>
      <xdr:nvPicPr>
        <xdr:cNvPr id="2" name="image1.jpeg">
          <a:extLst>
            <a:ext uri="{FF2B5EF4-FFF2-40B4-BE49-F238E27FC236}">
              <a16:creationId xmlns:a16="http://schemas.microsoft.com/office/drawing/2014/main" id="{317472AB-7134-4182-A11F-39C61657B6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9920" y="10147"/>
          <a:ext cx="738860" cy="368820"/>
        </a:xfrm>
        <a:prstGeom prst="rect">
          <a:avLst/>
        </a:prstGeom>
      </xdr:spPr>
    </xdr:pic>
    <xdr:clientData/>
  </xdr:oneCellAnchor>
  <xdr:twoCellAnchor>
    <xdr:from>
      <xdr:col>21</xdr:col>
      <xdr:colOff>163286</xdr:colOff>
      <xdr:row>0</xdr:row>
      <xdr:rowOff>54428</xdr:rowOff>
    </xdr:from>
    <xdr:to>
      <xdr:col>23</xdr:col>
      <xdr:colOff>506866</xdr:colOff>
      <xdr:row>3</xdr:row>
      <xdr:rowOff>66334</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F371720B-3D58-41A2-BE5E-5414260F9CD8}"/>
            </a:ext>
          </a:extLst>
        </xdr:cNvPr>
        <xdr:cNvSpPr/>
      </xdr:nvSpPr>
      <xdr:spPr>
        <a:xfrm>
          <a:off x="12545786" y="54428"/>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878681</xdr:colOff>
      <xdr:row>0</xdr:row>
      <xdr:rowOff>38100</xdr:rowOff>
    </xdr:from>
    <xdr:to>
      <xdr:col>1</xdr:col>
      <xdr:colOff>914400</xdr:colOff>
      <xdr:row>1</xdr:row>
      <xdr:rowOff>272142</xdr:rowOff>
    </xdr:to>
    <xdr:pic>
      <xdr:nvPicPr>
        <xdr:cNvPr id="2" name="Picture 2">
          <a:extLst>
            <a:ext uri="{FF2B5EF4-FFF2-40B4-BE49-F238E27FC236}">
              <a16:creationId xmlns:a16="http://schemas.microsoft.com/office/drawing/2014/main" id="{547E90C5-8CD9-4FC2-95B6-705FECD7B1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8681" y="38100"/>
          <a:ext cx="1219540" cy="574221"/>
        </a:xfrm>
        <a:prstGeom prst="rect">
          <a:avLst/>
        </a:prstGeom>
        <a:noFill/>
        <a:ln w="9525">
          <a:noFill/>
          <a:miter lim="800000"/>
          <a:headEnd/>
          <a:tailEnd/>
        </a:ln>
      </xdr:spPr>
    </xdr:pic>
    <xdr:clientData/>
  </xdr:twoCellAnchor>
  <xdr:twoCellAnchor>
    <xdr:from>
      <xdr:col>21</xdr:col>
      <xdr:colOff>54429</xdr:colOff>
      <xdr:row>1</xdr:row>
      <xdr:rowOff>13607</xdr:rowOff>
    </xdr:from>
    <xdr:to>
      <xdr:col>21</xdr:col>
      <xdr:colOff>1459366</xdr:colOff>
      <xdr:row>2</xdr:row>
      <xdr:rowOff>202406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53BDB861-5249-4D4A-9C95-F40D11AD39FA}"/>
            </a:ext>
          </a:extLst>
        </xdr:cNvPr>
        <xdr:cNvSpPr/>
      </xdr:nvSpPr>
      <xdr:spPr>
        <a:xfrm>
          <a:off x="22247679" y="353786"/>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363009</xdr:colOff>
      <xdr:row>0</xdr:row>
      <xdr:rowOff>57150</xdr:rowOff>
    </xdr:from>
    <xdr:to>
      <xdr:col>1</xdr:col>
      <xdr:colOff>613834</xdr:colOff>
      <xdr:row>1</xdr:row>
      <xdr:rowOff>316464</xdr:rowOff>
    </xdr:to>
    <xdr:pic>
      <xdr:nvPicPr>
        <xdr:cNvPr id="2" name="Picture 2">
          <a:extLst>
            <a:ext uri="{FF2B5EF4-FFF2-40B4-BE49-F238E27FC236}">
              <a16:creationId xmlns:a16="http://schemas.microsoft.com/office/drawing/2014/main" id="{D0012E1F-BDB8-4814-86C9-449881C14B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3009" y="57150"/>
          <a:ext cx="1023408" cy="619147"/>
        </a:xfrm>
        <a:prstGeom prst="rect">
          <a:avLst/>
        </a:prstGeom>
        <a:noFill/>
        <a:ln w="9525">
          <a:noFill/>
          <a:miter lim="800000"/>
          <a:headEnd/>
          <a:tailEnd/>
        </a:ln>
      </xdr:spPr>
    </xdr:pic>
    <xdr:clientData/>
  </xdr:twoCellAnchor>
  <xdr:twoCellAnchor>
    <xdr:from>
      <xdr:col>21</xdr:col>
      <xdr:colOff>42333</xdr:colOff>
      <xdr:row>0</xdr:row>
      <xdr:rowOff>52917</xdr:rowOff>
    </xdr:from>
    <xdr:to>
      <xdr:col>22</xdr:col>
      <xdr:colOff>685270</xdr:colOff>
      <xdr:row>1</xdr:row>
      <xdr:rowOff>276490</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A8FA2513-28CD-4901-8794-A37D3EE5CD2E}"/>
            </a:ext>
          </a:extLst>
        </xdr:cNvPr>
        <xdr:cNvSpPr/>
      </xdr:nvSpPr>
      <xdr:spPr>
        <a:xfrm>
          <a:off x="17176750" y="52917"/>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886732</xdr:colOff>
      <xdr:row>0</xdr:row>
      <xdr:rowOff>56696</xdr:rowOff>
    </xdr:from>
    <xdr:to>
      <xdr:col>1</xdr:col>
      <xdr:colOff>262584</xdr:colOff>
      <xdr:row>1</xdr:row>
      <xdr:rowOff>510721</xdr:rowOff>
    </xdr:to>
    <xdr:pic>
      <xdr:nvPicPr>
        <xdr:cNvPr id="2" name="Picture 2">
          <a:extLst>
            <a:ext uri="{FF2B5EF4-FFF2-40B4-BE49-F238E27FC236}">
              <a16:creationId xmlns:a16="http://schemas.microsoft.com/office/drawing/2014/main" id="{B6504AA6-FF72-4B9B-8838-DF7CB878B4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6732" y="56696"/>
          <a:ext cx="1423727" cy="993775"/>
        </a:xfrm>
        <a:prstGeom prst="rect">
          <a:avLst/>
        </a:prstGeom>
        <a:noFill/>
        <a:ln w="9525">
          <a:noFill/>
          <a:miter lim="800000"/>
          <a:headEnd/>
          <a:tailEnd/>
        </a:ln>
      </xdr:spPr>
    </xdr:pic>
    <xdr:clientData/>
  </xdr:twoCellAnchor>
  <xdr:twoCellAnchor>
    <xdr:from>
      <xdr:col>21</xdr:col>
      <xdr:colOff>95250</xdr:colOff>
      <xdr:row>0</xdr:row>
      <xdr:rowOff>206375</xdr:rowOff>
    </xdr:from>
    <xdr:to>
      <xdr:col>21</xdr:col>
      <xdr:colOff>1500187</xdr:colOff>
      <xdr:row>1</xdr:row>
      <xdr:rowOff>250031</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6AAA3123-50ED-4611-AC99-190D65E17468}"/>
            </a:ext>
          </a:extLst>
        </xdr:cNvPr>
        <xdr:cNvSpPr/>
      </xdr:nvSpPr>
      <xdr:spPr>
        <a:xfrm>
          <a:off x="27305000" y="206375"/>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476251</xdr:colOff>
      <xdr:row>0</xdr:row>
      <xdr:rowOff>60325</xdr:rowOff>
    </xdr:from>
    <xdr:to>
      <xdr:col>1</xdr:col>
      <xdr:colOff>841375</xdr:colOff>
      <xdr:row>1</xdr:row>
      <xdr:rowOff>524599</xdr:rowOff>
    </xdr:to>
    <xdr:pic>
      <xdr:nvPicPr>
        <xdr:cNvPr id="2" name="Picture 2">
          <a:extLst>
            <a:ext uri="{FF2B5EF4-FFF2-40B4-BE49-F238E27FC236}">
              <a16:creationId xmlns:a16="http://schemas.microsoft.com/office/drawing/2014/main" id="{1B585256-1D88-4D3B-9FA1-E984107D3D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1" y="60325"/>
          <a:ext cx="1873249" cy="1051649"/>
        </a:xfrm>
        <a:prstGeom prst="rect">
          <a:avLst/>
        </a:prstGeom>
        <a:noFill/>
        <a:ln w="9525">
          <a:noFill/>
          <a:miter lim="800000"/>
          <a:headEnd/>
          <a:tailEnd/>
        </a:ln>
      </xdr:spPr>
    </xdr:pic>
    <xdr:clientData/>
  </xdr:twoCellAnchor>
  <xdr:twoCellAnchor>
    <xdr:from>
      <xdr:col>22</xdr:col>
      <xdr:colOff>47625</xdr:colOff>
      <xdr:row>0</xdr:row>
      <xdr:rowOff>158750</xdr:rowOff>
    </xdr:from>
    <xdr:to>
      <xdr:col>22</xdr:col>
      <xdr:colOff>1452562</xdr:colOff>
      <xdr:row>1</xdr:row>
      <xdr:rowOff>154781</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0A47CB3D-F9DA-4AEF-BFA2-2A5661B7BBB6}"/>
            </a:ext>
          </a:extLst>
        </xdr:cNvPr>
        <xdr:cNvSpPr/>
      </xdr:nvSpPr>
      <xdr:spPr>
        <a:xfrm>
          <a:off x="24193500" y="158750"/>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431800</xdr:colOff>
      <xdr:row>0</xdr:row>
      <xdr:rowOff>41275</xdr:rowOff>
    </xdr:from>
    <xdr:to>
      <xdr:col>1</xdr:col>
      <xdr:colOff>460375</xdr:colOff>
      <xdr:row>1</xdr:row>
      <xdr:rowOff>285750</xdr:rowOff>
    </xdr:to>
    <xdr:pic>
      <xdr:nvPicPr>
        <xdr:cNvPr id="2" name="Picture 2">
          <a:extLst>
            <a:ext uri="{FF2B5EF4-FFF2-40B4-BE49-F238E27FC236}">
              <a16:creationId xmlns:a16="http://schemas.microsoft.com/office/drawing/2014/main" id="{F6C42869-7731-4AAC-847D-F89AA098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41275"/>
          <a:ext cx="965200" cy="62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47625</xdr:colOff>
      <xdr:row>0</xdr:row>
      <xdr:rowOff>158750</xdr:rowOff>
    </xdr:from>
    <xdr:to>
      <xdr:col>22</xdr:col>
      <xdr:colOff>722312</xdr:colOff>
      <xdr:row>1</xdr:row>
      <xdr:rowOff>361156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26F7ECC2-8479-4D7E-A93D-947D09C9523C}"/>
            </a:ext>
          </a:extLst>
        </xdr:cNvPr>
        <xdr:cNvSpPr/>
      </xdr:nvSpPr>
      <xdr:spPr>
        <a:xfrm>
          <a:off x="28622625" y="158750"/>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1838325</xdr:colOff>
      <xdr:row>3</xdr:row>
      <xdr:rowOff>9525</xdr:rowOff>
    </xdr:from>
    <xdr:to>
      <xdr:col>2</xdr:col>
      <xdr:colOff>466725</xdr:colOff>
      <xdr:row>5</xdr:row>
      <xdr:rowOff>161924</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2095500" y="714375"/>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1. Objetivo</a:t>
          </a:r>
          <a:r>
            <a:rPr lang="en-US" sz="1100" baseline="0"/>
            <a:t> </a:t>
          </a:r>
        </a:p>
        <a:p>
          <a:pPr algn="ctr"/>
          <a:r>
            <a:rPr lang="en-US" sz="1100" baseline="0"/>
            <a:t>2. Metodología </a:t>
          </a:r>
        </a:p>
      </xdr:txBody>
    </xdr:sp>
    <xdr:clientData/>
  </xdr:twoCellAnchor>
  <xdr:twoCellAnchor>
    <xdr:from>
      <xdr:col>2</xdr:col>
      <xdr:colOff>1666875</xdr:colOff>
      <xdr:row>3</xdr:row>
      <xdr:rowOff>9525</xdr:rowOff>
    </xdr:from>
    <xdr:to>
      <xdr:col>3</xdr:col>
      <xdr:colOff>219075</xdr:colOff>
      <xdr:row>5</xdr:row>
      <xdr:rowOff>161924</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200-00000B000000}"/>
            </a:ext>
          </a:extLst>
        </xdr:cNvPr>
        <xdr:cNvSpPr/>
      </xdr:nvSpPr>
      <xdr:spPr>
        <a:xfrm>
          <a:off x="4400550" y="7143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3.2 Consolidado</a:t>
          </a:r>
        </a:p>
      </xdr:txBody>
    </xdr:sp>
    <xdr:clientData/>
  </xdr:twoCellAnchor>
  <xdr:twoCellAnchor>
    <xdr:from>
      <xdr:col>1</xdr:col>
      <xdr:colOff>723900</xdr:colOff>
      <xdr:row>3</xdr:row>
      <xdr:rowOff>0</xdr:rowOff>
    </xdr:from>
    <xdr:to>
      <xdr:col>1</xdr:col>
      <xdr:colOff>1752600</xdr:colOff>
      <xdr:row>5</xdr:row>
      <xdr:rowOff>152399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981075" y="7048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CONTENIDO </a:t>
          </a:r>
        </a:p>
      </xdr:txBody>
    </xdr:sp>
    <xdr:clientData/>
  </xdr:twoCellAnchor>
  <xdr:twoCellAnchor>
    <xdr:from>
      <xdr:col>1</xdr:col>
      <xdr:colOff>733425</xdr:colOff>
      <xdr:row>7</xdr:row>
      <xdr:rowOff>9525</xdr:rowOff>
    </xdr:from>
    <xdr:to>
      <xdr:col>1</xdr:col>
      <xdr:colOff>1762125</xdr:colOff>
      <xdr:row>9</xdr:row>
      <xdr:rowOff>161924</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200-00000D000000}"/>
            </a:ext>
          </a:extLst>
        </xdr:cNvPr>
        <xdr:cNvSpPr/>
      </xdr:nvSpPr>
      <xdr:spPr>
        <a:xfrm>
          <a:off x="990600" y="14763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3.3 Comparativo</a:t>
          </a:r>
        </a:p>
      </xdr:txBody>
    </xdr:sp>
    <xdr:clientData/>
  </xdr:twoCellAnchor>
  <xdr:twoCellAnchor>
    <xdr:from>
      <xdr:col>2</xdr:col>
      <xdr:colOff>542925</xdr:colOff>
      <xdr:row>7</xdr:row>
      <xdr:rowOff>9525</xdr:rowOff>
    </xdr:from>
    <xdr:to>
      <xdr:col>2</xdr:col>
      <xdr:colOff>1581149</xdr:colOff>
      <xdr:row>9</xdr:row>
      <xdr:rowOff>161924</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200-00000E000000}"/>
            </a:ext>
          </a:extLst>
        </xdr:cNvPr>
        <xdr:cNvSpPr/>
      </xdr:nvSpPr>
      <xdr:spPr>
        <a:xfrm>
          <a:off x="3276600" y="1476375"/>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2</xdr:col>
      <xdr:colOff>1666875</xdr:colOff>
      <xdr:row>7</xdr:row>
      <xdr:rowOff>9525</xdr:rowOff>
    </xdr:from>
    <xdr:to>
      <xdr:col>3</xdr:col>
      <xdr:colOff>219075</xdr:colOff>
      <xdr:row>9</xdr:row>
      <xdr:rowOff>161924</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200-00000F000000}"/>
            </a:ext>
          </a:extLst>
        </xdr:cNvPr>
        <xdr:cNvSpPr/>
      </xdr:nvSpPr>
      <xdr:spPr>
        <a:xfrm>
          <a:off x="4400550" y="14763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5. Aspectos por Mejorar</a:t>
          </a:r>
        </a:p>
      </xdr:txBody>
    </xdr:sp>
    <xdr:clientData/>
  </xdr:twoCellAnchor>
  <xdr:twoCellAnchor>
    <xdr:from>
      <xdr:col>1</xdr:col>
      <xdr:colOff>1828799</xdr:colOff>
      <xdr:row>7</xdr:row>
      <xdr:rowOff>9525</xdr:rowOff>
    </xdr:from>
    <xdr:to>
      <xdr:col>2</xdr:col>
      <xdr:colOff>457198</xdr:colOff>
      <xdr:row>9</xdr:row>
      <xdr:rowOff>161924</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200-000010000000}"/>
            </a:ext>
          </a:extLst>
        </xdr:cNvPr>
        <xdr:cNvSpPr/>
      </xdr:nvSpPr>
      <xdr:spPr>
        <a:xfrm>
          <a:off x="2085974" y="1476375"/>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3.4 Indicadores </a:t>
          </a:r>
        </a:p>
      </xdr:txBody>
    </xdr:sp>
    <xdr:clientData/>
  </xdr:twoCellAnchor>
  <xdr:twoCellAnchor>
    <xdr:from>
      <xdr:col>2</xdr:col>
      <xdr:colOff>561975</xdr:colOff>
      <xdr:row>3</xdr:row>
      <xdr:rowOff>9525</xdr:rowOff>
    </xdr:from>
    <xdr:to>
      <xdr:col>2</xdr:col>
      <xdr:colOff>1590675</xdr:colOff>
      <xdr:row>5</xdr:row>
      <xdr:rowOff>161924</xdr:rowOff>
    </xdr:to>
    <xdr:sp macro="" textlink="">
      <xdr:nvSpPr>
        <xdr:cNvPr id="17" name="Rectángulo redondeado 16">
          <a:hlinkClick xmlns:r="http://schemas.openxmlformats.org/officeDocument/2006/relationships" r:id="rId8"/>
          <a:extLst>
            <a:ext uri="{FF2B5EF4-FFF2-40B4-BE49-F238E27FC236}">
              <a16:creationId xmlns:a16="http://schemas.microsoft.com/office/drawing/2014/main" id="{00000000-0008-0000-0200-000011000000}"/>
            </a:ext>
          </a:extLst>
        </xdr:cNvPr>
        <xdr:cNvSpPr/>
      </xdr:nvSpPr>
      <xdr:spPr>
        <a:xfrm>
          <a:off x="3295650" y="7143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editAs="oneCell">
    <xdr:from>
      <xdr:col>1</xdr:col>
      <xdr:colOff>47626</xdr:colOff>
      <xdr:row>14</xdr:row>
      <xdr:rowOff>85725</xdr:rowOff>
    </xdr:from>
    <xdr:to>
      <xdr:col>3</xdr:col>
      <xdr:colOff>2400300</xdr:colOff>
      <xdr:row>37</xdr:row>
      <xdr:rowOff>142875</xdr:rowOff>
    </xdr:to>
    <xdr:pic>
      <xdr:nvPicPr>
        <xdr:cNvPr id="18" name="Imagen 17">
          <a:extLst>
            <a:ext uri="{FF2B5EF4-FFF2-40B4-BE49-F238E27FC236}">
              <a16:creationId xmlns:a16="http://schemas.microsoft.com/office/drawing/2014/main" id="{00000000-0008-0000-0200-000012000000}"/>
            </a:ext>
          </a:extLst>
        </xdr:cNvPr>
        <xdr:cNvPicPr/>
      </xdr:nvPicPr>
      <xdr:blipFill>
        <a:blip xmlns:r="http://schemas.openxmlformats.org/officeDocument/2006/relationships" r:embed="rId9"/>
        <a:stretch>
          <a:fillRect/>
        </a:stretch>
      </xdr:blipFill>
      <xdr:spPr>
        <a:xfrm>
          <a:off x="304801" y="3505200"/>
          <a:ext cx="7305674" cy="4438650"/>
        </a:xfrm>
        <a:prstGeom prst="rect">
          <a:avLst/>
        </a:prstGeom>
      </xdr:spPr>
    </xdr:pic>
    <xdr:clientData/>
  </xdr:twoCellAnchor>
  <xdr:twoCellAnchor>
    <xdr:from>
      <xdr:col>3</xdr:col>
      <xdr:colOff>352425</xdr:colOff>
      <xdr:row>3</xdr:row>
      <xdr:rowOff>0</xdr:rowOff>
    </xdr:from>
    <xdr:to>
      <xdr:col>3</xdr:col>
      <xdr:colOff>1381125</xdr:colOff>
      <xdr:row>9</xdr:row>
      <xdr:rowOff>161925</xdr:rowOff>
    </xdr:to>
    <xdr:sp macro="" textlink="">
      <xdr:nvSpPr>
        <xdr:cNvPr id="19" name="Rectángulo redondeado 18">
          <a:hlinkClick xmlns:r="http://schemas.openxmlformats.org/officeDocument/2006/relationships" r:id="rId10"/>
          <a:extLst>
            <a:ext uri="{FF2B5EF4-FFF2-40B4-BE49-F238E27FC236}">
              <a16:creationId xmlns:a16="http://schemas.microsoft.com/office/drawing/2014/main" id="{00000000-0008-0000-0200-000013000000}"/>
            </a:ext>
          </a:extLst>
        </xdr:cNvPr>
        <xdr:cNvSpPr/>
      </xdr:nvSpPr>
      <xdr:spPr>
        <a:xfrm>
          <a:off x="5562600" y="704850"/>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1100817</xdr:colOff>
      <xdr:row>0</xdr:row>
      <xdr:rowOff>138792</xdr:rowOff>
    </xdr:from>
    <xdr:to>
      <xdr:col>1</xdr:col>
      <xdr:colOff>503226</xdr:colOff>
      <xdr:row>1</xdr:row>
      <xdr:rowOff>408214</xdr:rowOff>
    </xdr:to>
    <xdr:pic>
      <xdr:nvPicPr>
        <xdr:cNvPr id="2" name="Picture 2">
          <a:extLst>
            <a:ext uri="{FF2B5EF4-FFF2-40B4-BE49-F238E27FC236}">
              <a16:creationId xmlns:a16="http://schemas.microsoft.com/office/drawing/2014/main" id="{893D04ED-B4E6-4595-98F7-F25838639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0817" y="138792"/>
          <a:ext cx="1212159" cy="745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54428</xdr:colOff>
      <xdr:row>0</xdr:row>
      <xdr:rowOff>190500</xdr:rowOff>
    </xdr:from>
    <xdr:to>
      <xdr:col>22</xdr:col>
      <xdr:colOff>697365</xdr:colOff>
      <xdr:row>1</xdr:row>
      <xdr:rowOff>297656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1B44469A-060C-47BD-9B63-9FD7BB9970F3}"/>
            </a:ext>
          </a:extLst>
        </xdr:cNvPr>
        <xdr:cNvSpPr/>
      </xdr:nvSpPr>
      <xdr:spPr>
        <a:xfrm>
          <a:off x="27840214" y="190500"/>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423182</xdr:colOff>
      <xdr:row>0</xdr:row>
      <xdr:rowOff>13609</xdr:rowOff>
    </xdr:from>
    <xdr:to>
      <xdr:col>1</xdr:col>
      <xdr:colOff>789214</xdr:colOff>
      <xdr:row>1</xdr:row>
      <xdr:rowOff>312966</xdr:rowOff>
    </xdr:to>
    <xdr:pic>
      <xdr:nvPicPr>
        <xdr:cNvPr id="2" name="Picture 2">
          <a:extLst>
            <a:ext uri="{FF2B5EF4-FFF2-40B4-BE49-F238E27FC236}">
              <a16:creationId xmlns:a16="http://schemas.microsoft.com/office/drawing/2014/main" id="{A6766E42-3412-466B-B4A7-C86ECFED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218" y="13609"/>
          <a:ext cx="1617889"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81643</xdr:colOff>
      <xdr:row>0</xdr:row>
      <xdr:rowOff>122464</xdr:rowOff>
    </xdr:from>
    <xdr:to>
      <xdr:col>22</xdr:col>
      <xdr:colOff>724580</xdr:colOff>
      <xdr:row>1</xdr:row>
      <xdr:rowOff>338477</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2991E798-7E2B-47E2-8CBB-9582898F922F}"/>
            </a:ext>
          </a:extLst>
        </xdr:cNvPr>
        <xdr:cNvSpPr/>
      </xdr:nvSpPr>
      <xdr:spPr>
        <a:xfrm>
          <a:off x="24098250" y="122464"/>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390525</xdr:colOff>
      <xdr:row>0</xdr:row>
      <xdr:rowOff>104775</xdr:rowOff>
    </xdr:from>
    <xdr:to>
      <xdr:col>1</xdr:col>
      <xdr:colOff>695565</xdr:colOff>
      <xdr:row>1</xdr:row>
      <xdr:rowOff>340179</xdr:rowOff>
    </xdr:to>
    <xdr:pic>
      <xdr:nvPicPr>
        <xdr:cNvPr id="2" name="Picture 2">
          <a:extLst>
            <a:ext uri="{FF2B5EF4-FFF2-40B4-BE49-F238E27FC236}">
              <a16:creationId xmlns:a16="http://schemas.microsoft.com/office/drawing/2014/main" id="{2C425CC8-AD8D-4E2C-8A13-CD2541ED5E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104775"/>
          <a:ext cx="1298361" cy="725261"/>
        </a:xfrm>
        <a:prstGeom prst="rect">
          <a:avLst/>
        </a:prstGeom>
        <a:noFill/>
        <a:ln w="9525">
          <a:noFill/>
          <a:miter lim="800000"/>
          <a:headEnd/>
          <a:tailEnd/>
        </a:ln>
      </xdr:spPr>
    </xdr:pic>
    <xdr:clientData/>
  </xdr:twoCellAnchor>
  <xdr:twoCellAnchor>
    <xdr:from>
      <xdr:col>21</xdr:col>
      <xdr:colOff>68036</xdr:colOff>
      <xdr:row>0</xdr:row>
      <xdr:rowOff>204107</xdr:rowOff>
    </xdr:from>
    <xdr:to>
      <xdr:col>22</xdr:col>
      <xdr:colOff>697366</xdr:colOff>
      <xdr:row>1</xdr:row>
      <xdr:rowOff>297656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B386E72E-715E-45D6-87DF-4307110F1362}"/>
            </a:ext>
          </a:extLst>
        </xdr:cNvPr>
        <xdr:cNvSpPr/>
      </xdr:nvSpPr>
      <xdr:spPr>
        <a:xfrm>
          <a:off x="21785036" y="204107"/>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502104</xdr:colOff>
      <xdr:row>0</xdr:row>
      <xdr:rowOff>138793</xdr:rowOff>
    </xdr:from>
    <xdr:to>
      <xdr:col>1</xdr:col>
      <xdr:colOff>749754</xdr:colOff>
      <xdr:row>1</xdr:row>
      <xdr:rowOff>299357</xdr:rowOff>
    </xdr:to>
    <xdr:pic>
      <xdr:nvPicPr>
        <xdr:cNvPr id="2" name="Picture 2">
          <a:extLst>
            <a:ext uri="{FF2B5EF4-FFF2-40B4-BE49-F238E27FC236}">
              <a16:creationId xmlns:a16="http://schemas.microsoft.com/office/drawing/2014/main" id="{C46DD7F8-BFCB-4D3A-A1A8-342472C07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104" y="138793"/>
          <a:ext cx="982436" cy="62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54429</xdr:colOff>
      <xdr:row>0</xdr:row>
      <xdr:rowOff>122465</xdr:rowOff>
    </xdr:from>
    <xdr:to>
      <xdr:col>22</xdr:col>
      <xdr:colOff>697366</xdr:colOff>
      <xdr:row>1</xdr:row>
      <xdr:rowOff>243228</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C9E9181F-71EA-4BC4-A63B-1036C0692DC6}"/>
            </a:ext>
          </a:extLst>
        </xdr:cNvPr>
        <xdr:cNvSpPr/>
      </xdr:nvSpPr>
      <xdr:spPr>
        <a:xfrm>
          <a:off x="19499036" y="122465"/>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706211</xdr:colOff>
      <xdr:row>0</xdr:row>
      <xdr:rowOff>43542</xdr:rowOff>
    </xdr:from>
    <xdr:to>
      <xdr:col>1</xdr:col>
      <xdr:colOff>404364</xdr:colOff>
      <xdr:row>1</xdr:row>
      <xdr:rowOff>299356</xdr:rowOff>
    </xdr:to>
    <xdr:pic>
      <xdr:nvPicPr>
        <xdr:cNvPr id="2" name="Picture 2">
          <a:extLst>
            <a:ext uri="{FF2B5EF4-FFF2-40B4-BE49-F238E27FC236}">
              <a16:creationId xmlns:a16="http://schemas.microsoft.com/office/drawing/2014/main" id="{BF343FB0-B609-45E0-925C-EC8BDAB08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211" y="43542"/>
          <a:ext cx="1045260" cy="636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54429</xdr:colOff>
      <xdr:row>0</xdr:row>
      <xdr:rowOff>95250</xdr:rowOff>
    </xdr:from>
    <xdr:to>
      <xdr:col>22</xdr:col>
      <xdr:colOff>710973</xdr:colOff>
      <xdr:row>1</xdr:row>
      <xdr:rowOff>297656</xdr:rowOff>
    </xdr:to>
    <xdr:sp macro="" textlink="">
      <xdr:nvSpPr>
        <xdr:cNvPr id="3" name="Flecha: hacia la izquierda 2">
          <a:hlinkClick xmlns:r="http://schemas.openxmlformats.org/officeDocument/2006/relationships" r:id="rId2"/>
          <a:extLst>
            <a:ext uri="{FF2B5EF4-FFF2-40B4-BE49-F238E27FC236}">
              <a16:creationId xmlns:a16="http://schemas.microsoft.com/office/drawing/2014/main" id="{0E9867EC-F23E-4118-BD6B-93112792E2FE}"/>
            </a:ext>
          </a:extLst>
        </xdr:cNvPr>
        <xdr:cNvSpPr/>
      </xdr:nvSpPr>
      <xdr:spPr>
        <a:xfrm>
          <a:off x="20628429" y="95250"/>
          <a:ext cx="1404937" cy="583406"/>
        </a:xfrm>
        <a:prstGeom prst="left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ES" sz="1400" b="1">
              <a:solidFill>
                <a:sysClr val="windowText" lastClr="000000"/>
              </a:solidFill>
            </a:rPr>
            <a:t>CONTENIDO</a:t>
          </a:r>
          <a:r>
            <a:rPr lang="es-ES" sz="1400" b="1" baseline="0">
              <a:solidFill>
                <a:sysClr val="windowText" lastClr="000000"/>
              </a:solidFill>
            </a:rPr>
            <a:t> </a:t>
          </a:r>
          <a:endParaRPr lang="es-ES" sz="14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209549</xdr:colOff>
      <xdr:row>2</xdr:row>
      <xdr:rowOff>87933</xdr:rowOff>
    </xdr:from>
    <xdr:to>
      <xdr:col>13</xdr:col>
      <xdr:colOff>3609974</xdr:colOff>
      <xdr:row>12</xdr:row>
      <xdr:rowOff>114069</xdr:rowOff>
    </xdr:to>
    <xdr:pic>
      <xdr:nvPicPr>
        <xdr:cNvPr id="19" name="Imagen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4" y="678483"/>
          <a:ext cx="4524375" cy="1931136"/>
        </a:xfrm>
        <a:prstGeom prst="rect">
          <a:avLst/>
        </a:prstGeom>
        <a:ln w="3175"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419100</xdr:colOff>
      <xdr:row>4</xdr:row>
      <xdr:rowOff>19050</xdr:rowOff>
    </xdr:from>
    <xdr:to>
      <xdr:col>8</xdr:col>
      <xdr:colOff>142875</xdr:colOff>
      <xdr:row>6</xdr:row>
      <xdr:rowOff>171449</xdr:rowOff>
    </xdr:to>
    <xdr:sp macro="" textlink="">
      <xdr:nvSpPr>
        <xdr:cNvPr id="28" name="Rectángulo redondeado 27">
          <a:hlinkClick xmlns:r="http://schemas.openxmlformats.org/officeDocument/2006/relationships" r:id="rId2"/>
          <a:extLst>
            <a:ext uri="{FF2B5EF4-FFF2-40B4-BE49-F238E27FC236}">
              <a16:creationId xmlns:a16="http://schemas.microsoft.com/office/drawing/2014/main" id="{00000000-0008-0000-0300-00001C000000}"/>
            </a:ext>
          </a:extLst>
        </xdr:cNvPr>
        <xdr:cNvSpPr/>
      </xdr:nvSpPr>
      <xdr:spPr>
        <a:xfrm>
          <a:off x="4343400" y="99060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1. Objetivo</a:t>
          </a:r>
          <a:r>
            <a:rPr lang="en-US" sz="1100" baseline="0"/>
            <a:t> </a:t>
          </a:r>
        </a:p>
        <a:p>
          <a:pPr algn="ctr"/>
          <a:r>
            <a:rPr lang="en-US" sz="1100" baseline="0"/>
            <a:t>2. Metodología </a:t>
          </a:r>
        </a:p>
      </xdr:txBody>
    </xdr:sp>
    <xdr:clientData/>
  </xdr:twoCellAnchor>
  <xdr:twoCellAnchor>
    <xdr:from>
      <xdr:col>9</xdr:col>
      <xdr:colOff>342900</xdr:colOff>
      <xdr:row>4</xdr:row>
      <xdr:rowOff>19050</xdr:rowOff>
    </xdr:from>
    <xdr:to>
      <xdr:col>10</xdr:col>
      <xdr:colOff>247650</xdr:colOff>
      <xdr:row>6</xdr:row>
      <xdr:rowOff>171449</xdr:rowOff>
    </xdr:to>
    <xdr:sp macro="" textlink="">
      <xdr:nvSpPr>
        <xdr:cNvPr id="29" name="Rectángulo redondeado 28">
          <a:hlinkClick xmlns:r="http://schemas.openxmlformats.org/officeDocument/2006/relationships" r:id="rId3"/>
          <a:extLst>
            <a:ext uri="{FF2B5EF4-FFF2-40B4-BE49-F238E27FC236}">
              <a16:creationId xmlns:a16="http://schemas.microsoft.com/office/drawing/2014/main" id="{00000000-0008-0000-0300-00001D000000}"/>
            </a:ext>
          </a:extLst>
        </xdr:cNvPr>
        <xdr:cNvSpPr/>
      </xdr:nvSpPr>
      <xdr:spPr>
        <a:xfrm>
          <a:off x="6648450" y="9906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3.2 Consolidado</a:t>
          </a:r>
        </a:p>
      </xdr:txBody>
    </xdr:sp>
    <xdr:clientData/>
  </xdr:twoCellAnchor>
  <xdr:twoCellAnchor>
    <xdr:from>
      <xdr:col>3</xdr:col>
      <xdr:colOff>2295525</xdr:colOff>
      <xdr:row>4</xdr:row>
      <xdr:rowOff>9525</xdr:rowOff>
    </xdr:from>
    <xdr:to>
      <xdr:col>5</xdr:col>
      <xdr:colOff>333375</xdr:colOff>
      <xdr:row>6</xdr:row>
      <xdr:rowOff>161924</xdr:rowOff>
    </xdr:to>
    <xdr:sp macro="" textlink="">
      <xdr:nvSpPr>
        <xdr:cNvPr id="30" name="Rectángulo redondeado 29">
          <a:hlinkClick xmlns:r="http://schemas.openxmlformats.org/officeDocument/2006/relationships" r:id="rId4"/>
          <a:extLst>
            <a:ext uri="{FF2B5EF4-FFF2-40B4-BE49-F238E27FC236}">
              <a16:creationId xmlns:a16="http://schemas.microsoft.com/office/drawing/2014/main" id="{00000000-0008-0000-0300-00001E000000}"/>
            </a:ext>
          </a:extLst>
        </xdr:cNvPr>
        <xdr:cNvSpPr/>
      </xdr:nvSpPr>
      <xdr:spPr>
        <a:xfrm>
          <a:off x="3228975" y="98107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CONTENIDO </a:t>
          </a:r>
        </a:p>
      </xdr:txBody>
    </xdr:sp>
    <xdr:clientData/>
  </xdr:twoCellAnchor>
  <xdr:twoCellAnchor>
    <xdr:from>
      <xdr:col>3</xdr:col>
      <xdr:colOff>2305050</xdr:colOff>
      <xdr:row>8</xdr:row>
      <xdr:rowOff>19050</xdr:rowOff>
    </xdr:from>
    <xdr:to>
      <xdr:col>5</xdr:col>
      <xdr:colOff>342900</xdr:colOff>
      <xdr:row>10</xdr:row>
      <xdr:rowOff>171449</xdr:rowOff>
    </xdr:to>
    <xdr:sp macro="" textlink="">
      <xdr:nvSpPr>
        <xdr:cNvPr id="31" name="Rectángulo redondeado 30">
          <a:hlinkClick xmlns:r="http://schemas.openxmlformats.org/officeDocument/2006/relationships" r:id="rId5"/>
          <a:extLst>
            <a:ext uri="{FF2B5EF4-FFF2-40B4-BE49-F238E27FC236}">
              <a16:creationId xmlns:a16="http://schemas.microsoft.com/office/drawing/2014/main" id="{00000000-0008-0000-0300-00001F000000}"/>
            </a:ext>
          </a:extLst>
        </xdr:cNvPr>
        <xdr:cNvSpPr/>
      </xdr:nvSpPr>
      <xdr:spPr>
        <a:xfrm>
          <a:off x="3238500" y="17526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3.3 Comparativo</a:t>
          </a:r>
        </a:p>
      </xdr:txBody>
    </xdr:sp>
    <xdr:clientData/>
  </xdr:twoCellAnchor>
  <xdr:twoCellAnchor>
    <xdr:from>
      <xdr:col>8</xdr:col>
      <xdr:colOff>219075</xdr:colOff>
      <xdr:row>8</xdr:row>
      <xdr:rowOff>19050</xdr:rowOff>
    </xdr:from>
    <xdr:to>
      <xdr:col>9</xdr:col>
      <xdr:colOff>257174</xdr:colOff>
      <xdr:row>10</xdr:row>
      <xdr:rowOff>171449</xdr:rowOff>
    </xdr:to>
    <xdr:sp macro="" textlink="">
      <xdr:nvSpPr>
        <xdr:cNvPr id="32" name="Rectángulo redondeado 31">
          <a:hlinkClick xmlns:r="http://schemas.openxmlformats.org/officeDocument/2006/relationships" r:id="rId6"/>
          <a:extLst>
            <a:ext uri="{FF2B5EF4-FFF2-40B4-BE49-F238E27FC236}">
              <a16:creationId xmlns:a16="http://schemas.microsoft.com/office/drawing/2014/main" id="{00000000-0008-0000-0300-000020000000}"/>
            </a:ext>
          </a:extLst>
        </xdr:cNvPr>
        <xdr:cNvSpPr/>
      </xdr:nvSpPr>
      <xdr:spPr>
        <a:xfrm>
          <a:off x="5524500" y="1752600"/>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9</xdr:col>
      <xdr:colOff>342900</xdr:colOff>
      <xdr:row>8</xdr:row>
      <xdr:rowOff>19050</xdr:rowOff>
    </xdr:from>
    <xdr:to>
      <xdr:col>10</xdr:col>
      <xdr:colOff>247650</xdr:colOff>
      <xdr:row>10</xdr:row>
      <xdr:rowOff>171449</xdr:rowOff>
    </xdr:to>
    <xdr:sp macro="" textlink="">
      <xdr:nvSpPr>
        <xdr:cNvPr id="33" name="Rectángulo redondeado 32">
          <a:hlinkClick xmlns:r="http://schemas.openxmlformats.org/officeDocument/2006/relationships" r:id="rId7"/>
          <a:extLst>
            <a:ext uri="{FF2B5EF4-FFF2-40B4-BE49-F238E27FC236}">
              <a16:creationId xmlns:a16="http://schemas.microsoft.com/office/drawing/2014/main" id="{00000000-0008-0000-0300-000021000000}"/>
            </a:ext>
          </a:extLst>
        </xdr:cNvPr>
        <xdr:cNvSpPr/>
      </xdr:nvSpPr>
      <xdr:spPr>
        <a:xfrm>
          <a:off x="6648450" y="17526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5. Aspectos por Mejorar</a:t>
          </a:r>
        </a:p>
      </xdr:txBody>
    </xdr:sp>
    <xdr:clientData/>
  </xdr:twoCellAnchor>
  <xdr:twoCellAnchor>
    <xdr:from>
      <xdr:col>5</xdr:col>
      <xdr:colOff>409574</xdr:colOff>
      <xdr:row>8</xdr:row>
      <xdr:rowOff>19050</xdr:rowOff>
    </xdr:from>
    <xdr:to>
      <xdr:col>8</xdr:col>
      <xdr:colOff>133348</xdr:colOff>
      <xdr:row>10</xdr:row>
      <xdr:rowOff>171449</xdr:rowOff>
    </xdr:to>
    <xdr:sp macro="" textlink="">
      <xdr:nvSpPr>
        <xdr:cNvPr id="34" name="Rectángulo redondeado 33">
          <a:hlinkClick xmlns:r="http://schemas.openxmlformats.org/officeDocument/2006/relationships" r:id="rId8"/>
          <a:extLst>
            <a:ext uri="{FF2B5EF4-FFF2-40B4-BE49-F238E27FC236}">
              <a16:creationId xmlns:a16="http://schemas.microsoft.com/office/drawing/2014/main" id="{00000000-0008-0000-0300-000022000000}"/>
            </a:ext>
          </a:extLst>
        </xdr:cNvPr>
        <xdr:cNvSpPr/>
      </xdr:nvSpPr>
      <xdr:spPr>
        <a:xfrm>
          <a:off x="4333874" y="1752600"/>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3.4 Indicadores </a:t>
          </a:r>
        </a:p>
      </xdr:txBody>
    </xdr:sp>
    <xdr:clientData/>
  </xdr:twoCellAnchor>
  <xdr:twoCellAnchor>
    <xdr:from>
      <xdr:col>8</xdr:col>
      <xdr:colOff>238125</xdr:colOff>
      <xdr:row>4</xdr:row>
      <xdr:rowOff>19050</xdr:rowOff>
    </xdr:from>
    <xdr:to>
      <xdr:col>9</xdr:col>
      <xdr:colOff>266700</xdr:colOff>
      <xdr:row>6</xdr:row>
      <xdr:rowOff>171449</xdr:rowOff>
    </xdr:to>
    <xdr:sp macro="" textlink="">
      <xdr:nvSpPr>
        <xdr:cNvPr id="35" name="Rectángulo redondeado 34">
          <a:hlinkClick xmlns:r="http://schemas.openxmlformats.org/officeDocument/2006/relationships" r:id="rId9"/>
          <a:extLst>
            <a:ext uri="{FF2B5EF4-FFF2-40B4-BE49-F238E27FC236}">
              <a16:creationId xmlns:a16="http://schemas.microsoft.com/office/drawing/2014/main" id="{00000000-0008-0000-0300-000023000000}"/>
            </a:ext>
          </a:extLst>
        </xdr:cNvPr>
        <xdr:cNvSpPr/>
      </xdr:nvSpPr>
      <xdr:spPr>
        <a:xfrm>
          <a:off x="5543550" y="9906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xdr:from>
      <xdr:col>10</xdr:col>
      <xdr:colOff>381000</xdr:colOff>
      <xdr:row>4</xdr:row>
      <xdr:rowOff>9525</xdr:rowOff>
    </xdr:from>
    <xdr:to>
      <xdr:col>11</xdr:col>
      <xdr:colOff>323850</xdr:colOff>
      <xdr:row>10</xdr:row>
      <xdr:rowOff>171450</xdr:rowOff>
    </xdr:to>
    <xdr:sp macro="" textlink="">
      <xdr:nvSpPr>
        <xdr:cNvPr id="36" name="Rectángulo redondeado 35">
          <a:hlinkClick xmlns:r="http://schemas.openxmlformats.org/officeDocument/2006/relationships" r:id="rId10"/>
          <a:extLst>
            <a:ext uri="{FF2B5EF4-FFF2-40B4-BE49-F238E27FC236}">
              <a16:creationId xmlns:a16="http://schemas.microsoft.com/office/drawing/2014/main" id="{00000000-0008-0000-0300-000024000000}"/>
            </a:ext>
          </a:extLst>
        </xdr:cNvPr>
        <xdr:cNvSpPr/>
      </xdr:nvSpPr>
      <xdr:spPr>
        <a:xfrm>
          <a:off x="7810500" y="981075"/>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1581150</xdr:colOff>
      <xdr:row>3</xdr:row>
      <xdr:rowOff>171450</xdr:rowOff>
    </xdr:from>
    <xdr:to>
      <xdr:col>1</xdr:col>
      <xdr:colOff>2686050</xdr:colOff>
      <xdr:row>6</xdr:row>
      <xdr:rowOff>133349</xdr:rowOff>
    </xdr:to>
    <xdr:sp macro="" textlink="">
      <xdr:nvSpPr>
        <xdr:cNvPr id="12" name="Rectángulo redondeado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828800" y="68580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CONTENIDO </a:t>
          </a:r>
        </a:p>
      </xdr:txBody>
    </xdr:sp>
    <xdr:clientData/>
  </xdr:twoCellAnchor>
  <xdr:twoCellAnchor>
    <xdr:from>
      <xdr:col>1</xdr:col>
      <xdr:colOff>1600200</xdr:colOff>
      <xdr:row>7</xdr:row>
      <xdr:rowOff>180975</xdr:rowOff>
    </xdr:from>
    <xdr:to>
      <xdr:col>1</xdr:col>
      <xdr:colOff>2695575</xdr:colOff>
      <xdr:row>10</xdr:row>
      <xdr:rowOff>142874</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400-00000D000000}"/>
            </a:ext>
          </a:extLst>
        </xdr:cNvPr>
        <xdr:cNvSpPr/>
      </xdr:nvSpPr>
      <xdr:spPr>
        <a:xfrm>
          <a:off x="1847850" y="1457325"/>
          <a:ext cx="1095375"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3.3 Comparativo</a:t>
          </a:r>
        </a:p>
      </xdr:txBody>
    </xdr:sp>
    <xdr:clientData/>
  </xdr:twoCellAnchor>
  <xdr:twoCellAnchor>
    <xdr:from>
      <xdr:col>2</xdr:col>
      <xdr:colOff>1200150</xdr:colOff>
      <xdr:row>7</xdr:row>
      <xdr:rowOff>180975</xdr:rowOff>
    </xdr:from>
    <xdr:to>
      <xdr:col>2</xdr:col>
      <xdr:colOff>2238374</xdr:colOff>
      <xdr:row>10</xdr:row>
      <xdr:rowOff>142874</xdr:rowOff>
    </xdr:to>
    <xdr:sp macro="" textlink="">
      <xdr:nvSpPr>
        <xdr:cNvPr id="14" name="Rectángulo redondeado 13">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4200525" y="1457325"/>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latin typeface="Humanst521 BT" panose="020B0602020204020204" pitchFamily="34" charset="0"/>
            </a:rPr>
            <a:t>4. Estado de madurez</a:t>
          </a:r>
          <a:endParaRPr lang="en-US" sz="1100" baseline="0">
            <a:latin typeface="Humanst521 BT" panose="020B0602020204020204" pitchFamily="34" charset="0"/>
          </a:endParaRPr>
        </a:p>
      </xdr:txBody>
    </xdr:sp>
    <xdr:clientData/>
  </xdr:twoCellAnchor>
  <xdr:twoCellAnchor>
    <xdr:from>
      <xdr:col>2</xdr:col>
      <xdr:colOff>1219200</xdr:colOff>
      <xdr:row>3</xdr:row>
      <xdr:rowOff>180975</xdr:rowOff>
    </xdr:from>
    <xdr:to>
      <xdr:col>2</xdr:col>
      <xdr:colOff>2247900</xdr:colOff>
      <xdr:row>6</xdr:row>
      <xdr:rowOff>142874</xdr:rowOff>
    </xdr:to>
    <xdr:sp macro="" textlink="">
      <xdr:nvSpPr>
        <xdr:cNvPr id="17" name="Rectángulo redondeado 16">
          <a:hlinkClick xmlns:r="http://schemas.openxmlformats.org/officeDocument/2006/relationships" r:id="rId4"/>
          <a:extLst>
            <a:ext uri="{FF2B5EF4-FFF2-40B4-BE49-F238E27FC236}">
              <a16:creationId xmlns:a16="http://schemas.microsoft.com/office/drawing/2014/main" id="{00000000-0008-0000-0400-000011000000}"/>
            </a:ext>
          </a:extLst>
        </xdr:cNvPr>
        <xdr:cNvSpPr/>
      </xdr:nvSpPr>
      <xdr:spPr>
        <a:xfrm>
          <a:off x="4219575" y="6953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3.1 Procesos UIS </a:t>
          </a:r>
        </a:p>
      </xdr:txBody>
    </xdr:sp>
    <xdr:clientData/>
  </xdr:twoCellAnchor>
  <xdr:twoCellAnchor>
    <xdr:from>
      <xdr:col>3</xdr:col>
      <xdr:colOff>990600</xdr:colOff>
      <xdr:row>3</xdr:row>
      <xdr:rowOff>38100</xdr:rowOff>
    </xdr:from>
    <xdr:to>
      <xdr:col>3</xdr:col>
      <xdr:colOff>2095500</xdr:colOff>
      <xdr:row>5</xdr:row>
      <xdr:rowOff>190499</xdr:rowOff>
    </xdr:to>
    <xdr:sp macro="" textlink="">
      <xdr:nvSpPr>
        <xdr:cNvPr id="19" name="Rectángulo redondeado 18">
          <a:hlinkClick xmlns:r="http://schemas.openxmlformats.org/officeDocument/2006/relationships" r:id="rId5"/>
          <a:extLst>
            <a:ext uri="{FF2B5EF4-FFF2-40B4-BE49-F238E27FC236}">
              <a16:creationId xmlns:a16="http://schemas.microsoft.com/office/drawing/2014/main" id="{00000000-0008-0000-0400-000013000000}"/>
            </a:ext>
          </a:extLst>
        </xdr:cNvPr>
        <xdr:cNvSpPr/>
      </xdr:nvSpPr>
      <xdr:spPr>
        <a:xfrm>
          <a:off x="1895475" y="108585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1. Objetivo</a:t>
          </a:r>
          <a:r>
            <a:rPr lang="en-US" sz="1100" baseline="0"/>
            <a:t> </a:t>
          </a:r>
        </a:p>
        <a:p>
          <a:pPr algn="ctr"/>
          <a:r>
            <a:rPr lang="en-US" sz="1100" baseline="0"/>
            <a:t>2. Metodología </a:t>
          </a:r>
        </a:p>
      </xdr:txBody>
    </xdr:sp>
    <xdr:clientData/>
  </xdr:twoCellAnchor>
  <xdr:twoCellAnchor>
    <xdr:from>
      <xdr:col>3</xdr:col>
      <xdr:colOff>3302000</xdr:colOff>
      <xdr:row>3</xdr:row>
      <xdr:rowOff>38100</xdr:rowOff>
    </xdr:from>
    <xdr:to>
      <xdr:col>5</xdr:col>
      <xdr:colOff>133350</xdr:colOff>
      <xdr:row>5</xdr:row>
      <xdr:rowOff>190499</xdr:rowOff>
    </xdr:to>
    <xdr:sp macro="" textlink="">
      <xdr:nvSpPr>
        <xdr:cNvPr id="20" name="Rectángulo redondeado 19">
          <a:hlinkClick xmlns:r="http://schemas.openxmlformats.org/officeDocument/2006/relationships" r:id="rId6"/>
          <a:extLst>
            <a:ext uri="{FF2B5EF4-FFF2-40B4-BE49-F238E27FC236}">
              <a16:creationId xmlns:a16="http://schemas.microsoft.com/office/drawing/2014/main" id="{00000000-0008-0000-0400-000014000000}"/>
            </a:ext>
          </a:extLst>
        </xdr:cNvPr>
        <xdr:cNvSpPr/>
      </xdr:nvSpPr>
      <xdr:spPr>
        <a:xfrm>
          <a:off x="4206875" y="1085850"/>
          <a:ext cx="102235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3.2 Consolidado</a:t>
          </a:r>
        </a:p>
      </xdr:txBody>
    </xdr:sp>
    <xdr:clientData/>
  </xdr:twoCellAnchor>
  <xdr:twoCellAnchor>
    <xdr:from>
      <xdr:col>2</xdr:col>
      <xdr:colOff>146050</xdr:colOff>
      <xdr:row>3</xdr:row>
      <xdr:rowOff>28575</xdr:rowOff>
    </xdr:from>
    <xdr:to>
      <xdr:col>3</xdr:col>
      <xdr:colOff>904875</xdr:colOff>
      <xdr:row>5</xdr:row>
      <xdr:rowOff>180974</xdr:rowOff>
    </xdr:to>
    <xdr:sp macro="" textlink="">
      <xdr:nvSpPr>
        <xdr:cNvPr id="21" name="Rectángulo redondeado 20">
          <a:hlinkClick xmlns:r="http://schemas.openxmlformats.org/officeDocument/2006/relationships" r:id="rId1"/>
          <a:extLst>
            <a:ext uri="{FF2B5EF4-FFF2-40B4-BE49-F238E27FC236}">
              <a16:creationId xmlns:a16="http://schemas.microsoft.com/office/drawing/2014/main" id="{00000000-0008-0000-0400-000015000000}"/>
            </a:ext>
          </a:extLst>
        </xdr:cNvPr>
        <xdr:cNvSpPr/>
      </xdr:nvSpPr>
      <xdr:spPr>
        <a:xfrm>
          <a:off x="781050" y="10763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CONTENIDO </a:t>
          </a:r>
        </a:p>
      </xdr:txBody>
    </xdr:sp>
    <xdr:clientData/>
  </xdr:twoCellAnchor>
  <xdr:twoCellAnchor>
    <xdr:from>
      <xdr:col>2</xdr:col>
      <xdr:colOff>158750</xdr:colOff>
      <xdr:row>6</xdr:row>
      <xdr:rowOff>114300</xdr:rowOff>
    </xdr:from>
    <xdr:to>
      <xdr:col>3</xdr:col>
      <xdr:colOff>914400</xdr:colOff>
      <xdr:row>9</xdr:row>
      <xdr:rowOff>190499</xdr:rowOff>
    </xdr:to>
    <xdr:sp macro="" textlink="">
      <xdr:nvSpPr>
        <xdr:cNvPr id="22" name="Rectángulo redondeado 21">
          <a:hlinkClick xmlns:r="http://schemas.openxmlformats.org/officeDocument/2006/relationships" r:id="rId2"/>
          <a:extLst>
            <a:ext uri="{FF2B5EF4-FFF2-40B4-BE49-F238E27FC236}">
              <a16:creationId xmlns:a16="http://schemas.microsoft.com/office/drawing/2014/main" id="{00000000-0008-0000-0400-000016000000}"/>
            </a:ext>
          </a:extLst>
        </xdr:cNvPr>
        <xdr:cNvSpPr/>
      </xdr:nvSpPr>
      <xdr:spPr>
        <a:xfrm>
          <a:off x="793750" y="1733550"/>
          <a:ext cx="1025525" cy="5206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3.3 Comparativo</a:t>
          </a:r>
        </a:p>
      </xdr:txBody>
    </xdr:sp>
    <xdr:clientData/>
  </xdr:twoCellAnchor>
  <xdr:twoCellAnchor>
    <xdr:from>
      <xdr:col>3</xdr:col>
      <xdr:colOff>2171700</xdr:colOff>
      <xdr:row>6</xdr:row>
      <xdr:rowOff>114300</xdr:rowOff>
    </xdr:from>
    <xdr:to>
      <xdr:col>3</xdr:col>
      <xdr:colOff>3216274</xdr:colOff>
      <xdr:row>9</xdr:row>
      <xdr:rowOff>190499</xdr:rowOff>
    </xdr:to>
    <xdr:sp macro="" textlink="">
      <xdr:nvSpPr>
        <xdr:cNvPr id="23" name="Rectángulo redondeado 22">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076575" y="1733550"/>
          <a:ext cx="1044574" cy="5206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3</xdr:col>
      <xdr:colOff>3302000</xdr:colOff>
      <xdr:row>6</xdr:row>
      <xdr:rowOff>114300</xdr:rowOff>
    </xdr:from>
    <xdr:to>
      <xdr:col>5</xdr:col>
      <xdr:colOff>133350</xdr:colOff>
      <xdr:row>9</xdr:row>
      <xdr:rowOff>190499</xdr:rowOff>
    </xdr:to>
    <xdr:sp macro="" textlink="">
      <xdr:nvSpPr>
        <xdr:cNvPr id="24" name="Rectángulo redondeado 23">
          <a:hlinkClick xmlns:r="http://schemas.openxmlformats.org/officeDocument/2006/relationships" r:id="rId7"/>
          <a:extLst>
            <a:ext uri="{FF2B5EF4-FFF2-40B4-BE49-F238E27FC236}">
              <a16:creationId xmlns:a16="http://schemas.microsoft.com/office/drawing/2014/main" id="{00000000-0008-0000-0400-000018000000}"/>
            </a:ext>
          </a:extLst>
        </xdr:cNvPr>
        <xdr:cNvSpPr/>
      </xdr:nvSpPr>
      <xdr:spPr>
        <a:xfrm>
          <a:off x="4206875" y="1733550"/>
          <a:ext cx="1022350" cy="5206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5. Aspectos por Mejorar</a:t>
          </a:r>
        </a:p>
      </xdr:txBody>
    </xdr:sp>
    <xdr:clientData/>
  </xdr:twoCellAnchor>
  <xdr:twoCellAnchor>
    <xdr:from>
      <xdr:col>3</xdr:col>
      <xdr:colOff>981074</xdr:colOff>
      <xdr:row>6</xdr:row>
      <xdr:rowOff>114300</xdr:rowOff>
    </xdr:from>
    <xdr:to>
      <xdr:col>3</xdr:col>
      <xdr:colOff>2085973</xdr:colOff>
      <xdr:row>9</xdr:row>
      <xdr:rowOff>190499</xdr:rowOff>
    </xdr:to>
    <xdr:sp macro="" textlink="">
      <xdr:nvSpPr>
        <xdr:cNvPr id="25" name="Rectángulo redondeado 24">
          <a:hlinkClick xmlns:r="http://schemas.openxmlformats.org/officeDocument/2006/relationships" r:id="rId8"/>
          <a:extLst>
            <a:ext uri="{FF2B5EF4-FFF2-40B4-BE49-F238E27FC236}">
              <a16:creationId xmlns:a16="http://schemas.microsoft.com/office/drawing/2014/main" id="{00000000-0008-0000-0400-000019000000}"/>
            </a:ext>
          </a:extLst>
        </xdr:cNvPr>
        <xdr:cNvSpPr/>
      </xdr:nvSpPr>
      <xdr:spPr>
        <a:xfrm>
          <a:off x="1885949" y="1733550"/>
          <a:ext cx="1104899" cy="5206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3.4 Indicadores </a:t>
          </a:r>
        </a:p>
      </xdr:txBody>
    </xdr:sp>
    <xdr:clientData/>
  </xdr:twoCellAnchor>
  <xdr:twoCellAnchor>
    <xdr:from>
      <xdr:col>3</xdr:col>
      <xdr:colOff>2190750</xdr:colOff>
      <xdr:row>3</xdr:row>
      <xdr:rowOff>38100</xdr:rowOff>
    </xdr:from>
    <xdr:to>
      <xdr:col>3</xdr:col>
      <xdr:colOff>3225800</xdr:colOff>
      <xdr:row>5</xdr:row>
      <xdr:rowOff>190499</xdr:rowOff>
    </xdr:to>
    <xdr:sp macro="" textlink="">
      <xdr:nvSpPr>
        <xdr:cNvPr id="26" name="Rectángulo redondeado 25">
          <a:hlinkClick xmlns:r="http://schemas.openxmlformats.org/officeDocument/2006/relationships" r:id="rId4"/>
          <a:extLst>
            <a:ext uri="{FF2B5EF4-FFF2-40B4-BE49-F238E27FC236}">
              <a16:creationId xmlns:a16="http://schemas.microsoft.com/office/drawing/2014/main" id="{00000000-0008-0000-0400-00001A000000}"/>
            </a:ext>
          </a:extLst>
        </xdr:cNvPr>
        <xdr:cNvSpPr/>
      </xdr:nvSpPr>
      <xdr:spPr>
        <a:xfrm>
          <a:off x="3095625" y="1085850"/>
          <a:ext cx="103505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xdr:from>
      <xdr:col>5</xdr:col>
      <xdr:colOff>209550</xdr:colOff>
      <xdr:row>3</xdr:row>
      <xdr:rowOff>38100</xdr:rowOff>
    </xdr:from>
    <xdr:to>
      <xdr:col>6</xdr:col>
      <xdr:colOff>342900</xdr:colOff>
      <xdr:row>10</xdr:row>
      <xdr:rowOff>9525</xdr:rowOff>
    </xdr:to>
    <xdr:sp macro="" textlink="">
      <xdr:nvSpPr>
        <xdr:cNvPr id="27" name="Rectángulo redondeado 26">
          <a:hlinkClick xmlns:r="http://schemas.openxmlformats.org/officeDocument/2006/relationships" r:id="rId9"/>
          <a:extLst>
            <a:ext uri="{FF2B5EF4-FFF2-40B4-BE49-F238E27FC236}">
              <a16:creationId xmlns:a16="http://schemas.microsoft.com/office/drawing/2014/main" id="{00000000-0008-0000-0400-00001B000000}"/>
            </a:ext>
          </a:extLst>
        </xdr:cNvPr>
        <xdr:cNvSpPr/>
      </xdr:nvSpPr>
      <xdr:spPr>
        <a:xfrm>
          <a:off x="5305425" y="1085850"/>
          <a:ext cx="1022350" cy="1177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twoCellAnchor editAs="oneCell">
    <xdr:from>
      <xdr:col>7</xdr:col>
      <xdr:colOff>161924</xdr:colOff>
      <xdr:row>2</xdr:row>
      <xdr:rowOff>47626</xdr:rowOff>
    </xdr:from>
    <xdr:to>
      <xdr:col>8</xdr:col>
      <xdr:colOff>2985742</xdr:colOff>
      <xdr:row>11</xdr:row>
      <xdr:rowOff>31750</xdr:rowOff>
    </xdr:to>
    <xdr:pic>
      <xdr:nvPicPr>
        <xdr:cNvPr id="15" name="Imagen 1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19924" y="904876"/>
          <a:ext cx="3696943" cy="1571624"/>
        </a:xfrm>
        <a:prstGeom prst="rect">
          <a:avLst/>
        </a:prstGeom>
        <a:ln w="3175"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7</xdr:row>
      <xdr:rowOff>0</xdr:rowOff>
    </xdr:from>
    <xdr:to>
      <xdr:col>2</xdr:col>
      <xdr:colOff>1562099</xdr:colOff>
      <xdr:row>9</xdr:row>
      <xdr:rowOff>152399</xdr:rowOff>
    </xdr:to>
    <xdr:sp macro="" textlink="">
      <xdr:nvSpPr>
        <xdr:cNvPr id="14" name="Rectángulo redondeado 13">
          <a:hlinkClick xmlns:r="http://schemas.openxmlformats.org/officeDocument/2006/relationships" r:id="rId1"/>
          <a:extLst>
            <a:ext uri="{FF2B5EF4-FFF2-40B4-BE49-F238E27FC236}">
              <a16:creationId xmlns:a16="http://schemas.microsoft.com/office/drawing/2014/main" id="{00000000-0008-0000-0500-00000E000000}"/>
            </a:ext>
          </a:extLst>
        </xdr:cNvPr>
        <xdr:cNvSpPr/>
      </xdr:nvSpPr>
      <xdr:spPr>
        <a:xfrm>
          <a:off x="2790825" y="1333500"/>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4. Estado de madurez</a:t>
          </a:r>
          <a:endParaRPr lang="en-US" sz="1100" baseline="0"/>
        </a:p>
      </xdr:txBody>
    </xdr:sp>
    <xdr:clientData/>
  </xdr:twoCellAnchor>
  <xdr:twoCellAnchor>
    <xdr:from>
      <xdr:col>2</xdr:col>
      <xdr:colOff>542925</xdr:colOff>
      <xdr:row>3</xdr:row>
      <xdr:rowOff>0</xdr:rowOff>
    </xdr:from>
    <xdr:to>
      <xdr:col>2</xdr:col>
      <xdr:colOff>1571625</xdr:colOff>
      <xdr:row>5</xdr:row>
      <xdr:rowOff>152399</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500-000011000000}"/>
            </a:ext>
          </a:extLst>
        </xdr:cNvPr>
        <xdr:cNvSpPr/>
      </xdr:nvSpPr>
      <xdr:spPr>
        <a:xfrm>
          <a:off x="2809875" y="5715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xdr:from>
      <xdr:col>3</xdr:col>
      <xdr:colOff>1628775</xdr:colOff>
      <xdr:row>3</xdr:row>
      <xdr:rowOff>47625</xdr:rowOff>
    </xdr:from>
    <xdr:to>
      <xdr:col>4</xdr:col>
      <xdr:colOff>295275</xdr:colOff>
      <xdr:row>6</xdr:row>
      <xdr:rowOff>133349</xdr:rowOff>
    </xdr:to>
    <xdr:sp macro="" textlink="">
      <xdr:nvSpPr>
        <xdr:cNvPr id="19" name="Rectángulo redondeado 18">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2600325" y="97155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1. Objetivo</a:t>
          </a:r>
          <a:r>
            <a:rPr lang="en-US" sz="1100" baseline="0"/>
            <a:t> </a:t>
          </a:r>
        </a:p>
        <a:p>
          <a:pPr algn="ctr"/>
          <a:r>
            <a:rPr lang="en-US" sz="1100" baseline="0"/>
            <a:t>2. Metodología </a:t>
          </a:r>
        </a:p>
      </xdr:txBody>
    </xdr:sp>
    <xdr:clientData/>
  </xdr:twoCellAnchor>
  <xdr:twoCellAnchor>
    <xdr:from>
      <xdr:col>5</xdr:col>
      <xdr:colOff>647700</xdr:colOff>
      <xdr:row>3</xdr:row>
      <xdr:rowOff>47625</xdr:rowOff>
    </xdr:from>
    <xdr:to>
      <xdr:col>6</xdr:col>
      <xdr:colOff>781050</xdr:colOff>
      <xdr:row>6</xdr:row>
      <xdr:rowOff>133349</xdr:rowOff>
    </xdr:to>
    <xdr:sp macro="" textlink="">
      <xdr:nvSpPr>
        <xdr:cNvPr id="20" name="Rectángulo redondeado 19">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4905375" y="9715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3.2 Consolidado</a:t>
          </a:r>
        </a:p>
      </xdr:txBody>
    </xdr:sp>
    <xdr:clientData/>
  </xdr:twoCellAnchor>
  <xdr:twoCellAnchor>
    <xdr:from>
      <xdr:col>3</xdr:col>
      <xdr:colOff>514350</xdr:colOff>
      <xdr:row>3</xdr:row>
      <xdr:rowOff>38100</xdr:rowOff>
    </xdr:from>
    <xdr:to>
      <xdr:col>3</xdr:col>
      <xdr:colOff>1543050</xdr:colOff>
      <xdr:row>6</xdr:row>
      <xdr:rowOff>123824</xdr:rowOff>
    </xdr:to>
    <xdr:sp macro="" textlink="">
      <xdr:nvSpPr>
        <xdr:cNvPr id="21" name="Rectángulo redondeado 20">
          <a:hlinkClick xmlns:r="http://schemas.openxmlformats.org/officeDocument/2006/relationships" r:id="rId5"/>
          <a:extLst>
            <a:ext uri="{FF2B5EF4-FFF2-40B4-BE49-F238E27FC236}">
              <a16:creationId xmlns:a16="http://schemas.microsoft.com/office/drawing/2014/main" id="{00000000-0008-0000-0500-000015000000}"/>
            </a:ext>
          </a:extLst>
        </xdr:cNvPr>
        <xdr:cNvSpPr/>
      </xdr:nvSpPr>
      <xdr:spPr>
        <a:xfrm>
          <a:off x="1485900" y="9620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CONTENIDO </a:t>
          </a:r>
        </a:p>
      </xdr:txBody>
    </xdr:sp>
    <xdr:clientData/>
  </xdr:twoCellAnchor>
  <xdr:twoCellAnchor>
    <xdr:from>
      <xdr:col>3</xdr:col>
      <xdr:colOff>523875</xdr:colOff>
      <xdr:row>7</xdr:row>
      <xdr:rowOff>171450</xdr:rowOff>
    </xdr:from>
    <xdr:to>
      <xdr:col>3</xdr:col>
      <xdr:colOff>1552575</xdr:colOff>
      <xdr:row>11</xdr:row>
      <xdr:rowOff>66674</xdr:rowOff>
    </xdr:to>
    <xdr:sp macro="" textlink="">
      <xdr:nvSpPr>
        <xdr:cNvPr id="22" name="Rectángulo redondeado 21">
          <a:hlinkClick xmlns:r="http://schemas.openxmlformats.org/officeDocument/2006/relationships" r:id="rId6"/>
          <a:extLst>
            <a:ext uri="{FF2B5EF4-FFF2-40B4-BE49-F238E27FC236}">
              <a16:creationId xmlns:a16="http://schemas.microsoft.com/office/drawing/2014/main" id="{00000000-0008-0000-0500-000016000000}"/>
            </a:ext>
          </a:extLst>
        </xdr:cNvPr>
        <xdr:cNvSpPr/>
      </xdr:nvSpPr>
      <xdr:spPr>
        <a:xfrm>
          <a:off x="1495425" y="17335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3.3 Comparativo</a:t>
          </a:r>
        </a:p>
      </xdr:txBody>
    </xdr:sp>
    <xdr:clientData/>
  </xdr:twoCellAnchor>
  <xdr:twoCellAnchor>
    <xdr:from>
      <xdr:col>4</xdr:col>
      <xdr:colOff>371475</xdr:colOff>
      <xdr:row>7</xdr:row>
      <xdr:rowOff>171450</xdr:rowOff>
    </xdr:from>
    <xdr:to>
      <xdr:col>5</xdr:col>
      <xdr:colOff>561974</xdr:colOff>
      <xdr:row>11</xdr:row>
      <xdr:rowOff>66674</xdr:rowOff>
    </xdr:to>
    <xdr:sp macro="" textlink="">
      <xdr:nvSpPr>
        <xdr:cNvPr id="23" name="Rectángulo redondeado 22">
          <a:hlinkClick xmlns:r="http://schemas.openxmlformats.org/officeDocument/2006/relationships" r:id="rId1"/>
          <a:extLst>
            <a:ext uri="{FF2B5EF4-FFF2-40B4-BE49-F238E27FC236}">
              <a16:creationId xmlns:a16="http://schemas.microsoft.com/office/drawing/2014/main" id="{00000000-0008-0000-0500-000017000000}"/>
            </a:ext>
          </a:extLst>
        </xdr:cNvPr>
        <xdr:cNvSpPr/>
      </xdr:nvSpPr>
      <xdr:spPr>
        <a:xfrm>
          <a:off x="3781425" y="1733550"/>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5</xdr:col>
      <xdr:colOff>647700</xdr:colOff>
      <xdr:row>7</xdr:row>
      <xdr:rowOff>171450</xdr:rowOff>
    </xdr:from>
    <xdr:to>
      <xdr:col>6</xdr:col>
      <xdr:colOff>781050</xdr:colOff>
      <xdr:row>11</xdr:row>
      <xdr:rowOff>66674</xdr:rowOff>
    </xdr:to>
    <xdr:sp macro="" textlink="">
      <xdr:nvSpPr>
        <xdr:cNvPr id="24" name="Rectángulo redondeado 23">
          <a:hlinkClick xmlns:r="http://schemas.openxmlformats.org/officeDocument/2006/relationships" r:id="rId7"/>
          <a:extLst>
            <a:ext uri="{FF2B5EF4-FFF2-40B4-BE49-F238E27FC236}">
              <a16:creationId xmlns:a16="http://schemas.microsoft.com/office/drawing/2014/main" id="{00000000-0008-0000-0500-000018000000}"/>
            </a:ext>
          </a:extLst>
        </xdr:cNvPr>
        <xdr:cNvSpPr/>
      </xdr:nvSpPr>
      <xdr:spPr>
        <a:xfrm>
          <a:off x="4905375" y="17335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5. Aspectos por Mejorar</a:t>
          </a:r>
        </a:p>
      </xdr:txBody>
    </xdr:sp>
    <xdr:clientData/>
  </xdr:twoCellAnchor>
  <xdr:twoCellAnchor>
    <xdr:from>
      <xdr:col>3</xdr:col>
      <xdr:colOff>1619249</xdr:colOff>
      <xdr:row>7</xdr:row>
      <xdr:rowOff>171450</xdr:rowOff>
    </xdr:from>
    <xdr:to>
      <xdr:col>4</xdr:col>
      <xdr:colOff>285748</xdr:colOff>
      <xdr:row>11</xdr:row>
      <xdr:rowOff>66674</xdr:rowOff>
    </xdr:to>
    <xdr:sp macro="" textlink="">
      <xdr:nvSpPr>
        <xdr:cNvPr id="25" name="Rectángulo redondeado 24">
          <a:hlinkClick xmlns:r="http://schemas.openxmlformats.org/officeDocument/2006/relationships" r:id="rId8"/>
          <a:extLst>
            <a:ext uri="{FF2B5EF4-FFF2-40B4-BE49-F238E27FC236}">
              <a16:creationId xmlns:a16="http://schemas.microsoft.com/office/drawing/2014/main" id="{00000000-0008-0000-0500-000019000000}"/>
            </a:ext>
          </a:extLst>
        </xdr:cNvPr>
        <xdr:cNvSpPr/>
      </xdr:nvSpPr>
      <xdr:spPr>
        <a:xfrm>
          <a:off x="2590799" y="1733550"/>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3.4 Indicadores </a:t>
          </a:r>
        </a:p>
      </xdr:txBody>
    </xdr:sp>
    <xdr:clientData/>
  </xdr:twoCellAnchor>
  <xdr:twoCellAnchor>
    <xdr:from>
      <xdr:col>4</xdr:col>
      <xdr:colOff>390525</xdr:colOff>
      <xdr:row>3</xdr:row>
      <xdr:rowOff>47625</xdr:rowOff>
    </xdr:from>
    <xdr:to>
      <xdr:col>5</xdr:col>
      <xdr:colOff>571500</xdr:colOff>
      <xdr:row>6</xdr:row>
      <xdr:rowOff>133349</xdr:rowOff>
    </xdr:to>
    <xdr:sp macro="" textlink="">
      <xdr:nvSpPr>
        <xdr:cNvPr id="26" name="Rectángulo redondeado 25">
          <a:hlinkClick xmlns:r="http://schemas.openxmlformats.org/officeDocument/2006/relationships" r:id="rId2"/>
          <a:extLst>
            <a:ext uri="{FF2B5EF4-FFF2-40B4-BE49-F238E27FC236}">
              <a16:creationId xmlns:a16="http://schemas.microsoft.com/office/drawing/2014/main" id="{00000000-0008-0000-0500-00001A000000}"/>
            </a:ext>
          </a:extLst>
        </xdr:cNvPr>
        <xdr:cNvSpPr/>
      </xdr:nvSpPr>
      <xdr:spPr>
        <a:xfrm>
          <a:off x="3800475" y="9715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xdr:from>
      <xdr:col>6</xdr:col>
      <xdr:colOff>857250</xdr:colOff>
      <xdr:row>3</xdr:row>
      <xdr:rowOff>47625</xdr:rowOff>
    </xdr:from>
    <xdr:to>
      <xdr:col>7</xdr:col>
      <xdr:colOff>647700</xdr:colOff>
      <xdr:row>12</xdr:row>
      <xdr:rowOff>9525</xdr:rowOff>
    </xdr:to>
    <xdr:sp macro="" textlink="">
      <xdr:nvSpPr>
        <xdr:cNvPr id="27" name="Rectángulo redondeado 26">
          <a:hlinkClick xmlns:r="http://schemas.openxmlformats.org/officeDocument/2006/relationships" r:id="rId9"/>
          <a:extLst>
            <a:ext uri="{FF2B5EF4-FFF2-40B4-BE49-F238E27FC236}">
              <a16:creationId xmlns:a16="http://schemas.microsoft.com/office/drawing/2014/main" id="{00000000-0008-0000-0500-00001B000000}"/>
            </a:ext>
          </a:extLst>
        </xdr:cNvPr>
        <xdr:cNvSpPr/>
      </xdr:nvSpPr>
      <xdr:spPr>
        <a:xfrm>
          <a:off x="6010275" y="971550"/>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3200400</xdr:colOff>
      <xdr:row>3</xdr:row>
      <xdr:rowOff>0</xdr:rowOff>
    </xdr:from>
    <xdr:to>
      <xdr:col>3</xdr:col>
      <xdr:colOff>4305300</xdr:colOff>
      <xdr:row>5</xdr:row>
      <xdr:rowOff>152399</xdr:rowOff>
    </xdr:to>
    <xdr:sp macro="" textlink="">
      <xdr:nvSpPr>
        <xdr:cNvPr id="19" name="Rectángulo redondeado 18">
          <a:hlinkClick xmlns:r="http://schemas.openxmlformats.org/officeDocument/2006/relationships" r:id="rId1"/>
          <a:extLst>
            <a:ext uri="{FF2B5EF4-FFF2-40B4-BE49-F238E27FC236}">
              <a16:creationId xmlns:a16="http://schemas.microsoft.com/office/drawing/2014/main" id="{00000000-0008-0000-0600-000013000000}"/>
            </a:ext>
          </a:extLst>
        </xdr:cNvPr>
        <xdr:cNvSpPr/>
      </xdr:nvSpPr>
      <xdr:spPr>
        <a:xfrm>
          <a:off x="5029200" y="70485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t>1. Objetivo</a:t>
          </a:r>
          <a:r>
            <a:rPr lang="en-US" sz="1100" baseline="0"/>
            <a:t> </a:t>
          </a:r>
        </a:p>
        <a:p>
          <a:pPr algn="ctr"/>
          <a:r>
            <a:rPr lang="en-US" sz="1100" baseline="0"/>
            <a:t>2. Metodología </a:t>
          </a:r>
        </a:p>
      </xdr:txBody>
    </xdr:sp>
    <xdr:clientData/>
  </xdr:twoCellAnchor>
  <xdr:twoCellAnchor>
    <xdr:from>
      <xdr:col>3</xdr:col>
      <xdr:colOff>5505450</xdr:colOff>
      <xdr:row>3</xdr:row>
      <xdr:rowOff>0</xdr:rowOff>
    </xdr:from>
    <xdr:to>
      <xdr:col>4</xdr:col>
      <xdr:colOff>990600</xdr:colOff>
      <xdr:row>5</xdr:row>
      <xdr:rowOff>152399</xdr:rowOff>
    </xdr:to>
    <xdr:sp macro="" textlink="">
      <xdr:nvSpPr>
        <xdr:cNvPr id="20" name="Rectángulo redondeado 19">
          <a:hlinkClick xmlns:r="http://schemas.openxmlformats.org/officeDocument/2006/relationships" r:id="rId2"/>
          <a:extLst>
            <a:ext uri="{FF2B5EF4-FFF2-40B4-BE49-F238E27FC236}">
              <a16:creationId xmlns:a16="http://schemas.microsoft.com/office/drawing/2014/main" id="{00000000-0008-0000-0600-000014000000}"/>
            </a:ext>
          </a:extLst>
        </xdr:cNvPr>
        <xdr:cNvSpPr/>
      </xdr:nvSpPr>
      <xdr:spPr>
        <a:xfrm>
          <a:off x="7334250" y="7048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3.2 Consolidado</a:t>
          </a:r>
        </a:p>
      </xdr:txBody>
    </xdr:sp>
    <xdr:clientData/>
  </xdr:twoCellAnchor>
  <xdr:twoCellAnchor>
    <xdr:from>
      <xdr:col>3</xdr:col>
      <xdr:colOff>2085975</xdr:colOff>
      <xdr:row>2</xdr:row>
      <xdr:rowOff>180975</xdr:rowOff>
    </xdr:from>
    <xdr:to>
      <xdr:col>3</xdr:col>
      <xdr:colOff>3114675</xdr:colOff>
      <xdr:row>5</xdr:row>
      <xdr:rowOff>142874</xdr:rowOff>
    </xdr:to>
    <xdr:sp macro="" textlink="">
      <xdr:nvSpPr>
        <xdr:cNvPr id="21" name="Rectángulo redondeado 20">
          <a:hlinkClick xmlns:r="http://schemas.openxmlformats.org/officeDocument/2006/relationships" r:id="rId3"/>
          <a:extLst>
            <a:ext uri="{FF2B5EF4-FFF2-40B4-BE49-F238E27FC236}">
              <a16:creationId xmlns:a16="http://schemas.microsoft.com/office/drawing/2014/main" id="{00000000-0008-0000-0600-000015000000}"/>
            </a:ext>
          </a:extLst>
        </xdr:cNvPr>
        <xdr:cNvSpPr/>
      </xdr:nvSpPr>
      <xdr:spPr>
        <a:xfrm>
          <a:off x="3914775" y="6953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CONTENIDO </a:t>
          </a:r>
        </a:p>
      </xdr:txBody>
    </xdr:sp>
    <xdr:clientData/>
  </xdr:twoCellAnchor>
  <xdr:twoCellAnchor>
    <xdr:from>
      <xdr:col>3</xdr:col>
      <xdr:colOff>2095500</xdr:colOff>
      <xdr:row>7</xdr:row>
      <xdr:rowOff>0</xdr:rowOff>
    </xdr:from>
    <xdr:to>
      <xdr:col>3</xdr:col>
      <xdr:colOff>3124200</xdr:colOff>
      <xdr:row>9</xdr:row>
      <xdr:rowOff>152399</xdr:rowOff>
    </xdr:to>
    <xdr:sp macro="" textlink="">
      <xdr:nvSpPr>
        <xdr:cNvPr id="22" name="Rectángulo redondeado 21">
          <a:hlinkClick xmlns:r="http://schemas.openxmlformats.org/officeDocument/2006/relationships" r:id="rId4"/>
          <a:extLst>
            <a:ext uri="{FF2B5EF4-FFF2-40B4-BE49-F238E27FC236}">
              <a16:creationId xmlns:a16="http://schemas.microsoft.com/office/drawing/2014/main" id="{00000000-0008-0000-0600-000016000000}"/>
            </a:ext>
          </a:extLst>
        </xdr:cNvPr>
        <xdr:cNvSpPr/>
      </xdr:nvSpPr>
      <xdr:spPr>
        <a:xfrm>
          <a:off x="3924300" y="14668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3.3 Comparativo</a:t>
          </a:r>
        </a:p>
      </xdr:txBody>
    </xdr:sp>
    <xdr:clientData/>
  </xdr:twoCellAnchor>
  <xdr:twoCellAnchor>
    <xdr:from>
      <xdr:col>3</xdr:col>
      <xdr:colOff>4381500</xdr:colOff>
      <xdr:row>7</xdr:row>
      <xdr:rowOff>0</xdr:rowOff>
    </xdr:from>
    <xdr:to>
      <xdr:col>3</xdr:col>
      <xdr:colOff>5419724</xdr:colOff>
      <xdr:row>9</xdr:row>
      <xdr:rowOff>152399</xdr:rowOff>
    </xdr:to>
    <xdr:sp macro="" textlink="">
      <xdr:nvSpPr>
        <xdr:cNvPr id="23" name="Rectángulo redondeado 22">
          <a:hlinkClick xmlns:r="http://schemas.openxmlformats.org/officeDocument/2006/relationships" r:id="rId5"/>
          <a:extLst>
            <a:ext uri="{FF2B5EF4-FFF2-40B4-BE49-F238E27FC236}">
              <a16:creationId xmlns:a16="http://schemas.microsoft.com/office/drawing/2014/main" id="{00000000-0008-0000-0600-000017000000}"/>
            </a:ext>
          </a:extLst>
        </xdr:cNvPr>
        <xdr:cNvSpPr/>
      </xdr:nvSpPr>
      <xdr:spPr>
        <a:xfrm>
          <a:off x="6210300" y="1466850"/>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3</xdr:col>
      <xdr:colOff>5505450</xdr:colOff>
      <xdr:row>7</xdr:row>
      <xdr:rowOff>0</xdr:rowOff>
    </xdr:from>
    <xdr:to>
      <xdr:col>4</xdr:col>
      <xdr:colOff>990600</xdr:colOff>
      <xdr:row>9</xdr:row>
      <xdr:rowOff>152399</xdr:rowOff>
    </xdr:to>
    <xdr:sp macro="" textlink="">
      <xdr:nvSpPr>
        <xdr:cNvPr id="24" name="Rectángulo redondeado 23">
          <a:hlinkClick xmlns:r="http://schemas.openxmlformats.org/officeDocument/2006/relationships" r:id="rId6"/>
          <a:extLst>
            <a:ext uri="{FF2B5EF4-FFF2-40B4-BE49-F238E27FC236}">
              <a16:creationId xmlns:a16="http://schemas.microsoft.com/office/drawing/2014/main" id="{00000000-0008-0000-0600-000018000000}"/>
            </a:ext>
          </a:extLst>
        </xdr:cNvPr>
        <xdr:cNvSpPr/>
      </xdr:nvSpPr>
      <xdr:spPr>
        <a:xfrm>
          <a:off x="7334250" y="14668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5. Aspectos por Mejorar</a:t>
          </a:r>
        </a:p>
      </xdr:txBody>
    </xdr:sp>
    <xdr:clientData/>
  </xdr:twoCellAnchor>
  <xdr:twoCellAnchor>
    <xdr:from>
      <xdr:col>3</xdr:col>
      <xdr:colOff>3190874</xdr:colOff>
      <xdr:row>7</xdr:row>
      <xdr:rowOff>0</xdr:rowOff>
    </xdr:from>
    <xdr:to>
      <xdr:col>3</xdr:col>
      <xdr:colOff>4295773</xdr:colOff>
      <xdr:row>9</xdr:row>
      <xdr:rowOff>152399</xdr:rowOff>
    </xdr:to>
    <xdr:sp macro="" textlink="">
      <xdr:nvSpPr>
        <xdr:cNvPr id="25" name="Rectángulo redondeado 24">
          <a:hlinkClick xmlns:r="http://schemas.openxmlformats.org/officeDocument/2006/relationships" r:id="rId7"/>
          <a:extLst>
            <a:ext uri="{FF2B5EF4-FFF2-40B4-BE49-F238E27FC236}">
              <a16:creationId xmlns:a16="http://schemas.microsoft.com/office/drawing/2014/main" id="{00000000-0008-0000-0600-000019000000}"/>
            </a:ext>
          </a:extLst>
        </xdr:cNvPr>
        <xdr:cNvSpPr/>
      </xdr:nvSpPr>
      <xdr:spPr>
        <a:xfrm>
          <a:off x="5019674" y="1466850"/>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3.4 Indicadores </a:t>
          </a:r>
        </a:p>
      </xdr:txBody>
    </xdr:sp>
    <xdr:clientData/>
  </xdr:twoCellAnchor>
  <xdr:twoCellAnchor>
    <xdr:from>
      <xdr:col>3</xdr:col>
      <xdr:colOff>4400550</xdr:colOff>
      <xdr:row>3</xdr:row>
      <xdr:rowOff>0</xdr:rowOff>
    </xdr:from>
    <xdr:to>
      <xdr:col>3</xdr:col>
      <xdr:colOff>5429250</xdr:colOff>
      <xdr:row>5</xdr:row>
      <xdr:rowOff>152399</xdr:rowOff>
    </xdr:to>
    <xdr:sp macro="" textlink="">
      <xdr:nvSpPr>
        <xdr:cNvPr id="26" name="Rectángulo redondeado 25">
          <a:hlinkClick xmlns:r="http://schemas.openxmlformats.org/officeDocument/2006/relationships" r:id="rId8"/>
          <a:extLst>
            <a:ext uri="{FF2B5EF4-FFF2-40B4-BE49-F238E27FC236}">
              <a16:creationId xmlns:a16="http://schemas.microsoft.com/office/drawing/2014/main" id="{00000000-0008-0000-0600-00001A000000}"/>
            </a:ext>
          </a:extLst>
        </xdr:cNvPr>
        <xdr:cNvSpPr/>
      </xdr:nvSpPr>
      <xdr:spPr>
        <a:xfrm>
          <a:off x="6229350" y="70485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t>3.1 Procesos UIS </a:t>
          </a:r>
        </a:p>
      </xdr:txBody>
    </xdr:sp>
    <xdr:clientData/>
  </xdr:twoCellAnchor>
  <xdr:twoCellAnchor>
    <xdr:from>
      <xdr:col>4</xdr:col>
      <xdr:colOff>1066800</xdr:colOff>
      <xdr:row>2</xdr:row>
      <xdr:rowOff>180975</xdr:rowOff>
    </xdr:from>
    <xdr:to>
      <xdr:col>6</xdr:col>
      <xdr:colOff>209550</xdr:colOff>
      <xdr:row>9</xdr:row>
      <xdr:rowOff>152400</xdr:rowOff>
    </xdr:to>
    <xdr:sp macro="" textlink="">
      <xdr:nvSpPr>
        <xdr:cNvPr id="27" name="Rectángulo redondeado 26">
          <a:hlinkClick xmlns:r="http://schemas.openxmlformats.org/officeDocument/2006/relationships" r:id="rId9"/>
          <a:extLst>
            <a:ext uri="{FF2B5EF4-FFF2-40B4-BE49-F238E27FC236}">
              <a16:creationId xmlns:a16="http://schemas.microsoft.com/office/drawing/2014/main" id="{00000000-0008-0000-0600-00001B000000}"/>
            </a:ext>
          </a:extLst>
        </xdr:cNvPr>
        <xdr:cNvSpPr/>
      </xdr:nvSpPr>
      <xdr:spPr>
        <a:xfrm>
          <a:off x="8439150" y="695325"/>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600075</xdr:colOff>
      <xdr:row>3</xdr:row>
      <xdr:rowOff>28575</xdr:rowOff>
    </xdr:from>
    <xdr:to>
      <xdr:col>3</xdr:col>
      <xdr:colOff>1704975</xdr:colOff>
      <xdr:row>5</xdr:row>
      <xdr:rowOff>180974</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038600" y="1028700"/>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latin typeface="Humanst521 BT" panose="020B0602020204020204" pitchFamily="34" charset="0"/>
            </a:rPr>
            <a:t>1. Objetivo</a:t>
          </a:r>
          <a:r>
            <a:rPr lang="en-US" sz="1100" baseline="0">
              <a:latin typeface="Humanst521 BT" panose="020B0602020204020204" pitchFamily="34" charset="0"/>
            </a:rPr>
            <a:t> </a:t>
          </a:r>
        </a:p>
        <a:p>
          <a:pPr algn="ctr"/>
          <a:r>
            <a:rPr lang="en-US" sz="1100" baseline="0">
              <a:latin typeface="Humanst521 BT" panose="020B0602020204020204" pitchFamily="34" charset="0"/>
            </a:rPr>
            <a:t>2. Metodología </a:t>
          </a:r>
        </a:p>
      </xdr:txBody>
    </xdr:sp>
    <xdr:clientData/>
  </xdr:twoCellAnchor>
  <xdr:twoCellAnchor>
    <xdr:from>
      <xdr:col>3</xdr:col>
      <xdr:colOff>2905125</xdr:colOff>
      <xdr:row>3</xdr:row>
      <xdr:rowOff>28575</xdr:rowOff>
    </xdr:from>
    <xdr:to>
      <xdr:col>3</xdr:col>
      <xdr:colOff>3933825</xdr:colOff>
      <xdr:row>5</xdr:row>
      <xdr:rowOff>180974</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6343650" y="10287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3.2 Consolidado</a:t>
          </a:r>
        </a:p>
      </xdr:txBody>
    </xdr:sp>
    <xdr:clientData/>
  </xdr:twoCellAnchor>
  <xdr:twoCellAnchor>
    <xdr:from>
      <xdr:col>2</xdr:col>
      <xdr:colOff>2181225</xdr:colOff>
      <xdr:row>3</xdr:row>
      <xdr:rowOff>19050</xdr:rowOff>
    </xdr:from>
    <xdr:to>
      <xdr:col>3</xdr:col>
      <xdr:colOff>514350</xdr:colOff>
      <xdr:row>5</xdr:row>
      <xdr:rowOff>171449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700-00000C000000}"/>
            </a:ext>
          </a:extLst>
        </xdr:cNvPr>
        <xdr:cNvSpPr/>
      </xdr:nvSpPr>
      <xdr:spPr>
        <a:xfrm>
          <a:off x="2857500" y="1019175"/>
          <a:ext cx="1095375"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CONTENIDO </a:t>
          </a:r>
        </a:p>
      </xdr:txBody>
    </xdr:sp>
    <xdr:clientData/>
  </xdr:twoCellAnchor>
  <xdr:twoCellAnchor>
    <xdr:from>
      <xdr:col>2</xdr:col>
      <xdr:colOff>2190750</xdr:colOff>
      <xdr:row>7</xdr:row>
      <xdr:rowOff>28575</xdr:rowOff>
    </xdr:from>
    <xdr:to>
      <xdr:col>3</xdr:col>
      <xdr:colOff>523875</xdr:colOff>
      <xdr:row>9</xdr:row>
      <xdr:rowOff>180974</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700-00000D000000}"/>
            </a:ext>
          </a:extLst>
        </xdr:cNvPr>
        <xdr:cNvSpPr/>
      </xdr:nvSpPr>
      <xdr:spPr>
        <a:xfrm>
          <a:off x="2867025" y="1790700"/>
          <a:ext cx="1095375"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3.3 Comparativo</a:t>
          </a:r>
        </a:p>
      </xdr:txBody>
    </xdr:sp>
    <xdr:clientData/>
  </xdr:twoCellAnchor>
  <xdr:twoCellAnchor>
    <xdr:from>
      <xdr:col>3</xdr:col>
      <xdr:colOff>1781175</xdr:colOff>
      <xdr:row>7</xdr:row>
      <xdr:rowOff>28575</xdr:rowOff>
    </xdr:from>
    <xdr:to>
      <xdr:col>3</xdr:col>
      <xdr:colOff>2819399</xdr:colOff>
      <xdr:row>9</xdr:row>
      <xdr:rowOff>180974</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700-00000E000000}"/>
            </a:ext>
          </a:extLst>
        </xdr:cNvPr>
        <xdr:cNvSpPr/>
      </xdr:nvSpPr>
      <xdr:spPr>
        <a:xfrm>
          <a:off x="5219700" y="1790700"/>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latin typeface="Humanst521 BT" panose="020B0602020204020204" pitchFamily="34" charset="0"/>
            </a:rPr>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3</xdr:col>
      <xdr:colOff>2905125</xdr:colOff>
      <xdr:row>7</xdr:row>
      <xdr:rowOff>28575</xdr:rowOff>
    </xdr:from>
    <xdr:to>
      <xdr:col>3</xdr:col>
      <xdr:colOff>3933825</xdr:colOff>
      <xdr:row>9</xdr:row>
      <xdr:rowOff>180974</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700-00000F000000}"/>
            </a:ext>
          </a:extLst>
        </xdr:cNvPr>
        <xdr:cNvSpPr/>
      </xdr:nvSpPr>
      <xdr:spPr>
        <a:xfrm>
          <a:off x="6343650" y="17907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5. Aspectos por Mejorar</a:t>
          </a:r>
        </a:p>
      </xdr:txBody>
    </xdr:sp>
    <xdr:clientData/>
  </xdr:twoCellAnchor>
  <xdr:twoCellAnchor>
    <xdr:from>
      <xdr:col>3</xdr:col>
      <xdr:colOff>590549</xdr:colOff>
      <xdr:row>7</xdr:row>
      <xdr:rowOff>28575</xdr:rowOff>
    </xdr:from>
    <xdr:to>
      <xdr:col>3</xdr:col>
      <xdr:colOff>1695448</xdr:colOff>
      <xdr:row>9</xdr:row>
      <xdr:rowOff>180974</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700-000010000000}"/>
            </a:ext>
          </a:extLst>
        </xdr:cNvPr>
        <xdr:cNvSpPr/>
      </xdr:nvSpPr>
      <xdr:spPr>
        <a:xfrm>
          <a:off x="4029074" y="1790700"/>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3.4 Indicadores </a:t>
          </a:r>
        </a:p>
      </xdr:txBody>
    </xdr:sp>
    <xdr:clientData/>
  </xdr:twoCellAnchor>
  <xdr:twoCellAnchor>
    <xdr:from>
      <xdr:col>3</xdr:col>
      <xdr:colOff>1800225</xdr:colOff>
      <xdr:row>3</xdr:row>
      <xdr:rowOff>28575</xdr:rowOff>
    </xdr:from>
    <xdr:to>
      <xdr:col>3</xdr:col>
      <xdr:colOff>2828925</xdr:colOff>
      <xdr:row>5</xdr:row>
      <xdr:rowOff>180974</xdr:rowOff>
    </xdr:to>
    <xdr:sp macro="" textlink="">
      <xdr:nvSpPr>
        <xdr:cNvPr id="17" name="Rectángulo redondeado 16">
          <a:hlinkClick xmlns:r="http://schemas.openxmlformats.org/officeDocument/2006/relationships" r:id="rId8"/>
          <a:extLst>
            <a:ext uri="{FF2B5EF4-FFF2-40B4-BE49-F238E27FC236}">
              <a16:creationId xmlns:a16="http://schemas.microsoft.com/office/drawing/2014/main" id="{00000000-0008-0000-0700-000011000000}"/>
            </a:ext>
          </a:extLst>
        </xdr:cNvPr>
        <xdr:cNvSpPr/>
      </xdr:nvSpPr>
      <xdr:spPr>
        <a:xfrm>
          <a:off x="5238750" y="1028700"/>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3.1 Procesos UIS </a:t>
          </a:r>
        </a:p>
      </xdr:txBody>
    </xdr:sp>
    <xdr:clientData/>
  </xdr:twoCellAnchor>
  <xdr:twoCellAnchor>
    <xdr:from>
      <xdr:col>3</xdr:col>
      <xdr:colOff>4029075</xdr:colOff>
      <xdr:row>3</xdr:row>
      <xdr:rowOff>38100</xdr:rowOff>
    </xdr:from>
    <xdr:to>
      <xdr:col>3</xdr:col>
      <xdr:colOff>5057775</xdr:colOff>
      <xdr:row>10</xdr:row>
      <xdr:rowOff>9525</xdr:rowOff>
    </xdr:to>
    <xdr:sp macro="" textlink="">
      <xdr:nvSpPr>
        <xdr:cNvPr id="18" name="Rectángulo redondeado 17">
          <a:hlinkClick xmlns:r="http://schemas.openxmlformats.org/officeDocument/2006/relationships" r:id="rId9"/>
          <a:extLst>
            <a:ext uri="{FF2B5EF4-FFF2-40B4-BE49-F238E27FC236}">
              <a16:creationId xmlns:a16="http://schemas.microsoft.com/office/drawing/2014/main" id="{00000000-0008-0000-0700-000012000000}"/>
            </a:ext>
          </a:extLst>
        </xdr:cNvPr>
        <xdr:cNvSpPr/>
      </xdr:nvSpPr>
      <xdr:spPr>
        <a:xfrm>
          <a:off x="7467600" y="1038225"/>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219075</xdr:colOff>
      <xdr:row>2</xdr:row>
      <xdr:rowOff>180975</xdr:rowOff>
    </xdr:from>
    <xdr:to>
      <xdr:col>9</xdr:col>
      <xdr:colOff>485775</xdr:colOff>
      <xdr:row>5</xdr:row>
      <xdr:rowOff>142874</xdr:rowOff>
    </xdr:to>
    <xdr:sp macro="" textlink="">
      <xdr:nvSpPr>
        <xdr:cNvPr id="38" name="Rectángulo redondeado 37">
          <a:hlinkClick xmlns:r="http://schemas.openxmlformats.org/officeDocument/2006/relationships" r:id="rId1"/>
          <a:extLst>
            <a:ext uri="{FF2B5EF4-FFF2-40B4-BE49-F238E27FC236}">
              <a16:creationId xmlns:a16="http://schemas.microsoft.com/office/drawing/2014/main" id="{00000000-0008-0000-0800-000026000000}"/>
            </a:ext>
          </a:extLst>
        </xdr:cNvPr>
        <xdr:cNvSpPr/>
      </xdr:nvSpPr>
      <xdr:spPr>
        <a:xfrm>
          <a:off x="4343400" y="695325"/>
          <a:ext cx="11049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a:latin typeface="Humanst521 BT" panose="020B0602020204020204" pitchFamily="34" charset="0"/>
            </a:rPr>
            <a:t>1. Objetivo</a:t>
          </a:r>
          <a:r>
            <a:rPr lang="en-US" sz="1100" baseline="0">
              <a:latin typeface="Humanst521 BT" panose="020B0602020204020204" pitchFamily="34" charset="0"/>
            </a:rPr>
            <a:t> </a:t>
          </a:r>
        </a:p>
        <a:p>
          <a:pPr algn="ctr"/>
          <a:r>
            <a:rPr lang="en-US" sz="1100" baseline="0">
              <a:latin typeface="Humanst521 BT" panose="020B0602020204020204" pitchFamily="34" charset="0"/>
            </a:rPr>
            <a:t>2. Metodología </a:t>
          </a:r>
        </a:p>
      </xdr:txBody>
    </xdr:sp>
    <xdr:clientData/>
  </xdr:twoCellAnchor>
  <xdr:twoCellAnchor>
    <xdr:from>
      <xdr:col>10</xdr:col>
      <xdr:colOff>485775</xdr:colOff>
      <xdr:row>2</xdr:row>
      <xdr:rowOff>180975</xdr:rowOff>
    </xdr:from>
    <xdr:to>
      <xdr:col>11</xdr:col>
      <xdr:colOff>314325</xdr:colOff>
      <xdr:row>5</xdr:row>
      <xdr:rowOff>142874</xdr:rowOff>
    </xdr:to>
    <xdr:sp macro="" textlink="">
      <xdr:nvSpPr>
        <xdr:cNvPr id="39" name="Rectángulo redondeado 38">
          <a:hlinkClick xmlns:r="http://schemas.openxmlformats.org/officeDocument/2006/relationships" r:id="rId2"/>
          <a:extLst>
            <a:ext uri="{FF2B5EF4-FFF2-40B4-BE49-F238E27FC236}">
              <a16:creationId xmlns:a16="http://schemas.microsoft.com/office/drawing/2014/main" id="{00000000-0008-0000-0800-000027000000}"/>
            </a:ext>
          </a:extLst>
        </xdr:cNvPr>
        <xdr:cNvSpPr/>
      </xdr:nvSpPr>
      <xdr:spPr>
        <a:xfrm>
          <a:off x="6648450" y="6953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3.2 Consolidado</a:t>
          </a:r>
        </a:p>
      </xdr:txBody>
    </xdr:sp>
    <xdr:clientData/>
  </xdr:twoCellAnchor>
  <xdr:twoCellAnchor>
    <xdr:from>
      <xdr:col>5</xdr:col>
      <xdr:colOff>419100</xdr:colOff>
      <xdr:row>2</xdr:row>
      <xdr:rowOff>171450</xdr:rowOff>
    </xdr:from>
    <xdr:to>
      <xdr:col>7</xdr:col>
      <xdr:colOff>133350</xdr:colOff>
      <xdr:row>5</xdr:row>
      <xdr:rowOff>133349</xdr:rowOff>
    </xdr:to>
    <xdr:sp macro="" textlink="">
      <xdr:nvSpPr>
        <xdr:cNvPr id="40" name="Rectángulo redondeado 39">
          <a:hlinkClick xmlns:r="http://schemas.openxmlformats.org/officeDocument/2006/relationships" r:id="rId3"/>
          <a:extLst>
            <a:ext uri="{FF2B5EF4-FFF2-40B4-BE49-F238E27FC236}">
              <a16:creationId xmlns:a16="http://schemas.microsoft.com/office/drawing/2014/main" id="{00000000-0008-0000-0800-000028000000}"/>
            </a:ext>
          </a:extLst>
        </xdr:cNvPr>
        <xdr:cNvSpPr/>
      </xdr:nvSpPr>
      <xdr:spPr>
        <a:xfrm>
          <a:off x="3162300" y="685800"/>
          <a:ext cx="1095375"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CONTENIDO </a:t>
          </a:r>
        </a:p>
      </xdr:txBody>
    </xdr:sp>
    <xdr:clientData/>
  </xdr:twoCellAnchor>
  <xdr:twoCellAnchor>
    <xdr:from>
      <xdr:col>5</xdr:col>
      <xdr:colOff>428625</xdr:colOff>
      <xdr:row>6</xdr:row>
      <xdr:rowOff>180975</xdr:rowOff>
    </xdr:from>
    <xdr:to>
      <xdr:col>7</xdr:col>
      <xdr:colOff>142875</xdr:colOff>
      <xdr:row>9</xdr:row>
      <xdr:rowOff>142874</xdr:rowOff>
    </xdr:to>
    <xdr:sp macro="" textlink="">
      <xdr:nvSpPr>
        <xdr:cNvPr id="41" name="Rectángulo redondeado 40">
          <a:hlinkClick xmlns:r="http://schemas.openxmlformats.org/officeDocument/2006/relationships" r:id="rId4"/>
          <a:extLst>
            <a:ext uri="{FF2B5EF4-FFF2-40B4-BE49-F238E27FC236}">
              <a16:creationId xmlns:a16="http://schemas.microsoft.com/office/drawing/2014/main" id="{00000000-0008-0000-0800-000029000000}"/>
            </a:ext>
          </a:extLst>
        </xdr:cNvPr>
        <xdr:cNvSpPr/>
      </xdr:nvSpPr>
      <xdr:spPr>
        <a:xfrm>
          <a:off x="3171825" y="1457325"/>
          <a:ext cx="1095375"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3.3 Comparativo</a:t>
          </a:r>
        </a:p>
      </xdr:txBody>
    </xdr:sp>
    <xdr:clientData/>
  </xdr:twoCellAnchor>
  <xdr:twoCellAnchor>
    <xdr:from>
      <xdr:col>9</xdr:col>
      <xdr:colOff>561975</xdr:colOff>
      <xdr:row>6</xdr:row>
      <xdr:rowOff>180975</xdr:rowOff>
    </xdr:from>
    <xdr:to>
      <xdr:col>10</xdr:col>
      <xdr:colOff>400049</xdr:colOff>
      <xdr:row>9</xdr:row>
      <xdr:rowOff>142874</xdr:rowOff>
    </xdr:to>
    <xdr:sp macro="" textlink="">
      <xdr:nvSpPr>
        <xdr:cNvPr id="42" name="Rectángulo redondeado 41">
          <a:hlinkClick xmlns:r="http://schemas.openxmlformats.org/officeDocument/2006/relationships" r:id="rId5"/>
          <a:extLst>
            <a:ext uri="{FF2B5EF4-FFF2-40B4-BE49-F238E27FC236}">
              <a16:creationId xmlns:a16="http://schemas.microsoft.com/office/drawing/2014/main" id="{00000000-0008-0000-0800-00002A000000}"/>
            </a:ext>
          </a:extLst>
        </xdr:cNvPr>
        <xdr:cNvSpPr/>
      </xdr:nvSpPr>
      <xdr:spPr>
        <a:xfrm>
          <a:off x="5524500" y="1457325"/>
          <a:ext cx="1038224"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en-US" sz="1100">
              <a:latin typeface="Humanst521 BT" panose="020B0602020204020204" pitchFamily="34" charset="0"/>
            </a:rPr>
            <a:t>4. </a:t>
          </a:r>
          <a:r>
            <a:rPr lang="en-US" sz="1100">
              <a:solidFill>
                <a:schemeClr val="lt1"/>
              </a:solidFill>
              <a:effectLst/>
              <a:latin typeface="+mn-lt"/>
              <a:ea typeface="+mn-ea"/>
              <a:cs typeface="+mn-cs"/>
            </a:rPr>
            <a:t>Riesgos UIS vs</a:t>
          </a:r>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Guía DAFP</a:t>
          </a:r>
          <a:endParaRPr lang="en-US">
            <a:effectLst/>
          </a:endParaRPr>
        </a:p>
      </xdr:txBody>
    </xdr:sp>
    <xdr:clientData/>
  </xdr:twoCellAnchor>
  <xdr:twoCellAnchor>
    <xdr:from>
      <xdr:col>10</xdr:col>
      <xdr:colOff>485775</xdr:colOff>
      <xdr:row>6</xdr:row>
      <xdr:rowOff>180975</xdr:rowOff>
    </xdr:from>
    <xdr:to>
      <xdr:col>11</xdr:col>
      <xdr:colOff>314325</xdr:colOff>
      <xdr:row>9</xdr:row>
      <xdr:rowOff>142874</xdr:rowOff>
    </xdr:to>
    <xdr:sp macro="" textlink="">
      <xdr:nvSpPr>
        <xdr:cNvPr id="43" name="Rectángulo redondeado 42">
          <a:hlinkClick xmlns:r="http://schemas.openxmlformats.org/officeDocument/2006/relationships" r:id="rId6"/>
          <a:extLst>
            <a:ext uri="{FF2B5EF4-FFF2-40B4-BE49-F238E27FC236}">
              <a16:creationId xmlns:a16="http://schemas.microsoft.com/office/drawing/2014/main" id="{00000000-0008-0000-0800-00002B000000}"/>
            </a:ext>
          </a:extLst>
        </xdr:cNvPr>
        <xdr:cNvSpPr/>
      </xdr:nvSpPr>
      <xdr:spPr>
        <a:xfrm>
          <a:off x="6648450" y="14573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5. Aspectos por Mejorar</a:t>
          </a:r>
        </a:p>
      </xdr:txBody>
    </xdr:sp>
    <xdr:clientData/>
  </xdr:twoCellAnchor>
  <xdr:twoCellAnchor>
    <xdr:from>
      <xdr:col>7</xdr:col>
      <xdr:colOff>209549</xdr:colOff>
      <xdr:row>6</xdr:row>
      <xdr:rowOff>180975</xdr:rowOff>
    </xdr:from>
    <xdr:to>
      <xdr:col>9</xdr:col>
      <xdr:colOff>476248</xdr:colOff>
      <xdr:row>9</xdr:row>
      <xdr:rowOff>142874</xdr:rowOff>
    </xdr:to>
    <xdr:sp macro="" textlink="">
      <xdr:nvSpPr>
        <xdr:cNvPr id="44" name="Rectángulo redondeado 43">
          <a:hlinkClick xmlns:r="http://schemas.openxmlformats.org/officeDocument/2006/relationships" r:id="rId7"/>
          <a:extLst>
            <a:ext uri="{FF2B5EF4-FFF2-40B4-BE49-F238E27FC236}">
              <a16:creationId xmlns:a16="http://schemas.microsoft.com/office/drawing/2014/main" id="{00000000-0008-0000-0800-00002C000000}"/>
            </a:ext>
          </a:extLst>
        </xdr:cNvPr>
        <xdr:cNvSpPr/>
      </xdr:nvSpPr>
      <xdr:spPr>
        <a:xfrm>
          <a:off x="4333874" y="1457325"/>
          <a:ext cx="1104899"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3.4 Indicadores </a:t>
          </a:r>
        </a:p>
      </xdr:txBody>
    </xdr:sp>
    <xdr:clientData/>
  </xdr:twoCellAnchor>
  <xdr:twoCellAnchor>
    <xdr:from>
      <xdr:col>9</xdr:col>
      <xdr:colOff>581025</xdr:colOff>
      <xdr:row>2</xdr:row>
      <xdr:rowOff>180975</xdr:rowOff>
    </xdr:from>
    <xdr:to>
      <xdr:col>10</xdr:col>
      <xdr:colOff>409575</xdr:colOff>
      <xdr:row>5</xdr:row>
      <xdr:rowOff>142874</xdr:rowOff>
    </xdr:to>
    <xdr:sp macro="" textlink="">
      <xdr:nvSpPr>
        <xdr:cNvPr id="45" name="Rectángulo redondeado 44">
          <a:hlinkClick xmlns:r="http://schemas.openxmlformats.org/officeDocument/2006/relationships" r:id="rId8"/>
          <a:extLst>
            <a:ext uri="{FF2B5EF4-FFF2-40B4-BE49-F238E27FC236}">
              <a16:creationId xmlns:a16="http://schemas.microsoft.com/office/drawing/2014/main" id="{00000000-0008-0000-0800-00002D000000}"/>
            </a:ext>
          </a:extLst>
        </xdr:cNvPr>
        <xdr:cNvSpPr/>
      </xdr:nvSpPr>
      <xdr:spPr>
        <a:xfrm>
          <a:off x="5543550" y="695325"/>
          <a:ext cx="1028700" cy="533399"/>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3.1 Procesos UIS </a:t>
          </a:r>
        </a:p>
      </xdr:txBody>
    </xdr:sp>
    <xdr:clientData/>
  </xdr:twoCellAnchor>
  <xdr:twoCellAnchor>
    <xdr:from>
      <xdr:col>11</xdr:col>
      <xdr:colOff>409575</xdr:colOff>
      <xdr:row>3</xdr:row>
      <xdr:rowOff>0</xdr:rowOff>
    </xdr:from>
    <xdr:to>
      <xdr:col>12</xdr:col>
      <xdr:colOff>238125</xdr:colOff>
      <xdr:row>9</xdr:row>
      <xdr:rowOff>161925</xdr:rowOff>
    </xdr:to>
    <xdr:sp macro="" textlink="">
      <xdr:nvSpPr>
        <xdr:cNvPr id="46" name="Rectángulo redondeado 45">
          <a:hlinkClick xmlns:r="http://schemas.openxmlformats.org/officeDocument/2006/relationships" r:id="rId9"/>
          <a:extLst>
            <a:ext uri="{FF2B5EF4-FFF2-40B4-BE49-F238E27FC236}">
              <a16:creationId xmlns:a16="http://schemas.microsoft.com/office/drawing/2014/main" id="{00000000-0008-0000-0800-00002E000000}"/>
            </a:ext>
          </a:extLst>
        </xdr:cNvPr>
        <xdr:cNvSpPr/>
      </xdr:nvSpPr>
      <xdr:spPr>
        <a:xfrm>
          <a:off x="7772400" y="704850"/>
          <a:ext cx="1028700" cy="13049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aseline="0">
              <a:latin typeface="Humanst521 BT" panose="020B0602020204020204" pitchFamily="34" charset="0"/>
            </a:rPr>
            <a:t>6. Informe general </a:t>
          </a:r>
        </a:p>
      </xdr:txBody>
    </xdr:sp>
    <xdr:clientData/>
  </xdr:twoCellAnchor>
  <xdr:twoCellAnchor editAs="oneCell">
    <xdr:from>
      <xdr:col>2</xdr:col>
      <xdr:colOff>200025</xdr:colOff>
      <xdr:row>27</xdr:row>
      <xdr:rowOff>133350</xdr:rowOff>
    </xdr:from>
    <xdr:to>
      <xdr:col>5</xdr:col>
      <xdr:colOff>1285875</xdr:colOff>
      <xdr:row>28</xdr:row>
      <xdr:rowOff>66675</xdr:rowOff>
    </xdr:to>
    <xdr:pic>
      <xdr:nvPicPr>
        <xdr:cNvPr id="12" name="Imagen 11">
          <a:extLst>
            <a:ext uri="{FF2B5EF4-FFF2-40B4-BE49-F238E27FC236}">
              <a16:creationId xmlns:a16="http://schemas.microsoft.com/office/drawing/2014/main" id="{4F0C21F1-ABB7-4A68-8E53-3A3C1DE86CC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66775" y="4600575"/>
          <a:ext cx="316230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is-my.sharepoint.com/personal/apafanad_uis_edu_co/Documents/Riesgos/2019/01%20Riesgos%20de%20Gestion%202019/Intranet%20Mapas%20Actualizados/Mapa%20de%20Riesgos%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uis-my.sharepoint.com/personal/apafanad_uis_edu_co/Documents/Riesgos/2019/01%20Riesgos%20de%20Gestion%202019/Intranet%20Mapas%20Actualizados/Mapa%20de%20Riesgos%20Gesti&#243;n%20de%20la%20Calidad%20Acad&#233;m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SE.18%20GESTION%20DE%20LA%20CALIDAD%20ACADEMIC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JCCHAC~1\AppData\Local\Temp\FSE.18%20FSE.19%20FSE.14%20CONSOLIDACION%20MAPAS%20DE%20RIESGOS%20Sept%2024%20de%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FSE.18"/>
      <sheetName val="PI-FSE.19 "/>
    </sheetNames>
    <sheetDataSet>
      <sheetData sheetId="0"/>
      <sheetData sheetId="1">
        <row r="5">
          <cell r="B5" t="str">
            <v>Revisión y validación por parte de los funcionarios de Planeación sobre los datos suministrados.</v>
          </cell>
        </row>
        <row r="6">
          <cell r="B6" t="str">
            <v>Auditorias externas del MEN para verificar la calidad de la información reportada por las UAA.</v>
          </cell>
        </row>
        <row r="7">
          <cell r="B7" t="str">
            <v>Existencia de archivos que  soportan los reportes dados por las UAA.</v>
          </cell>
        </row>
        <row r="8">
          <cell r="B8" t="str">
            <v>Segumiento del cronograma con fechas de corte para el registro de la información.</v>
          </cell>
        </row>
        <row r="10">
          <cell r="B10" t="str">
            <v>Inducción a nuevos funcionarios</v>
          </cell>
        </row>
        <row r="11">
          <cell r="B11" t="str">
            <v>Lineamientos por parte de Rectoría para la elaboración del presupuesto.</v>
          </cell>
        </row>
        <row r="12">
          <cell r="B12" t="str">
            <v>Consulta del comportamiento de las variables macroeconómicas a lo largo del año.</v>
          </cell>
        </row>
        <row r="13">
          <cell r="B13" t="str">
            <v>Consulta ejecución presupuestal del año.</v>
          </cell>
        </row>
        <row r="14">
          <cell r="B14" t="str">
            <v>Capacitaciones a las UAA.</v>
          </cell>
        </row>
        <row r="15">
          <cell r="B15" t="str">
            <v xml:space="preserve">Comparación entre el presupuesto proyectado y el histórico. </v>
          </cell>
        </row>
        <row r="16">
          <cell r="B16" t="str">
            <v>Verificación de partidas que presentan desviaciones con la fuente de información (suministrada por las UAA) - (Documento de trabajo)</v>
          </cell>
        </row>
        <row r="17">
          <cell r="B17" t="str">
            <v>Reuniones de  revisión y retroalimentación de información entre Planeación y la alta dirección para determinar los  ajustes necesarios.</v>
          </cell>
        </row>
        <row r="18">
          <cell r="B18" t="str">
            <v>Observaciones a las UAA sobre los proyectos de gestión formulados.</v>
          </cell>
        </row>
        <row r="19">
          <cell r="B19" t="str">
            <v>Reuniones de retroalimentación de información con la Comisión del Consejo Superior.</v>
          </cell>
        </row>
        <row r="20">
          <cell r="B20" t="str">
            <v>De acuerdo al PPI.06 la metodología para la construcción del PDI es aprobada por el Consejo Académico</v>
          </cell>
        </row>
        <row r="21">
          <cell r="B21" t="str">
            <v>Base de propuestas priorizadas para ser presentadas</v>
          </cell>
        </row>
        <row r="22">
          <cell r="B22" t="str">
            <v>Asesorias a las UAA.</v>
          </cell>
        </row>
        <row r="23">
          <cell r="B23" t="str">
            <v xml:space="preserve">Cumplimiento del Procedimiento Institucional para la planeación y aprobación de la inversión.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A-FSE.18"/>
      <sheetName val="GCA-FSE.19"/>
    </sheetNames>
    <sheetDataSet>
      <sheetData sheetId="0"/>
      <sheetData sheetId="1">
        <row r="5">
          <cell r="B5" t="str">
            <v>Plan de mejoramiento acorde con los resultados de la acreditación institucional y su ejecución.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FSE.18"/>
      <sheetName val="CA-FSE.19"/>
    </sheetNames>
    <sheetDataSet>
      <sheetData sheetId="0" refreshError="1"/>
      <sheetData sheetId="1" refreshError="1">
        <row r="6">
          <cell r="B6" t="str">
            <v>Plan de desarrollo acorde con las exigencias de la Universidad.</v>
          </cell>
        </row>
        <row r="7">
          <cell r="B7" t="str">
            <v>Seguimiento al cumplimiento del plan de mejoramiento del programa.</v>
          </cell>
        </row>
        <row r="8">
          <cell r="B8" t="str">
            <v>Plan de gestión UAA acorde con las exigencias de la Universidad y el Entorno.</v>
          </cell>
        </row>
        <row r="14">
          <cell r="B14" t="str">
            <v>Evaluación del Proyecto Educativo de cada Programa por CEDEDUIS y Planeación.</v>
          </cell>
        </row>
        <row r="15">
          <cell r="B15" t="str">
            <v>Red de apoyo para el Mejoramiento y la Evaluación de los procesos académicos</v>
          </cell>
        </row>
        <row r="16">
          <cell r="B16" t="str">
            <v>Seguimiento a los plazos establecidos por el MEN y al estado de cada programa.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FSE.18"/>
      <sheetName val="AR-FSE.19"/>
      <sheetName val="Hoja de Vida Indicadores"/>
      <sheetName val="AR-FSE.14"/>
      <sheetName val="AJU-FSE.18"/>
      <sheetName val="AJU-FSE.19"/>
      <sheetName val="AJU-FSE.14"/>
      <sheetName val="BI-FSE-18"/>
      <sheetName val="BI-FSE.19"/>
      <sheetName val="BI-FSE.14 "/>
      <sheetName val="BE-FSE.18"/>
      <sheetName val="BE-FSE.19"/>
      <sheetName val="BE-FSE.14"/>
      <sheetName val="CI-FSE.18"/>
      <sheetName val="CI-FSE.19"/>
      <sheetName val="CI-FSE.14"/>
      <sheetName val="CI-FSE.14 (2)"/>
      <sheetName val="CJ-FSE.18"/>
      <sheetName val="CJ-FSE.19"/>
      <sheetName val="CJ-FSE.14"/>
      <sheetName val="CO-FSE.18"/>
      <sheetName val="CO-FSE.19"/>
      <sheetName val="CO-FSE.14"/>
      <sheetName val="FI-FSE.18"/>
      <sheetName val="FI-FSE.19"/>
      <sheetName val="FI-FSE.14 "/>
      <sheetName val="FO-FSE.18"/>
      <sheetName val="FO-FSE.19"/>
      <sheetName val="FO-FSE.14"/>
      <sheetName val="GCU-FSE.18"/>
      <sheetName val="GCU-FSE.19"/>
      <sheetName val="GCU-FSE.14"/>
      <sheetName val="GCA-FSE.18"/>
      <sheetName val="GCA-FSE.19"/>
      <sheetName val="GCA-FSE.14 "/>
      <sheetName val="GD-FSE.18"/>
      <sheetName val="GD-FSE.19"/>
      <sheetName val="GD-FSE.14"/>
      <sheetName val="PI-FSE.18"/>
      <sheetName val="PI-FSE.19 "/>
      <sheetName val="PI-FSE.14"/>
      <sheetName val="PU-FSE.18"/>
      <sheetName val="PU-FSE.19"/>
      <sheetName val="PU-FSE.14"/>
      <sheetName val="RFB-FSE.18"/>
      <sheetName val="RFB-FSE.19"/>
      <sheetName val="RFB-FSE.14"/>
      <sheetName val="RFG-FSE.18"/>
      <sheetName val="RFG-FSE.19"/>
      <sheetName val="RFG-FSE.14"/>
      <sheetName val="RFP-FSE.18"/>
      <sheetName val="RFP-FSE.19"/>
      <sheetName val="RFP-FSE.14"/>
      <sheetName val="RT-FSE.18"/>
      <sheetName val="RT-FSE.19 "/>
      <sheetName val="RT-FSE.14"/>
      <sheetName val="RELEX-FSE.18"/>
      <sheetName val="RELEX-FSE.19"/>
      <sheetName val="RELEX-FSE.14"/>
      <sheetName val="SE-FSE.18"/>
      <sheetName val="SE-FSE.19"/>
      <sheetName val="SE-FSE.14"/>
      <sheetName val="SI-FSE.18 "/>
      <sheetName val="SI-FSE.19"/>
      <sheetName val="SI-FSE.14"/>
      <sheetName val="TH-FSE.18"/>
      <sheetName val="TH-FSE.19"/>
      <sheetName val="TH-FSE.14"/>
      <sheetName val="CONSOLIDADO  1"/>
      <sheetName val="CONSOLIDADO 2"/>
      <sheetName val="CONSOLIDADO 2 (1)"/>
      <sheetName val="CONSOLIDADO 2 (2)"/>
      <sheetName val="CONSOLIDADO 2 (3)"/>
      <sheetName val="Hoja1"/>
      <sheetName val="Gráfico1 "/>
      <sheetName val="Listado Riesgos y Clasificación"/>
      <sheetName val="Hoja2"/>
      <sheetName val="Gráfico2"/>
    </sheetNames>
    <sheetDataSet>
      <sheetData sheetId="0" refreshError="1"/>
      <sheetData sheetId="1" refreshError="1">
        <row r="12">
          <cell r="B12" t="str">
            <v>Formulario físico de inscripción</v>
          </cell>
        </row>
        <row r="14">
          <cell r="B14" t="str">
            <v>Reprogramación del cronograma de admisiones</v>
          </cell>
        </row>
        <row r="15">
          <cell r="B15" t="str">
            <v>Seguimiento oportuno a las modificaciones que se realicen en la estructura del Examen del Estado.</v>
          </cell>
        </row>
        <row r="16">
          <cell r="B16" t="str">
            <v>Analizar y tomar decisión sobre la aplicación de los criterios de selección en el siguiente periodo académico.</v>
          </cell>
        </row>
        <row r="17">
          <cell r="B17" t="str">
            <v>Solicitar via fax el comprobante de pago</v>
          </cell>
        </row>
        <row r="22">
          <cell r="B22" t="str">
            <v>Listados de inconsistencias</v>
          </cell>
        </row>
        <row r="23">
          <cell r="B23" t="str">
            <v>Corrección de la información de Admisiones y Registro Académico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2.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8.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9"/>
  <sheetViews>
    <sheetView showGridLines="0" topLeftCell="A4" zoomScaleNormal="100" workbookViewId="0">
      <selection activeCell="C28" sqref="C28:D28"/>
    </sheetView>
  </sheetViews>
  <sheetFormatPr baseColWidth="10" defaultRowHeight="15" x14ac:dyDescent="0.25"/>
  <cols>
    <col min="1" max="1" width="3.7109375" style="5" customWidth="1"/>
    <col min="2" max="2" width="2.7109375" style="5" bestFit="1" customWidth="1"/>
    <col min="3" max="3" width="4.7109375" style="5" customWidth="1"/>
    <col min="4" max="4" width="101" style="5" customWidth="1"/>
    <col min="5" max="5" width="2" style="5" customWidth="1"/>
    <col min="6" max="16384" width="11.42578125" style="5"/>
  </cols>
  <sheetData>
    <row r="1" spans="1:5" ht="49.5" customHeight="1" x14ac:dyDescent="0.25">
      <c r="A1" s="6"/>
      <c r="B1" s="955" t="s">
        <v>260</v>
      </c>
      <c r="C1" s="955"/>
      <c r="D1" s="956"/>
      <c r="E1" s="6"/>
    </row>
    <row r="2" spans="1:5" ht="25.5" customHeight="1" x14ac:dyDescent="0.25">
      <c r="A2" s="6"/>
      <c r="B2" s="953" t="s">
        <v>262</v>
      </c>
      <c r="C2" s="953"/>
      <c r="D2" s="954"/>
      <c r="E2" s="6"/>
    </row>
    <row r="3" spans="1:5" ht="6" customHeight="1" x14ac:dyDescent="0.25">
      <c r="A3" s="6"/>
      <c r="B3" s="1"/>
      <c r="C3" s="1"/>
      <c r="D3" s="1"/>
      <c r="E3" s="6"/>
    </row>
    <row r="4" spans="1:5" x14ac:dyDescent="0.25">
      <c r="A4" s="6"/>
      <c r="B4" s="1"/>
      <c r="C4" s="1"/>
      <c r="D4" s="1"/>
      <c r="E4" s="6"/>
    </row>
    <row r="5" spans="1:5" x14ac:dyDescent="0.25">
      <c r="A5" s="6"/>
      <c r="B5" s="1"/>
      <c r="C5" s="1"/>
      <c r="D5" s="1"/>
      <c r="E5" s="6"/>
    </row>
    <row r="6" spans="1:5" x14ac:dyDescent="0.25">
      <c r="A6" s="6"/>
      <c r="B6" s="1"/>
      <c r="C6" s="1"/>
      <c r="D6" s="1"/>
      <c r="E6" s="6"/>
    </row>
    <row r="7" spans="1:5" x14ac:dyDescent="0.25">
      <c r="A7" s="6"/>
      <c r="B7" s="1"/>
      <c r="C7" s="1"/>
      <c r="D7" s="1"/>
      <c r="E7" s="6"/>
    </row>
    <row r="8" spans="1:5" x14ac:dyDescent="0.25">
      <c r="A8" s="6"/>
      <c r="B8" s="1"/>
      <c r="C8" s="1"/>
      <c r="D8" s="1"/>
      <c r="E8" s="6"/>
    </row>
    <row r="9" spans="1:5" x14ac:dyDescent="0.25">
      <c r="A9" s="6"/>
      <c r="B9" s="1"/>
      <c r="C9" s="1"/>
      <c r="D9" s="1"/>
      <c r="E9" s="6"/>
    </row>
    <row r="10" spans="1:5" x14ac:dyDescent="0.25">
      <c r="A10" s="6"/>
      <c r="B10" s="1"/>
      <c r="C10" s="1"/>
      <c r="D10" s="1"/>
      <c r="E10" s="6"/>
    </row>
    <row r="11" spans="1:5" x14ac:dyDescent="0.25">
      <c r="A11" s="6"/>
      <c r="B11" s="1"/>
      <c r="C11" s="1"/>
      <c r="D11" s="1"/>
      <c r="E11" s="6"/>
    </row>
    <row r="12" spans="1:5" x14ac:dyDescent="0.25">
      <c r="A12" s="6"/>
      <c r="B12" s="952" t="s">
        <v>36</v>
      </c>
      <c r="C12" s="952"/>
      <c r="D12" s="952"/>
      <c r="E12" s="6"/>
    </row>
    <row r="13" spans="1:5" ht="7.5" customHeight="1" x14ac:dyDescent="0.25">
      <c r="A13" s="6"/>
      <c r="B13" s="150"/>
      <c r="C13" s="150"/>
      <c r="D13" s="150"/>
      <c r="E13" s="6"/>
    </row>
    <row r="14" spans="1:5" ht="18" x14ac:dyDescent="0.25">
      <c r="A14" s="6"/>
      <c r="B14" s="1">
        <v>1</v>
      </c>
      <c r="C14" s="949" t="s">
        <v>24</v>
      </c>
      <c r="D14" s="949"/>
      <c r="E14" s="6"/>
    </row>
    <row r="15" spans="1:5" ht="6.75" customHeight="1" x14ac:dyDescent="0.25">
      <c r="A15" s="6"/>
      <c r="B15" s="1"/>
      <c r="C15" s="148"/>
      <c r="D15" s="148"/>
      <c r="E15" s="6"/>
    </row>
    <row r="16" spans="1:5" ht="18" x14ac:dyDescent="0.25">
      <c r="A16" s="6"/>
      <c r="B16" s="1">
        <v>2</v>
      </c>
      <c r="C16" s="949" t="s">
        <v>25</v>
      </c>
      <c r="D16" s="949"/>
      <c r="E16" s="6"/>
    </row>
    <row r="17" spans="1:5" ht="6.75" customHeight="1" x14ac:dyDescent="0.25">
      <c r="A17" s="6"/>
      <c r="B17" s="1"/>
      <c r="C17" s="148"/>
      <c r="D17" s="148"/>
      <c r="E17" s="6"/>
    </row>
    <row r="18" spans="1:5" x14ac:dyDescent="0.25">
      <c r="A18" s="6"/>
      <c r="B18" s="1">
        <v>3</v>
      </c>
      <c r="C18" s="957" t="s">
        <v>26</v>
      </c>
      <c r="D18" s="957"/>
      <c r="E18" s="6"/>
    </row>
    <row r="19" spans="1:5" ht="18" x14ac:dyDescent="0.3">
      <c r="A19" s="6"/>
      <c r="B19" s="1"/>
      <c r="C19" s="148">
        <v>3.1</v>
      </c>
      <c r="D19" s="149" t="s">
        <v>27</v>
      </c>
      <c r="E19" s="6"/>
    </row>
    <row r="20" spans="1:5" ht="18" x14ac:dyDescent="0.3">
      <c r="A20" s="6"/>
      <c r="B20" s="1"/>
      <c r="C20" s="148">
        <v>3.2</v>
      </c>
      <c r="D20" s="149" t="s">
        <v>28</v>
      </c>
      <c r="E20" s="6"/>
    </row>
    <row r="21" spans="1:5" ht="18" x14ac:dyDescent="0.3">
      <c r="A21" s="6"/>
      <c r="B21" s="1"/>
      <c r="C21" s="148">
        <v>3.3</v>
      </c>
      <c r="D21" s="149" t="s">
        <v>34</v>
      </c>
      <c r="E21" s="6"/>
    </row>
    <row r="22" spans="1:5" ht="18" x14ac:dyDescent="0.3">
      <c r="A22" s="6"/>
      <c r="B22" s="1"/>
      <c r="C22" s="148">
        <v>3.4</v>
      </c>
      <c r="D22" s="149" t="s">
        <v>29</v>
      </c>
      <c r="E22" s="6"/>
    </row>
    <row r="23" spans="1:5" ht="6.75" customHeight="1" x14ac:dyDescent="0.25">
      <c r="A23" s="6"/>
      <c r="B23" s="1"/>
      <c r="C23" s="148"/>
      <c r="D23" s="148"/>
      <c r="E23" s="6"/>
    </row>
    <row r="24" spans="1:5" ht="18" x14ac:dyDescent="0.25">
      <c r="A24" s="6"/>
      <c r="B24" s="1">
        <v>4</v>
      </c>
      <c r="C24" s="949" t="s">
        <v>216</v>
      </c>
      <c r="D24" s="949"/>
      <c r="E24" s="6"/>
    </row>
    <row r="25" spans="1:5" ht="6.75" customHeight="1" x14ac:dyDescent="0.25">
      <c r="A25" s="6"/>
      <c r="B25" s="1"/>
      <c r="C25" s="148"/>
      <c r="D25" s="148"/>
      <c r="E25" s="6"/>
    </row>
    <row r="26" spans="1:5" ht="18" x14ac:dyDescent="0.25">
      <c r="A26" s="6"/>
      <c r="B26" s="1">
        <v>5</v>
      </c>
      <c r="C26" s="949" t="s">
        <v>30</v>
      </c>
      <c r="D26" s="949"/>
      <c r="E26" s="6"/>
    </row>
    <row r="27" spans="1:5" ht="6.75" customHeight="1" x14ac:dyDescent="0.25">
      <c r="A27" s="6"/>
      <c r="B27" s="1"/>
      <c r="C27" s="148"/>
      <c r="D27" s="148"/>
      <c r="E27" s="6"/>
    </row>
    <row r="28" spans="1:5" ht="18" x14ac:dyDescent="0.25">
      <c r="A28" s="6"/>
      <c r="B28" s="1">
        <v>6</v>
      </c>
      <c r="C28" s="2027" t="s">
        <v>58</v>
      </c>
      <c r="D28" s="2027"/>
      <c r="E28" s="6"/>
    </row>
    <row r="29" spans="1:5" ht="6.75" customHeight="1" x14ac:dyDescent="0.25">
      <c r="A29" s="6"/>
      <c r="B29" s="1"/>
      <c r="C29" s="1"/>
      <c r="D29" s="1"/>
      <c r="E29" s="6"/>
    </row>
    <row r="30" spans="1:5" x14ac:dyDescent="0.25">
      <c r="A30" s="6"/>
      <c r="B30" s="950" t="s">
        <v>31</v>
      </c>
      <c r="C30" s="950"/>
      <c r="D30" s="950"/>
      <c r="E30" s="6"/>
    </row>
    <row r="31" spans="1:5" ht="3.75" customHeight="1" x14ac:dyDescent="0.25">
      <c r="A31" s="6"/>
      <c r="B31" s="1"/>
      <c r="C31" s="2"/>
      <c r="D31" s="3"/>
      <c r="E31" s="6"/>
    </row>
    <row r="32" spans="1:5" x14ac:dyDescent="0.25">
      <c r="A32" s="6"/>
      <c r="B32" s="951" t="s">
        <v>59</v>
      </c>
      <c r="C32" s="951"/>
      <c r="D32" s="951"/>
      <c r="E32" s="6"/>
    </row>
    <row r="33" spans="1:5" x14ac:dyDescent="0.25">
      <c r="A33" s="6"/>
      <c r="B33" s="1" t="s">
        <v>32</v>
      </c>
      <c r="C33" s="948" t="s">
        <v>33</v>
      </c>
      <c r="D33" s="948"/>
      <c r="E33" s="6"/>
    </row>
    <row r="34" spans="1:5" ht="17.25" x14ac:dyDescent="0.25">
      <c r="A34" s="6"/>
      <c r="B34" s="1"/>
      <c r="C34" s="4">
        <v>1</v>
      </c>
      <c r="D34" s="2025" t="s">
        <v>22</v>
      </c>
      <c r="E34" s="6"/>
    </row>
    <row r="35" spans="1:5" ht="17.25" x14ac:dyDescent="0.25">
      <c r="A35" s="6"/>
      <c r="B35" s="1"/>
      <c r="C35" s="4">
        <v>2</v>
      </c>
      <c r="D35" s="2025" t="s">
        <v>6</v>
      </c>
      <c r="E35" s="6"/>
    </row>
    <row r="36" spans="1:5" ht="17.25" x14ac:dyDescent="0.25">
      <c r="A36" s="6"/>
      <c r="B36" s="1"/>
      <c r="C36" s="4">
        <v>3</v>
      </c>
      <c r="D36" s="2025" t="s">
        <v>23</v>
      </c>
      <c r="E36" s="6"/>
    </row>
    <row r="37" spans="1:5" ht="17.25" x14ac:dyDescent="0.25">
      <c r="A37" s="6"/>
      <c r="B37" s="1"/>
      <c r="C37" s="4">
        <v>4</v>
      </c>
      <c r="D37" s="2025" t="s">
        <v>14</v>
      </c>
      <c r="E37" s="6"/>
    </row>
    <row r="38" spans="1:5" ht="17.25" x14ac:dyDescent="0.25">
      <c r="A38" s="6"/>
      <c r="B38" s="1"/>
      <c r="C38" s="4">
        <v>5</v>
      </c>
      <c r="D38" s="2025" t="s">
        <v>13</v>
      </c>
      <c r="E38" s="6"/>
    </row>
    <row r="39" spans="1:5" ht="17.25" x14ac:dyDescent="0.25">
      <c r="A39" s="6"/>
      <c r="B39" s="1"/>
      <c r="C39" s="4">
        <v>6</v>
      </c>
      <c r="D39" s="2025" t="s">
        <v>5</v>
      </c>
      <c r="E39" s="6"/>
    </row>
    <row r="40" spans="1:5" ht="17.25" x14ac:dyDescent="0.25">
      <c r="A40" s="6"/>
      <c r="B40" s="1"/>
      <c r="C40" s="4">
        <v>7</v>
      </c>
      <c r="D40" s="2025" t="s">
        <v>4</v>
      </c>
      <c r="E40" s="6"/>
    </row>
    <row r="41" spans="1:5" ht="17.25" x14ac:dyDescent="0.25">
      <c r="A41" s="6"/>
      <c r="B41" s="1"/>
      <c r="C41" s="4">
        <v>7.1</v>
      </c>
      <c r="D41" s="2025" t="s">
        <v>2</v>
      </c>
      <c r="E41" s="6"/>
    </row>
    <row r="42" spans="1:5" ht="17.25" x14ac:dyDescent="0.25">
      <c r="A42" s="6"/>
      <c r="B42" s="1"/>
      <c r="C42" s="4">
        <v>7.2</v>
      </c>
      <c r="D42" s="2025" t="s">
        <v>3</v>
      </c>
      <c r="E42" s="6"/>
    </row>
    <row r="43" spans="1:5" ht="17.25" x14ac:dyDescent="0.25">
      <c r="A43" s="6"/>
      <c r="B43" s="1"/>
      <c r="C43" s="4">
        <v>8</v>
      </c>
      <c r="D43" s="2025" t="s">
        <v>8</v>
      </c>
      <c r="E43" s="6"/>
    </row>
    <row r="44" spans="1:5" ht="17.25" x14ac:dyDescent="0.25">
      <c r="A44" s="6"/>
      <c r="B44" s="1"/>
      <c r="C44" s="4">
        <v>9</v>
      </c>
      <c r="D44" s="2025" t="s">
        <v>1</v>
      </c>
      <c r="E44" s="6"/>
    </row>
    <row r="45" spans="1:5" ht="17.25" x14ac:dyDescent="0.25">
      <c r="A45" s="6"/>
      <c r="B45" s="1"/>
      <c r="C45" s="4">
        <v>10</v>
      </c>
      <c r="D45" s="2025" t="s">
        <v>11</v>
      </c>
      <c r="E45" s="6"/>
    </row>
    <row r="46" spans="1:5" ht="17.25" x14ac:dyDescent="0.25">
      <c r="A46" s="6"/>
      <c r="B46" s="1"/>
      <c r="C46" s="4">
        <v>11</v>
      </c>
      <c r="D46" s="2025" t="s">
        <v>35</v>
      </c>
      <c r="E46" s="6"/>
    </row>
    <row r="47" spans="1:5" ht="17.25" x14ac:dyDescent="0.25">
      <c r="A47" s="6"/>
      <c r="B47" s="1"/>
      <c r="C47" s="4">
        <v>12</v>
      </c>
      <c r="D47" s="2025" t="s">
        <v>0</v>
      </c>
      <c r="E47" s="6"/>
    </row>
    <row r="48" spans="1:5" ht="17.25" x14ac:dyDescent="0.25">
      <c r="A48" s="6"/>
      <c r="B48" s="1"/>
      <c r="C48" s="4">
        <v>13</v>
      </c>
      <c r="D48" s="2025" t="s">
        <v>17</v>
      </c>
      <c r="E48" s="6"/>
    </row>
    <row r="49" spans="1:5" ht="17.25" x14ac:dyDescent="0.25">
      <c r="A49" s="6"/>
      <c r="B49" s="1"/>
      <c r="C49" s="4">
        <v>14</v>
      </c>
      <c r="D49" s="2025" t="s">
        <v>20</v>
      </c>
      <c r="E49" s="6"/>
    </row>
    <row r="50" spans="1:5" ht="17.25" x14ac:dyDescent="0.25">
      <c r="A50" s="6"/>
      <c r="B50" s="1"/>
      <c r="C50" s="4">
        <v>15</v>
      </c>
      <c r="D50" s="2025" t="s">
        <v>10</v>
      </c>
      <c r="E50" s="6"/>
    </row>
    <row r="51" spans="1:5" ht="17.25" x14ac:dyDescent="0.25">
      <c r="A51" s="6"/>
      <c r="B51" s="1"/>
      <c r="C51" s="4">
        <v>16</v>
      </c>
      <c r="D51" s="2025" t="s">
        <v>15</v>
      </c>
      <c r="E51" s="6"/>
    </row>
    <row r="52" spans="1:5" ht="17.25" x14ac:dyDescent="0.25">
      <c r="A52" s="6"/>
      <c r="B52" s="1"/>
      <c r="C52" s="4">
        <v>17</v>
      </c>
      <c r="D52" s="2025" t="s">
        <v>9</v>
      </c>
      <c r="E52" s="6"/>
    </row>
    <row r="53" spans="1:5" ht="17.25" x14ac:dyDescent="0.25">
      <c r="A53" s="6"/>
      <c r="B53" s="1"/>
      <c r="C53" s="4">
        <v>18</v>
      </c>
      <c r="D53" s="2025" t="s">
        <v>19</v>
      </c>
      <c r="E53" s="6"/>
    </row>
    <row r="54" spans="1:5" ht="17.25" x14ac:dyDescent="0.25">
      <c r="A54" s="6"/>
      <c r="B54" s="1"/>
      <c r="C54" s="4">
        <v>19</v>
      </c>
      <c r="D54" s="2025" t="s">
        <v>12</v>
      </c>
      <c r="E54" s="6"/>
    </row>
    <row r="55" spans="1:5" ht="17.25" x14ac:dyDescent="0.25">
      <c r="A55" s="6"/>
      <c r="B55" s="1"/>
      <c r="C55" s="4">
        <v>20</v>
      </c>
      <c r="D55" s="2025" t="s">
        <v>16</v>
      </c>
      <c r="E55" s="6"/>
    </row>
    <row r="56" spans="1:5" ht="17.25" x14ac:dyDescent="0.25">
      <c r="A56" s="6"/>
      <c r="B56" s="1"/>
      <c r="C56" s="4">
        <v>21</v>
      </c>
      <c r="D56" s="2025" t="s">
        <v>18</v>
      </c>
      <c r="E56" s="6"/>
    </row>
    <row r="57" spans="1:5" ht="17.25" x14ac:dyDescent="0.25">
      <c r="A57" s="6"/>
      <c r="B57" s="1"/>
      <c r="C57" s="4">
        <v>22</v>
      </c>
      <c r="D57" s="2025" t="s">
        <v>7</v>
      </c>
      <c r="E57" s="6"/>
    </row>
    <row r="58" spans="1:5" ht="17.25" x14ac:dyDescent="0.25">
      <c r="A58" s="6"/>
      <c r="B58" s="1"/>
      <c r="C58" s="4">
        <v>23</v>
      </c>
      <c r="D58" s="2026" t="s">
        <v>21</v>
      </c>
      <c r="E58" s="6"/>
    </row>
    <row r="59" spans="1:5" x14ac:dyDescent="0.25">
      <c r="A59" s="6"/>
      <c r="B59" s="6"/>
      <c r="C59" s="6"/>
      <c r="D59" s="6"/>
      <c r="E59" s="6"/>
    </row>
  </sheetData>
  <mergeCells count="12">
    <mergeCell ref="B12:D12"/>
    <mergeCell ref="B2:D2"/>
    <mergeCell ref="B1:D1"/>
    <mergeCell ref="C18:D18"/>
    <mergeCell ref="C14:D14"/>
    <mergeCell ref="C33:D33"/>
    <mergeCell ref="C26:D26"/>
    <mergeCell ref="C24:D24"/>
    <mergeCell ref="C16:D16"/>
    <mergeCell ref="B30:D30"/>
    <mergeCell ref="C28:D28"/>
    <mergeCell ref="B32:D32"/>
  </mergeCells>
  <hyperlinks>
    <hyperlink ref="D34" location="'Dirección Institucional '!A1" display="Mapa de Riesgos Dirección Institucional "/>
    <hyperlink ref="D35" location="'Planeación '!A1" display="Mapa de Riesgos Planeación Institucional"/>
    <hyperlink ref="D36" location="'Seguimiento Institucional '!A1" display="Mapa de Riesgos Seguimiento Institucional"/>
    <hyperlink ref="D37" location="'G. Calidad Acad.'!A1" display="Mapa de Riesgos Gestión de la Calidad Académica"/>
    <hyperlink ref="D38" location="'Formación '!A1" display="Mapa de Riesgos Formación"/>
    <hyperlink ref="D39" location="'Investigación '!A1" display="Mapa de Riesgos Investigación"/>
    <hyperlink ref="D40" location="'Extensión '!A1" display="Mapa de Riesgos Extensión"/>
    <hyperlink ref="D41" location="'Consultorio Jurídico '!A1" display="Mapa de Riesgos Consultorio Jurídico"/>
    <hyperlink ref="D42" location="'Instituto de Lenguas '!A1" display="Mapa de Riesgos Instituto de Lenguas "/>
    <hyperlink ref="D43" location="Admisiones!A1" display="Mapa de Riesgos Admisiones y Registro Académico"/>
    <hyperlink ref="D44" location="'Contratación '!A1" display="Mapa de Riesgos Contratación"/>
    <hyperlink ref="D45" location="'Jurídico '!A1" display="Mapa de Riesgos Jurídico"/>
    <hyperlink ref="D46" location="'R. Exteriores'!A1" display="Mapa de Riesgos Relaciones Exteriores"/>
    <hyperlink ref="D47" location="Biblioteca!A1" display="Mapa de Riesgos Biblioteca"/>
    <hyperlink ref="D48" location="'Financiero '!A1" display="Mapa de Riesgos Financiero"/>
    <hyperlink ref="D49" location="'Publicaciones '!A1" display="Mapa de Riesgos Publicaciones"/>
    <hyperlink ref="D50" location="'Sistemas I y T'!A1" display="Mapa de Riesgos Servicios Informáticos y de Telecomunicaciones"/>
    <hyperlink ref="D51" location="'Bienestar '!A1" display="Mapa de Riesgos Bienestar Estudiantil"/>
    <hyperlink ref="D52" location="'G. Cultural '!A1" display="Mapa de Riesgos Gestión Cultural"/>
    <hyperlink ref="D53" location="'Recursos Físicos '!A1" display="Mapa de Riesgos Recursos Físicos"/>
    <hyperlink ref="D54" location="'Talento Humano '!A1" display="Mapa de Riesgos Talento Humano"/>
    <hyperlink ref="D55" location="'Comunicación I'!A1" display="Mapa de Riesgos Comunicación Institucional"/>
    <hyperlink ref="D56" location="'G. Documental '!A1" display="Mapa de Riesgos Gestión Documental"/>
    <hyperlink ref="D57" location="'R. Tecnológicos '!A1" display="Mapa de Riesgos Recursos Tecnológicos"/>
    <hyperlink ref="D58" location="UISALUD!A1" display="Mapa de Riesgos UISALUD"/>
    <hyperlink ref="D19" location="'Procesos UIS '!A1" display="Procesos de la Universidad "/>
    <hyperlink ref="D20" location="'Consolidado Seguimiento'!A1" display="Consolidado Seguimiento acciones Mapas de riesgos "/>
    <hyperlink ref="D21" location="'Comparativo '!A1" display="Comparativo ejecución de acciones (jul 2017 - jun 2018) vs (jul 2018 - jun 2019)"/>
    <hyperlink ref="D22" location="'Indicadores riesgos '!A1" display="Indicadores asociados a riesgos "/>
    <hyperlink ref="C16:D16" location="'Objetivo - Metodología '!A1" display="Metodología "/>
    <hyperlink ref="C14:D14" location="'Objetivo - Metodología '!A1" display="Objetivo "/>
    <hyperlink ref="C24:D24" location="Madurez!A1" display="Administración de riesgos UIS vs Guía de administración de riesgos DAFP "/>
    <hyperlink ref="C26:D26" location="'A. Mejorar'!A1" display="Aspectos por mejorar en la administración de riesgos "/>
    <hyperlink ref="C28:D28" location="'Informe general '!A1" display="Informe general "/>
  </hyperlinks>
  <pageMargins left="0.7" right="0.7" top="0.75" bottom="0.75" header="0.3" footer="0.3"/>
  <pageSetup scale="7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topLeftCell="F8" zoomScale="80" zoomScaleNormal="80" workbookViewId="0">
      <selection activeCell="N8" sqref="N8:N11"/>
    </sheetView>
  </sheetViews>
  <sheetFormatPr baseColWidth="10" defaultColWidth="8" defaultRowHeight="11.25" x14ac:dyDescent="0.25"/>
  <cols>
    <col min="1" max="1" width="20.42578125" style="668" customWidth="1"/>
    <col min="2" max="2" width="9.7109375" style="668" customWidth="1"/>
    <col min="3" max="3" width="7.28515625" style="668" customWidth="1"/>
    <col min="4" max="6" width="23.140625" style="668" customWidth="1"/>
    <col min="7" max="7" width="9.5703125" style="668" customWidth="1"/>
    <col min="8" max="8" width="2.140625" style="668" customWidth="1"/>
    <col min="9" max="10" width="2.28515625" style="668" customWidth="1"/>
    <col min="11" max="11" width="17" style="668" customWidth="1"/>
    <col min="12" max="12" width="4" style="668" customWidth="1"/>
    <col min="13" max="13" width="2.42578125" style="668" customWidth="1"/>
    <col min="14" max="14" width="28.28515625" style="668" customWidth="1"/>
    <col min="15" max="15" width="7.42578125" style="668" customWidth="1"/>
    <col min="16" max="16" width="5.5703125" style="668" customWidth="1"/>
    <col min="17" max="17" width="5.140625" style="668" customWidth="1"/>
    <col min="18" max="18" width="9.5703125" style="668" customWidth="1"/>
    <col min="19" max="19" width="4.5703125" style="668" customWidth="1"/>
    <col min="20" max="20" width="14.140625" style="720" customWidth="1"/>
    <col min="21" max="21" width="50.28515625" style="719" customWidth="1"/>
    <col min="22" max="16384" width="8" style="668"/>
  </cols>
  <sheetData>
    <row r="1" spans="1:21" x14ac:dyDescent="0.25">
      <c r="A1" s="1110"/>
      <c r="B1" s="1111"/>
      <c r="C1" s="1114" t="s">
        <v>273</v>
      </c>
      <c r="D1" s="1115"/>
      <c r="E1" s="1115"/>
      <c r="F1" s="1115"/>
      <c r="G1" s="1115"/>
      <c r="H1" s="1115"/>
      <c r="I1" s="1115"/>
      <c r="J1" s="1115"/>
      <c r="K1" s="1115"/>
      <c r="L1" s="1115"/>
      <c r="M1" s="1115"/>
      <c r="N1" s="1115"/>
      <c r="O1" s="1115"/>
      <c r="P1" s="1115"/>
      <c r="Q1" s="1115"/>
      <c r="R1" s="1115"/>
      <c r="S1" s="1115"/>
      <c r="T1" s="1116"/>
      <c r="U1" s="677" t="s">
        <v>274</v>
      </c>
    </row>
    <row r="2" spans="1:21" x14ac:dyDescent="0.25">
      <c r="A2" s="1112"/>
      <c r="B2" s="1113"/>
      <c r="C2" s="1114" t="s">
        <v>275</v>
      </c>
      <c r="D2" s="1115"/>
      <c r="E2" s="1115"/>
      <c r="F2" s="1115"/>
      <c r="G2" s="1115"/>
      <c r="H2" s="1115"/>
      <c r="I2" s="1115"/>
      <c r="J2" s="1115"/>
      <c r="K2" s="1115"/>
      <c r="L2" s="1115"/>
      <c r="M2" s="1115"/>
      <c r="N2" s="1115"/>
      <c r="O2" s="1115"/>
      <c r="P2" s="1115"/>
      <c r="Q2" s="1115"/>
      <c r="R2" s="1115"/>
      <c r="S2" s="1115"/>
      <c r="T2" s="1116"/>
      <c r="U2" s="677" t="s">
        <v>276</v>
      </c>
    </row>
    <row r="3" spans="1:21" x14ac:dyDescent="0.25">
      <c r="A3" s="1117" t="s">
        <v>2682</v>
      </c>
      <c r="B3" s="1118"/>
      <c r="C3" s="1118"/>
      <c r="D3" s="1118"/>
      <c r="E3" s="1119"/>
      <c r="F3" s="1120" t="s">
        <v>2743</v>
      </c>
      <c r="G3" s="1121"/>
      <c r="H3" s="1121"/>
      <c r="I3" s="1121"/>
      <c r="J3" s="1121"/>
      <c r="K3" s="1121"/>
      <c r="L3" s="1121"/>
      <c r="M3" s="1121"/>
      <c r="N3" s="1121"/>
      <c r="O3" s="1121"/>
      <c r="P3" s="1121"/>
      <c r="Q3" s="1121"/>
      <c r="R3" s="1121"/>
      <c r="S3" s="1121"/>
      <c r="T3" s="1121"/>
      <c r="U3" s="1122"/>
    </row>
    <row r="4" spans="1:21" x14ac:dyDescent="0.25">
      <c r="A4" s="1137" t="s">
        <v>2744</v>
      </c>
      <c r="B4" s="1138"/>
      <c r="C4" s="1102" t="s">
        <v>2745</v>
      </c>
      <c r="D4" s="1137" t="s">
        <v>2746</v>
      </c>
      <c r="E4" s="1139"/>
      <c r="F4" s="1138"/>
      <c r="G4" s="1102" t="s">
        <v>2747</v>
      </c>
      <c r="H4" s="1125" t="s">
        <v>283</v>
      </c>
      <c r="I4" s="1125" t="s">
        <v>284</v>
      </c>
      <c r="J4" s="1125" t="s">
        <v>285</v>
      </c>
      <c r="K4" s="1127" t="s">
        <v>286</v>
      </c>
      <c r="L4" s="1125" t="s">
        <v>287</v>
      </c>
      <c r="M4" s="1125" t="s">
        <v>288</v>
      </c>
      <c r="N4" s="1129" t="s">
        <v>289</v>
      </c>
      <c r="O4" s="1131" t="s">
        <v>290</v>
      </c>
      <c r="P4" s="1133" t="s">
        <v>291</v>
      </c>
      <c r="Q4" s="1134"/>
      <c r="R4" s="1123" t="s">
        <v>292</v>
      </c>
      <c r="S4" s="1131" t="s">
        <v>293</v>
      </c>
      <c r="T4" s="1129" t="s">
        <v>1230</v>
      </c>
      <c r="U4" s="1123" t="s">
        <v>295</v>
      </c>
    </row>
    <row r="5" spans="1:21" ht="78.75" x14ac:dyDescent="0.25">
      <c r="A5" s="669" t="s">
        <v>2748</v>
      </c>
      <c r="B5" s="669" t="s">
        <v>2749</v>
      </c>
      <c r="C5" s="1103"/>
      <c r="D5" s="670" t="s">
        <v>2750</v>
      </c>
      <c r="E5" s="675" t="s">
        <v>2683</v>
      </c>
      <c r="F5" s="676" t="s">
        <v>2683</v>
      </c>
      <c r="G5" s="1103"/>
      <c r="H5" s="1126"/>
      <c r="I5" s="1126"/>
      <c r="J5" s="1126"/>
      <c r="K5" s="1128"/>
      <c r="L5" s="1126"/>
      <c r="M5" s="1126"/>
      <c r="N5" s="1130"/>
      <c r="O5" s="1132"/>
      <c r="P5" s="677" t="s">
        <v>301</v>
      </c>
      <c r="Q5" s="677" t="s">
        <v>302</v>
      </c>
      <c r="R5" s="1135"/>
      <c r="S5" s="1132"/>
      <c r="T5" s="1136"/>
      <c r="U5" s="1124"/>
    </row>
    <row r="6" spans="1:21" ht="78.75" x14ac:dyDescent="0.25">
      <c r="A6" s="1099" t="s">
        <v>2684</v>
      </c>
      <c r="B6" s="1100" t="s">
        <v>2685</v>
      </c>
      <c r="C6" s="1102" t="s">
        <v>2751</v>
      </c>
      <c r="D6" s="671" t="s">
        <v>2752</v>
      </c>
      <c r="E6" s="678" t="s">
        <v>2686</v>
      </c>
      <c r="F6" s="679" t="s">
        <v>2687</v>
      </c>
      <c r="G6" s="1104" t="s">
        <v>2753</v>
      </c>
      <c r="H6" s="1072" t="s">
        <v>309</v>
      </c>
      <c r="I6" s="1072" t="s">
        <v>360</v>
      </c>
      <c r="J6" s="1106" t="s">
        <v>2688</v>
      </c>
      <c r="K6" s="1104" t="s">
        <v>2754</v>
      </c>
      <c r="L6" s="1108" t="s">
        <v>2755</v>
      </c>
      <c r="M6" s="1072" t="s">
        <v>343</v>
      </c>
      <c r="N6" s="679" t="s">
        <v>2689</v>
      </c>
      <c r="O6" s="680" t="s">
        <v>2690</v>
      </c>
      <c r="P6" s="679" t="s">
        <v>2691</v>
      </c>
      <c r="Q6" s="679" t="s">
        <v>2772</v>
      </c>
      <c r="R6" s="679" t="s">
        <v>2692</v>
      </c>
      <c r="S6" s="716">
        <v>1</v>
      </c>
      <c r="T6" s="718">
        <v>100</v>
      </c>
      <c r="U6" s="721" t="s">
        <v>2814</v>
      </c>
    </row>
    <row r="7" spans="1:21" ht="108.75" customHeight="1" x14ac:dyDescent="0.25">
      <c r="A7" s="1075"/>
      <c r="B7" s="1101"/>
      <c r="C7" s="1103"/>
      <c r="D7" s="679" t="s">
        <v>2693</v>
      </c>
      <c r="E7" s="678" t="s">
        <v>2694</v>
      </c>
      <c r="F7" s="679" t="s">
        <v>2695</v>
      </c>
      <c r="G7" s="1105"/>
      <c r="H7" s="1073"/>
      <c r="I7" s="1073"/>
      <c r="J7" s="1107"/>
      <c r="K7" s="1105"/>
      <c r="L7" s="1109"/>
      <c r="M7" s="1073"/>
      <c r="N7" s="679" t="s">
        <v>2696</v>
      </c>
      <c r="O7" s="681" t="s">
        <v>2697</v>
      </c>
      <c r="P7" s="679" t="s">
        <v>2691</v>
      </c>
      <c r="Q7" s="679" t="s">
        <v>2772</v>
      </c>
      <c r="R7" s="679" t="s">
        <v>2698</v>
      </c>
      <c r="S7" s="717">
        <v>0.5</v>
      </c>
      <c r="T7" s="718">
        <v>100</v>
      </c>
      <c r="U7" s="722" t="s">
        <v>2781</v>
      </c>
    </row>
    <row r="8" spans="1:21" ht="56.25" customHeight="1" x14ac:dyDescent="0.25">
      <c r="A8" s="672"/>
      <c r="B8" s="672"/>
      <c r="C8" s="672"/>
      <c r="D8" s="679" t="s">
        <v>2699</v>
      </c>
      <c r="E8" s="678" t="s">
        <v>2700</v>
      </c>
      <c r="F8" s="679" t="s">
        <v>2701</v>
      </c>
      <c r="G8" s="672"/>
      <c r="H8" s="1072" t="s">
        <v>309</v>
      </c>
      <c r="I8" s="1072" t="s">
        <v>360</v>
      </c>
      <c r="J8" s="1072" t="s">
        <v>2702</v>
      </c>
      <c r="K8" s="672"/>
      <c r="L8" s="1108" t="s">
        <v>2755</v>
      </c>
      <c r="M8" s="1072" t="s">
        <v>343</v>
      </c>
      <c r="N8" s="1099" t="s">
        <v>2782</v>
      </c>
      <c r="O8" s="1099" t="s">
        <v>2707</v>
      </c>
      <c r="P8" s="1099" t="s">
        <v>2691</v>
      </c>
      <c r="Q8" s="1099" t="s">
        <v>2772</v>
      </c>
      <c r="R8" s="1092" t="s">
        <v>2708</v>
      </c>
      <c r="S8" s="1095">
        <v>3</v>
      </c>
      <c r="T8" s="1153">
        <v>100</v>
      </c>
      <c r="U8" s="1098" t="s">
        <v>2783</v>
      </c>
    </row>
    <row r="9" spans="1:21" ht="90" customHeight="1" x14ac:dyDescent="0.25">
      <c r="A9" s="1141" t="s">
        <v>2703</v>
      </c>
      <c r="B9" s="1142" t="s">
        <v>2704</v>
      </c>
      <c r="C9" s="1143" t="s">
        <v>2705</v>
      </c>
      <c r="D9" s="678" t="s">
        <v>2706</v>
      </c>
      <c r="E9" s="671" t="s">
        <v>2756</v>
      </c>
      <c r="F9" s="671" t="s">
        <v>2757</v>
      </c>
      <c r="G9" s="1144" t="s">
        <v>2758</v>
      </c>
      <c r="H9" s="1145"/>
      <c r="I9" s="1145"/>
      <c r="J9" s="1145"/>
      <c r="K9" s="1098" t="s">
        <v>2759</v>
      </c>
      <c r="L9" s="1146"/>
      <c r="M9" s="1145"/>
      <c r="N9" s="1143"/>
      <c r="O9" s="1143"/>
      <c r="P9" s="1143"/>
      <c r="Q9" s="1143"/>
      <c r="R9" s="1093"/>
      <c r="S9" s="1096"/>
      <c r="T9" s="1153"/>
      <c r="U9" s="1098"/>
    </row>
    <row r="10" spans="1:21" ht="45" x14ac:dyDescent="0.25">
      <c r="A10" s="1141"/>
      <c r="B10" s="1142"/>
      <c r="C10" s="1143"/>
      <c r="D10" s="682" t="s">
        <v>2709</v>
      </c>
      <c r="E10" s="682" t="s">
        <v>2710</v>
      </c>
      <c r="F10" s="682" t="s">
        <v>2711</v>
      </c>
      <c r="G10" s="1144"/>
      <c r="H10" s="1145"/>
      <c r="I10" s="1145"/>
      <c r="J10" s="1145"/>
      <c r="K10" s="1098"/>
      <c r="L10" s="1146"/>
      <c r="M10" s="1145"/>
      <c r="N10" s="1143"/>
      <c r="O10" s="1143"/>
      <c r="P10" s="1143"/>
      <c r="Q10" s="1143"/>
      <c r="R10" s="1093"/>
      <c r="S10" s="1096"/>
      <c r="T10" s="1153"/>
      <c r="U10" s="1098"/>
    </row>
    <row r="11" spans="1:21" x14ac:dyDescent="0.25">
      <c r="A11" s="1098"/>
      <c r="B11" s="1098"/>
      <c r="C11" s="1148" t="s">
        <v>1643</v>
      </c>
      <c r="D11" s="673"/>
      <c r="E11" s="673"/>
      <c r="F11" s="673"/>
      <c r="G11" s="1098"/>
      <c r="H11" s="1145"/>
      <c r="I11" s="1145"/>
      <c r="J11" s="1145"/>
      <c r="K11" s="1148" t="s">
        <v>2712</v>
      </c>
      <c r="L11" s="1146"/>
      <c r="M11" s="1145"/>
      <c r="N11" s="1154"/>
      <c r="O11" s="1154"/>
      <c r="P11" s="1154"/>
      <c r="Q11" s="1154"/>
      <c r="R11" s="1094"/>
      <c r="S11" s="1097"/>
      <c r="T11" s="1153"/>
      <c r="U11" s="1098"/>
    </row>
    <row r="12" spans="1:21" ht="15" customHeight="1" x14ac:dyDescent="0.2">
      <c r="A12" s="1098"/>
      <c r="B12" s="1098"/>
      <c r="C12" s="1148"/>
      <c r="D12" s="674"/>
      <c r="E12" s="674"/>
      <c r="F12" s="674"/>
      <c r="G12" s="1098"/>
      <c r="H12" s="1145"/>
      <c r="I12" s="1145"/>
      <c r="J12" s="1145"/>
      <c r="K12" s="1148"/>
      <c r="L12" s="1146"/>
      <c r="M12" s="1149"/>
      <c r="N12" s="1080" t="s">
        <v>2717</v>
      </c>
      <c r="O12" s="1080" t="s">
        <v>2718</v>
      </c>
      <c r="P12" s="1080" t="s">
        <v>2691</v>
      </c>
      <c r="Q12" s="1080" t="s">
        <v>2772</v>
      </c>
      <c r="R12" s="1080" t="s">
        <v>2784</v>
      </c>
      <c r="S12" s="1086">
        <v>1</v>
      </c>
      <c r="T12" s="1083">
        <v>100</v>
      </c>
      <c r="U12" s="1083" t="s">
        <v>2785</v>
      </c>
    </row>
    <row r="13" spans="1:21" ht="45" customHeight="1" x14ac:dyDescent="0.25">
      <c r="A13" s="1147"/>
      <c r="B13" s="1147"/>
      <c r="C13" s="1147"/>
      <c r="D13" s="683" t="s">
        <v>2713</v>
      </c>
      <c r="E13" s="683" t="s">
        <v>2714</v>
      </c>
      <c r="F13" s="683" t="s">
        <v>2715</v>
      </c>
      <c r="G13" s="1147"/>
      <c r="H13" s="1145"/>
      <c r="I13" s="1145"/>
      <c r="J13" s="1145"/>
      <c r="K13" s="1148" t="s">
        <v>2716</v>
      </c>
      <c r="L13" s="1146"/>
      <c r="M13" s="1149"/>
      <c r="N13" s="1081"/>
      <c r="O13" s="1081"/>
      <c r="P13" s="1081"/>
      <c r="Q13" s="1081"/>
      <c r="R13" s="1084"/>
      <c r="S13" s="1087"/>
      <c r="T13" s="1084"/>
      <c r="U13" s="1084"/>
    </row>
    <row r="14" spans="1:21" ht="70.5" customHeight="1" x14ac:dyDescent="0.25">
      <c r="A14" s="1147"/>
      <c r="B14" s="1147"/>
      <c r="C14" s="1147"/>
      <c r="D14" s="684" t="s">
        <v>2719</v>
      </c>
      <c r="E14" s="682" t="s">
        <v>2720</v>
      </c>
      <c r="F14" s="682" t="s">
        <v>2721</v>
      </c>
      <c r="G14" s="1147"/>
      <c r="H14" s="1145"/>
      <c r="I14" s="1145"/>
      <c r="J14" s="1145"/>
      <c r="K14" s="1148"/>
      <c r="L14" s="1146"/>
      <c r="M14" s="1149"/>
      <c r="N14" s="1082"/>
      <c r="O14" s="1082"/>
      <c r="P14" s="1082"/>
      <c r="Q14" s="1082"/>
      <c r="R14" s="1085"/>
      <c r="S14" s="1088"/>
      <c r="T14" s="1085"/>
      <c r="U14" s="1085"/>
    </row>
    <row r="15" spans="1:21" ht="33.75" x14ac:dyDescent="0.25">
      <c r="A15" s="1158" t="s">
        <v>2722</v>
      </c>
      <c r="B15" s="1160" t="s">
        <v>2723</v>
      </c>
      <c r="C15" s="1161" t="s">
        <v>2751</v>
      </c>
      <c r="D15" s="683" t="s">
        <v>2724</v>
      </c>
      <c r="E15" s="683" t="s">
        <v>2725</v>
      </c>
      <c r="F15" s="683" t="s">
        <v>2726</v>
      </c>
      <c r="G15" s="1147" t="s">
        <v>2760</v>
      </c>
      <c r="H15" s="1145" t="s">
        <v>309</v>
      </c>
      <c r="I15" s="1145" t="s">
        <v>310</v>
      </c>
      <c r="J15" s="1157" t="s">
        <v>2702</v>
      </c>
      <c r="K15" s="1147" t="s">
        <v>2761</v>
      </c>
      <c r="L15" s="1146" t="s">
        <v>2755</v>
      </c>
      <c r="M15" s="1149" t="s">
        <v>343</v>
      </c>
      <c r="N15" s="1089" t="s">
        <v>2727</v>
      </c>
      <c r="O15" s="1089" t="s">
        <v>2728</v>
      </c>
      <c r="P15" s="1089" t="s">
        <v>2691</v>
      </c>
      <c r="Q15" s="1089" t="s">
        <v>2772</v>
      </c>
      <c r="R15" s="1089" t="s">
        <v>2729</v>
      </c>
      <c r="S15" s="1090">
        <v>1</v>
      </c>
      <c r="T15" s="1091">
        <v>100</v>
      </c>
      <c r="U15" s="1140" t="s">
        <v>2786</v>
      </c>
    </row>
    <row r="16" spans="1:21" ht="33.75" x14ac:dyDescent="0.25">
      <c r="A16" s="1158"/>
      <c r="B16" s="1160"/>
      <c r="C16" s="1161"/>
      <c r="D16" s="678" t="s">
        <v>2730</v>
      </c>
      <c r="E16" s="678" t="s">
        <v>2731</v>
      </c>
      <c r="F16" s="671"/>
      <c r="G16" s="1147"/>
      <c r="H16" s="1145"/>
      <c r="I16" s="1145"/>
      <c r="J16" s="1157"/>
      <c r="K16" s="1147"/>
      <c r="L16" s="1146"/>
      <c r="M16" s="1149"/>
      <c r="N16" s="1089"/>
      <c r="O16" s="1089"/>
      <c r="P16" s="1089"/>
      <c r="Q16" s="1089"/>
      <c r="R16" s="1089"/>
      <c r="S16" s="1090"/>
      <c r="T16" s="1091"/>
      <c r="U16" s="1140"/>
    </row>
    <row r="17" spans="1:21" ht="45" x14ac:dyDescent="0.25">
      <c r="A17" s="1159"/>
      <c r="B17" s="1101"/>
      <c r="C17" s="1103"/>
      <c r="D17" s="678" t="s">
        <v>2732</v>
      </c>
      <c r="E17" s="678" t="s">
        <v>2733</v>
      </c>
      <c r="F17" s="671"/>
      <c r="G17" s="1105"/>
      <c r="H17" s="1073"/>
      <c r="I17" s="1073"/>
      <c r="J17" s="1107"/>
      <c r="K17" s="1105"/>
      <c r="L17" s="1109"/>
      <c r="M17" s="1150"/>
      <c r="N17" s="1089"/>
      <c r="O17" s="1089"/>
      <c r="P17" s="1089"/>
      <c r="Q17" s="1089"/>
      <c r="R17" s="1089"/>
      <c r="S17" s="1090"/>
      <c r="T17" s="1091"/>
      <c r="U17" s="1140"/>
    </row>
    <row r="18" spans="1:21" ht="135" x14ac:dyDescent="0.25">
      <c r="A18" s="1100" t="s">
        <v>2734</v>
      </c>
      <c r="B18" s="1100" t="s">
        <v>2735</v>
      </c>
      <c r="C18" s="1155" t="s">
        <v>1643</v>
      </c>
      <c r="D18" s="679" t="s">
        <v>2736</v>
      </c>
      <c r="E18" s="679" t="s">
        <v>2737</v>
      </c>
      <c r="F18" s="671" t="s">
        <v>2762</v>
      </c>
      <c r="G18" s="1104" t="s">
        <v>2763</v>
      </c>
      <c r="H18" s="1072" t="s">
        <v>309</v>
      </c>
      <c r="I18" s="1072" t="s">
        <v>360</v>
      </c>
      <c r="J18" s="1106" t="s">
        <v>2688</v>
      </c>
      <c r="K18" s="1151" t="s">
        <v>2764</v>
      </c>
      <c r="L18" s="1108" t="s">
        <v>2755</v>
      </c>
      <c r="M18" s="1072" t="s">
        <v>343</v>
      </c>
      <c r="N18" s="1074" t="s">
        <v>2741</v>
      </c>
      <c r="O18" s="1074" t="s">
        <v>2690</v>
      </c>
      <c r="P18" s="1074" t="s">
        <v>1002</v>
      </c>
      <c r="Q18" s="1074" t="s">
        <v>438</v>
      </c>
      <c r="R18" s="1074" t="s">
        <v>2742</v>
      </c>
      <c r="S18" s="1078">
        <v>1</v>
      </c>
      <c r="T18" s="1076">
        <v>100</v>
      </c>
      <c r="U18" s="1076" t="s">
        <v>2787</v>
      </c>
    </row>
    <row r="19" spans="1:21" ht="67.5" x14ac:dyDescent="0.25">
      <c r="A19" s="1101"/>
      <c r="B19" s="1101"/>
      <c r="C19" s="1156"/>
      <c r="D19" s="679" t="s">
        <v>2738</v>
      </c>
      <c r="E19" s="679" t="s">
        <v>2739</v>
      </c>
      <c r="F19" s="679" t="s">
        <v>2740</v>
      </c>
      <c r="G19" s="1105"/>
      <c r="H19" s="1073"/>
      <c r="I19" s="1073"/>
      <c r="J19" s="1107"/>
      <c r="K19" s="1152"/>
      <c r="L19" s="1109"/>
      <c r="M19" s="1073"/>
      <c r="N19" s="1075"/>
      <c r="O19" s="1075"/>
      <c r="P19" s="1075"/>
      <c r="Q19" s="1075"/>
      <c r="R19" s="1075"/>
      <c r="S19" s="1079"/>
      <c r="T19" s="1077"/>
      <c r="U19" s="1077"/>
    </row>
    <row r="22" spans="1:21" ht="35.25" x14ac:dyDescent="0.25">
      <c r="A22" s="695">
        <f>COUNTIF(A6:A20,"*")</f>
        <v>4</v>
      </c>
      <c r="N22" s="695">
        <f>COUNTIF(N6:N18,"*")</f>
        <v>6</v>
      </c>
      <c r="T22" s="695">
        <f>AVERAGE(T6:T19)</f>
        <v>100</v>
      </c>
    </row>
    <row r="23" spans="1:21" ht="33.75" x14ac:dyDescent="0.25">
      <c r="A23" s="189" t="s">
        <v>2773</v>
      </c>
      <c r="N23" s="189" t="s">
        <v>2774</v>
      </c>
      <c r="T23" s="723" t="s">
        <v>2788</v>
      </c>
    </row>
  </sheetData>
  <mergeCells count="104">
    <mergeCell ref="A18:A19"/>
    <mergeCell ref="B18:B19"/>
    <mergeCell ref="C18:C19"/>
    <mergeCell ref="G18:G19"/>
    <mergeCell ref="H18:H19"/>
    <mergeCell ref="I18:I19"/>
    <mergeCell ref="J15:J17"/>
    <mergeCell ref="K15:K17"/>
    <mergeCell ref="L15:L17"/>
    <mergeCell ref="I15:I17"/>
    <mergeCell ref="A15:A17"/>
    <mergeCell ref="B15:B17"/>
    <mergeCell ref="C15:C17"/>
    <mergeCell ref="G15:G17"/>
    <mergeCell ref="H15:H17"/>
    <mergeCell ref="J18:J19"/>
    <mergeCell ref="K18:K19"/>
    <mergeCell ref="L18:L19"/>
    <mergeCell ref="M18:M19"/>
    <mergeCell ref="M8:M14"/>
    <mergeCell ref="T8:T11"/>
    <mergeCell ref="Q8:Q11"/>
    <mergeCell ref="P8:P11"/>
    <mergeCell ref="O8:O11"/>
    <mergeCell ref="N8:N11"/>
    <mergeCell ref="U15:U17"/>
    <mergeCell ref="A9:A10"/>
    <mergeCell ref="B9:B10"/>
    <mergeCell ref="C9:C10"/>
    <mergeCell ref="G9:G10"/>
    <mergeCell ref="K9:K10"/>
    <mergeCell ref="H8:H14"/>
    <mergeCell ref="I8:I14"/>
    <mergeCell ref="J8:J14"/>
    <mergeCell ref="L8:L14"/>
    <mergeCell ref="U12:U14"/>
    <mergeCell ref="A13:A14"/>
    <mergeCell ref="B13:B14"/>
    <mergeCell ref="C13:C14"/>
    <mergeCell ref="G13:G14"/>
    <mergeCell ref="K13:K14"/>
    <mergeCell ref="A11:A12"/>
    <mergeCell ref="B11:B12"/>
    <mergeCell ref="C11:C12"/>
    <mergeCell ref="G11:G12"/>
    <mergeCell ref="K11:K12"/>
    <mergeCell ref="M15:M17"/>
    <mergeCell ref="N15:N17"/>
    <mergeCell ref="O15:O17"/>
    <mergeCell ref="A1:B2"/>
    <mergeCell ref="C1:T1"/>
    <mergeCell ref="C2:T2"/>
    <mergeCell ref="A3:E3"/>
    <mergeCell ref="F3:U3"/>
    <mergeCell ref="U4:U5"/>
    <mergeCell ref="I4:I5"/>
    <mergeCell ref="J4:J5"/>
    <mergeCell ref="K4:K5"/>
    <mergeCell ref="L4:L5"/>
    <mergeCell ref="M4:M5"/>
    <mergeCell ref="N4:N5"/>
    <mergeCell ref="O4:O5"/>
    <mergeCell ref="P4:Q4"/>
    <mergeCell ref="R4:R5"/>
    <mergeCell ref="S4:S5"/>
    <mergeCell ref="T4:T5"/>
    <mergeCell ref="A4:B4"/>
    <mergeCell ref="C4:C5"/>
    <mergeCell ref="D4:F4"/>
    <mergeCell ref="G4:G5"/>
    <mergeCell ref="H4:H5"/>
    <mergeCell ref="A6:A7"/>
    <mergeCell ref="B6:B7"/>
    <mergeCell ref="C6:C7"/>
    <mergeCell ref="G6:G7"/>
    <mergeCell ref="H6:H7"/>
    <mergeCell ref="I6:I7"/>
    <mergeCell ref="J6:J7"/>
    <mergeCell ref="K6:K7"/>
    <mergeCell ref="L6:L7"/>
    <mergeCell ref="M6:M7"/>
    <mergeCell ref="O18:O19"/>
    <mergeCell ref="N18:N19"/>
    <mergeCell ref="U18:U19"/>
    <mergeCell ref="T18:T19"/>
    <mergeCell ref="S18:S19"/>
    <mergeCell ref="R18:R19"/>
    <mergeCell ref="Q18:Q19"/>
    <mergeCell ref="P18:P19"/>
    <mergeCell ref="Q12:Q14"/>
    <mergeCell ref="P12:P14"/>
    <mergeCell ref="O12:O14"/>
    <mergeCell ref="N12:N14"/>
    <mergeCell ref="T12:T14"/>
    <mergeCell ref="S12:S14"/>
    <mergeCell ref="R12:R14"/>
    <mergeCell ref="P15:P17"/>
    <mergeCell ref="Q15:Q17"/>
    <mergeCell ref="R15:R17"/>
    <mergeCell ref="S15:S17"/>
    <mergeCell ref="T15:T17"/>
    <mergeCell ref="R8:R11"/>
    <mergeCell ref="S8:S11"/>
    <mergeCell ref="U8:U11"/>
  </mergeCells>
  <phoneticPr fontId="115"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G19" zoomScale="90" zoomScaleNormal="90" workbookViewId="0">
      <selection activeCell="S22" sqref="S22:S25"/>
    </sheetView>
  </sheetViews>
  <sheetFormatPr baseColWidth="10" defaultRowHeight="11.25" x14ac:dyDescent="0.2"/>
  <cols>
    <col min="1" max="1" width="14.42578125" style="691" customWidth="1"/>
    <col min="2" max="2" width="24.85546875" style="691" customWidth="1"/>
    <col min="3" max="3" width="18.7109375" style="686" customWidth="1"/>
    <col min="4" max="4" width="21.42578125" style="686" customWidth="1"/>
    <col min="5" max="5" width="25.28515625" style="686" customWidth="1"/>
    <col min="6" max="6" width="22" style="686" customWidth="1"/>
    <col min="7" max="7" width="18.85546875" style="686" customWidth="1"/>
    <col min="8" max="8" width="5.5703125" style="692" customWidth="1"/>
    <col min="9" max="9" width="5.7109375" style="691" customWidth="1"/>
    <col min="10" max="10" width="5.85546875" style="691" customWidth="1"/>
    <col min="11" max="11" width="34.85546875" style="691" customWidth="1"/>
    <col min="12" max="12" width="9" style="693" customWidth="1"/>
    <col min="13" max="13" width="7.5703125" style="686" customWidth="1"/>
    <col min="14" max="14" width="21.140625" style="691" customWidth="1"/>
    <col min="15" max="15" width="13.28515625" style="686" customWidth="1"/>
    <col min="16" max="16" width="7.5703125" style="686" customWidth="1"/>
    <col min="17" max="17" width="8.140625" style="686" customWidth="1"/>
    <col min="18" max="18" width="15.42578125" style="686" customWidth="1"/>
    <col min="19" max="19" width="7.5703125" style="686" customWidth="1"/>
    <col min="20" max="20" width="12.85546875" style="686" customWidth="1"/>
    <col min="21" max="21" width="30.140625" style="686" customWidth="1"/>
    <col min="22" max="16384" width="11.42578125" style="686"/>
  </cols>
  <sheetData>
    <row r="1" spans="1:21" ht="25.5" customHeight="1" x14ac:dyDescent="0.2">
      <c r="A1" s="1166"/>
      <c r="B1" s="1166"/>
      <c r="C1" s="1163" t="s">
        <v>273</v>
      </c>
      <c r="D1" s="1163"/>
      <c r="E1" s="1163"/>
      <c r="F1" s="1163"/>
      <c r="G1" s="1163"/>
      <c r="H1" s="1163"/>
      <c r="I1" s="1163"/>
      <c r="J1" s="1163"/>
      <c r="K1" s="1163"/>
      <c r="L1" s="1163"/>
      <c r="M1" s="1163"/>
      <c r="N1" s="1163"/>
      <c r="O1" s="1163"/>
      <c r="P1" s="1163"/>
      <c r="Q1" s="1163"/>
      <c r="R1" s="1163"/>
      <c r="S1" s="1163"/>
      <c r="T1" s="1163"/>
      <c r="U1" s="685" t="s">
        <v>274</v>
      </c>
    </row>
    <row r="2" spans="1:21" ht="30" customHeight="1" x14ac:dyDescent="0.2">
      <c r="A2" s="1166"/>
      <c r="B2" s="1166"/>
      <c r="C2" s="1163" t="s">
        <v>275</v>
      </c>
      <c r="D2" s="1163"/>
      <c r="E2" s="1163"/>
      <c r="F2" s="1163"/>
      <c r="G2" s="1163"/>
      <c r="H2" s="1163"/>
      <c r="I2" s="1163"/>
      <c r="J2" s="1163"/>
      <c r="K2" s="1163"/>
      <c r="L2" s="1163"/>
      <c r="M2" s="1163"/>
      <c r="N2" s="1163"/>
      <c r="O2" s="1163"/>
      <c r="P2" s="1163"/>
      <c r="Q2" s="1163"/>
      <c r="R2" s="1163"/>
      <c r="S2" s="1163"/>
      <c r="T2" s="1163"/>
      <c r="U2" s="685" t="s">
        <v>276</v>
      </c>
    </row>
    <row r="3" spans="1:21" ht="23.25" customHeight="1" thickBot="1" x14ac:dyDescent="0.25">
      <c r="A3" s="1167" t="s">
        <v>1407</v>
      </c>
      <c r="B3" s="1168"/>
      <c r="C3" s="1168"/>
      <c r="D3" s="1168"/>
      <c r="E3" s="1169"/>
      <c r="F3" s="1170" t="s">
        <v>2765</v>
      </c>
      <c r="G3" s="1170"/>
      <c r="H3" s="1170"/>
      <c r="I3" s="1170"/>
      <c r="J3" s="1170"/>
      <c r="K3" s="1170"/>
      <c r="L3" s="1170"/>
      <c r="M3" s="1170"/>
      <c r="N3" s="1170"/>
      <c r="O3" s="1170"/>
      <c r="P3" s="1170"/>
      <c r="Q3" s="1170"/>
      <c r="R3" s="1170"/>
      <c r="S3" s="1170"/>
      <c r="T3" s="1170"/>
      <c r="U3" s="1170"/>
    </row>
    <row r="4" spans="1:21" s="687" customFormat="1" ht="41.25" customHeight="1" x14ac:dyDescent="0.2">
      <c r="A4" s="1162" t="s">
        <v>2766</v>
      </c>
      <c r="B4" s="1162"/>
      <c r="C4" s="1162" t="s">
        <v>2767</v>
      </c>
      <c r="D4" s="1162" t="s">
        <v>2768</v>
      </c>
      <c r="E4" s="1162"/>
      <c r="F4" s="1162"/>
      <c r="G4" s="1162" t="s">
        <v>2769</v>
      </c>
      <c r="H4" s="1164" t="s">
        <v>283</v>
      </c>
      <c r="I4" s="1164" t="s">
        <v>284</v>
      </c>
      <c r="J4" s="1164" t="s">
        <v>285</v>
      </c>
      <c r="K4" s="1162" t="s">
        <v>286</v>
      </c>
      <c r="L4" s="1164" t="s">
        <v>287</v>
      </c>
      <c r="M4" s="1164" t="s">
        <v>288</v>
      </c>
      <c r="N4" s="1162" t="s">
        <v>289</v>
      </c>
      <c r="O4" s="1162" t="s">
        <v>290</v>
      </c>
      <c r="P4" s="1162" t="s">
        <v>291</v>
      </c>
      <c r="Q4" s="1162"/>
      <c r="R4" s="1162" t="s">
        <v>292</v>
      </c>
      <c r="S4" s="1162" t="s">
        <v>293</v>
      </c>
      <c r="T4" s="1171" t="s">
        <v>294</v>
      </c>
      <c r="U4" s="1162" t="s">
        <v>295</v>
      </c>
    </row>
    <row r="5" spans="1:21" s="687" customFormat="1" ht="33.75" x14ac:dyDescent="0.2">
      <c r="A5" s="685" t="s">
        <v>2770</v>
      </c>
      <c r="B5" s="685" t="s">
        <v>2771</v>
      </c>
      <c r="C5" s="1163"/>
      <c r="D5" s="688" t="s">
        <v>298</v>
      </c>
      <c r="E5" s="688" t="s">
        <v>299</v>
      </c>
      <c r="F5" s="688" t="s">
        <v>300</v>
      </c>
      <c r="G5" s="1163"/>
      <c r="H5" s="1165"/>
      <c r="I5" s="1165"/>
      <c r="J5" s="1165"/>
      <c r="K5" s="1163"/>
      <c r="L5" s="1165"/>
      <c r="M5" s="1165"/>
      <c r="N5" s="1163"/>
      <c r="O5" s="1163"/>
      <c r="P5" s="685" t="s">
        <v>301</v>
      </c>
      <c r="Q5" s="685" t="s">
        <v>302</v>
      </c>
      <c r="R5" s="1163"/>
      <c r="S5" s="1163"/>
      <c r="T5" s="1172"/>
      <c r="U5" s="1163"/>
    </row>
    <row r="6" spans="1:21" s="687" customFormat="1" ht="33.75" x14ac:dyDescent="0.2">
      <c r="A6" s="1080" t="s">
        <v>3092</v>
      </c>
      <c r="B6" s="1080" t="s">
        <v>1408</v>
      </c>
      <c r="C6" s="1080" t="s">
        <v>1409</v>
      </c>
      <c r="D6" s="1080" t="s">
        <v>1410</v>
      </c>
      <c r="E6" s="689" t="s">
        <v>1411</v>
      </c>
      <c r="F6" s="689" t="s">
        <v>1412</v>
      </c>
      <c r="G6" s="1080" t="s">
        <v>1413</v>
      </c>
      <c r="H6" s="1173" t="s">
        <v>309</v>
      </c>
      <c r="I6" s="1173" t="s">
        <v>360</v>
      </c>
      <c r="J6" s="1173" t="s">
        <v>390</v>
      </c>
      <c r="K6" s="689" t="str">
        <f>+'[1]PI-FSE.19 '!B5</f>
        <v>Revisión y validación por parte de los funcionarios de Planeación sobre los datos suministrados.</v>
      </c>
      <c r="L6" s="1173" t="s">
        <v>1414</v>
      </c>
      <c r="M6" s="1173" t="s">
        <v>1415</v>
      </c>
      <c r="N6" s="1080" t="s">
        <v>3093</v>
      </c>
      <c r="O6" s="1080" t="s">
        <v>1416</v>
      </c>
      <c r="P6" s="1176">
        <v>43617</v>
      </c>
      <c r="Q6" s="1176" t="s">
        <v>2772</v>
      </c>
      <c r="R6" s="1080" t="s">
        <v>1417</v>
      </c>
      <c r="S6" s="1080">
        <v>6</v>
      </c>
      <c r="T6" s="1080">
        <v>100</v>
      </c>
      <c r="U6" s="1080" t="s">
        <v>2795</v>
      </c>
    </row>
    <row r="7" spans="1:21" s="687" customFormat="1" ht="45" x14ac:dyDescent="0.2">
      <c r="A7" s="1081"/>
      <c r="B7" s="1081"/>
      <c r="C7" s="1081"/>
      <c r="D7" s="1081"/>
      <c r="E7" s="689" t="s">
        <v>1418</v>
      </c>
      <c r="F7" s="689" t="s">
        <v>1419</v>
      </c>
      <c r="G7" s="1081"/>
      <c r="H7" s="1174"/>
      <c r="I7" s="1174"/>
      <c r="J7" s="1174"/>
      <c r="K7" s="689" t="str">
        <f>+'[1]PI-FSE.19 '!B6</f>
        <v>Auditorias externas del MEN para verificar la calidad de la información reportada por las UAA.</v>
      </c>
      <c r="L7" s="1174"/>
      <c r="M7" s="1174"/>
      <c r="N7" s="1081"/>
      <c r="O7" s="1081"/>
      <c r="P7" s="1081"/>
      <c r="Q7" s="1081"/>
      <c r="R7" s="1081"/>
      <c r="S7" s="1081"/>
      <c r="T7" s="1081"/>
      <c r="U7" s="1081"/>
    </row>
    <row r="8" spans="1:21" s="687" customFormat="1" ht="22.5" x14ac:dyDescent="0.2">
      <c r="A8" s="1081"/>
      <c r="B8" s="1081"/>
      <c r="C8" s="1081"/>
      <c r="D8" s="1081"/>
      <c r="E8" s="689" t="s">
        <v>1420</v>
      </c>
      <c r="F8" s="689"/>
      <c r="G8" s="1081"/>
      <c r="H8" s="1174"/>
      <c r="I8" s="1174"/>
      <c r="J8" s="1174"/>
      <c r="K8" s="689" t="str">
        <f>+'[1]PI-FSE.19 '!B7</f>
        <v>Existencia de archivos que  soportan los reportes dados por las UAA.</v>
      </c>
      <c r="L8" s="1174"/>
      <c r="M8" s="1174"/>
      <c r="N8" s="1081"/>
      <c r="O8" s="1081"/>
      <c r="P8" s="1081"/>
      <c r="Q8" s="1081"/>
      <c r="R8" s="1081"/>
      <c r="S8" s="1081"/>
      <c r="T8" s="1081"/>
      <c r="U8" s="1081"/>
    </row>
    <row r="9" spans="1:21" s="687" customFormat="1" ht="22.5" x14ac:dyDescent="0.2">
      <c r="A9" s="1081"/>
      <c r="B9" s="1081"/>
      <c r="C9" s="1081"/>
      <c r="D9" s="1081"/>
      <c r="E9" s="1080" t="s">
        <v>1421</v>
      </c>
      <c r="F9" s="1080" t="s">
        <v>1422</v>
      </c>
      <c r="G9" s="1081"/>
      <c r="H9" s="1174"/>
      <c r="I9" s="1174"/>
      <c r="J9" s="1174"/>
      <c r="K9" s="689" t="str">
        <f>+'[1]PI-FSE.19 '!B8</f>
        <v>Segumiento del cronograma con fechas de corte para el registro de la información.</v>
      </c>
      <c r="L9" s="1174"/>
      <c r="M9" s="1174"/>
      <c r="N9" s="1081"/>
      <c r="O9" s="1081"/>
      <c r="P9" s="1081"/>
      <c r="Q9" s="1081"/>
      <c r="R9" s="1081"/>
      <c r="S9" s="1081"/>
      <c r="T9" s="1081"/>
      <c r="U9" s="1081"/>
    </row>
    <row r="10" spans="1:21" s="687" customFormat="1" ht="18" customHeight="1" x14ac:dyDescent="0.2">
      <c r="A10" s="1081"/>
      <c r="B10" s="1081"/>
      <c r="C10" s="1081"/>
      <c r="D10" s="1081"/>
      <c r="E10" s="1082"/>
      <c r="F10" s="1082"/>
      <c r="G10" s="1081"/>
      <c r="H10" s="1174"/>
      <c r="I10" s="1174"/>
      <c r="J10" s="1174"/>
      <c r="K10" s="1080" t="str">
        <f>+'[1]PI-FSE.19 '!B10</f>
        <v>Inducción a nuevos funcionarios</v>
      </c>
      <c r="L10" s="1174"/>
      <c r="M10" s="1174"/>
      <c r="N10" s="1081"/>
      <c r="O10" s="1081"/>
      <c r="P10" s="1081"/>
      <c r="Q10" s="1081"/>
      <c r="R10" s="1081"/>
      <c r="S10" s="1081"/>
      <c r="T10" s="1081"/>
      <c r="U10" s="1081"/>
    </row>
    <row r="11" spans="1:21" s="687" customFormat="1" ht="33.75" x14ac:dyDescent="0.2">
      <c r="A11" s="1082"/>
      <c r="B11" s="1082"/>
      <c r="C11" s="1082"/>
      <c r="D11" s="1082"/>
      <c r="E11" s="689" t="s">
        <v>1423</v>
      </c>
      <c r="F11" s="689" t="s">
        <v>3094</v>
      </c>
      <c r="G11" s="1082"/>
      <c r="H11" s="1175"/>
      <c r="I11" s="1175"/>
      <c r="J11" s="1175"/>
      <c r="K11" s="1082"/>
      <c r="L11" s="1175"/>
      <c r="M11" s="1175"/>
      <c r="N11" s="1082"/>
      <c r="O11" s="1082"/>
      <c r="P11" s="1082"/>
      <c r="Q11" s="1082"/>
      <c r="R11" s="1082"/>
      <c r="S11" s="1082"/>
      <c r="T11" s="1082"/>
      <c r="U11" s="1082"/>
    </row>
    <row r="12" spans="1:21" ht="22.5" x14ac:dyDescent="0.2">
      <c r="A12" s="1080" t="s">
        <v>1424</v>
      </c>
      <c r="B12" s="1080" t="s">
        <v>1425</v>
      </c>
      <c r="C12" s="1178" t="s">
        <v>1426</v>
      </c>
      <c r="D12" s="1166" t="s">
        <v>1427</v>
      </c>
      <c r="E12" s="1166" t="s">
        <v>1428</v>
      </c>
      <c r="F12" s="1166" t="s">
        <v>1429</v>
      </c>
      <c r="G12" s="1080" t="s">
        <v>1430</v>
      </c>
      <c r="H12" s="1177" t="s">
        <v>309</v>
      </c>
      <c r="I12" s="1177" t="s">
        <v>360</v>
      </c>
      <c r="J12" s="1177" t="s">
        <v>390</v>
      </c>
      <c r="K12" s="689" t="str">
        <f>+'[1]PI-FSE.19 '!B11</f>
        <v>Lineamientos por parte de Rectoría para la elaboración del presupuesto.</v>
      </c>
      <c r="L12" s="1177" t="s">
        <v>1414</v>
      </c>
      <c r="M12" s="1177" t="s">
        <v>1153</v>
      </c>
      <c r="N12" s="1080" t="s">
        <v>1431</v>
      </c>
      <c r="O12" s="1080" t="s">
        <v>1416</v>
      </c>
      <c r="P12" s="1176">
        <v>43617</v>
      </c>
      <c r="Q12" s="1176">
        <v>43983</v>
      </c>
      <c r="R12" s="1080" t="s">
        <v>1432</v>
      </c>
      <c r="S12" s="1080">
        <v>8</v>
      </c>
      <c r="T12" s="1080">
        <v>100</v>
      </c>
      <c r="U12" s="1080" t="s">
        <v>2794</v>
      </c>
    </row>
    <row r="13" spans="1:21" ht="22.5" x14ac:dyDescent="0.2">
      <c r="A13" s="1081"/>
      <c r="B13" s="1081"/>
      <c r="C13" s="1179"/>
      <c r="D13" s="1166"/>
      <c r="E13" s="1166"/>
      <c r="F13" s="1166"/>
      <c r="G13" s="1081"/>
      <c r="H13" s="1177"/>
      <c r="I13" s="1177"/>
      <c r="J13" s="1177"/>
      <c r="K13" s="689" t="str">
        <f>+'[1]PI-FSE.19 '!B12</f>
        <v>Consulta del comportamiento de las variables macroeconómicas a lo largo del año.</v>
      </c>
      <c r="L13" s="1177"/>
      <c r="M13" s="1177"/>
      <c r="N13" s="1081"/>
      <c r="O13" s="1081"/>
      <c r="P13" s="1081"/>
      <c r="Q13" s="1081"/>
      <c r="R13" s="1081"/>
      <c r="S13" s="1081"/>
      <c r="T13" s="1081"/>
      <c r="U13" s="1081"/>
    </row>
    <row r="14" spans="1:21" x14ac:dyDescent="0.2">
      <c r="A14" s="1081"/>
      <c r="B14" s="1081"/>
      <c r="C14" s="1179"/>
      <c r="D14" s="1166"/>
      <c r="E14" s="1166"/>
      <c r="F14" s="1166"/>
      <c r="G14" s="1081"/>
      <c r="H14" s="1177"/>
      <c r="I14" s="1177"/>
      <c r="J14" s="1177"/>
      <c r="K14" s="689" t="str">
        <f>+'[1]PI-FSE.19 '!B13</f>
        <v>Consulta ejecución presupuestal del año.</v>
      </c>
      <c r="L14" s="1177"/>
      <c r="M14" s="1177"/>
      <c r="N14" s="1081"/>
      <c r="O14" s="1081"/>
      <c r="P14" s="1081"/>
      <c r="Q14" s="1081"/>
      <c r="R14" s="1081"/>
      <c r="S14" s="1081"/>
      <c r="T14" s="1081"/>
      <c r="U14" s="1081"/>
    </row>
    <row r="15" spans="1:21" ht="15" customHeight="1" x14ac:dyDescent="0.2">
      <c r="A15" s="1081"/>
      <c r="B15" s="1081"/>
      <c r="C15" s="1179"/>
      <c r="D15" s="1166"/>
      <c r="E15" s="1166"/>
      <c r="F15" s="1166"/>
      <c r="G15" s="1081"/>
      <c r="H15" s="1177"/>
      <c r="I15" s="1177"/>
      <c r="J15" s="1177"/>
      <c r="K15" s="689" t="str">
        <f>+'[1]PI-FSE.19 '!B14</f>
        <v>Capacitaciones a las UAA.</v>
      </c>
      <c r="L15" s="1177"/>
      <c r="M15" s="1177"/>
      <c r="N15" s="1081"/>
      <c r="O15" s="1081"/>
      <c r="P15" s="1081"/>
      <c r="Q15" s="1081"/>
      <c r="R15" s="1081"/>
      <c r="S15" s="1081"/>
      <c r="T15" s="1081"/>
      <c r="U15" s="1081"/>
    </row>
    <row r="16" spans="1:21" ht="22.5" x14ac:dyDescent="0.2">
      <c r="A16" s="1081"/>
      <c r="B16" s="1081"/>
      <c r="C16" s="1179"/>
      <c r="D16" s="1080" t="s">
        <v>1433</v>
      </c>
      <c r="E16" s="1080" t="s">
        <v>1434</v>
      </c>
      <c r="F16" s="1080"/>
      <c r="G16" s="1081"/>
      <c r="H16" s="1177"/>
      <c r="I16" s="1177"/>
      <c r="J16" s="1177"/>
      <c r="K16" s="689" t="str">
        <f>+'[1]PI-FSE.19 '!B15</f>
        <v xml:space="preserve">Comparación entre el presupuesto proyectado y el histórico. </v>
      </c>
      <c r="L16" s="1177"/>
      <c r="M16" s="1177"/>
      <c r="N16" s="1081"/>
      <c r="O16" s="1081"/>
      <c r="P16" s="1081"/>
      <c r="Q16" s="1081"/>
      <c r="R16" s="1081"/>
      <c r="S16" s="1081"/>
      <c r="T16" s="1081"/>
      <c r="U16" s="1081"/>
    </row>
    <row r="17" spans="1:21" ht="45" x14ac:dyDescent="0.2">
      <c r="A17" s="1081"/>
      <c r="B17" s="1081"/>
      <c r="C17" s="1179"/>
      <c r="D17" s="1081"/>
      <c r="E17" s="1081"/>
      <c r="F17" s="1081"/>
      <c r="G17" s="1081"/>
      <c r="H17" s="1177"/>
      <c r="I17" s="1177"/>
      <c r="J17" s="1177"/>
      <c r="K17" s="690" t="str">
        <f>+'[1]PI-FSE.19 '!B16</f>
        <v>Verificación de partidas que presentan desviaciones con la fuente de información (suministrada por las UAA) - (Documento de trabajo)</v>
      </c>
      <c r="L17" s="1177"/>
      <c r="M17" s="1177"/>
      <c r="N17" s="1081"/>
      <c r="O17" s="1081"/>
      <c r="P17" s="1081"/>
      <c r="Q17" s="1081"/>
      <c r="R17" s="1081"/>
      <c r="S17" s="1081"/>
      <c r="T17" s="1081"/>
      <c r="U17" s="1081"/>
    </row>
    <row r="18" spans="1:21" ht="33.75" x14ac:dyDescent="0.2">
      <c r="A18" s="1081"/>
      <c r="B18" s="1081"/>
      <c r="C18" s="1179"/>
      <c r="D18" s="1081"/>
      <c r="E18" s="1081"/>
      <c r="F18" s="1081"/>
      <c r="G18" s="1081"/>
      <c r="H18" s="1177"/>
      <c r="I18" s="1177"/>
      <c r="J18" s="1177"/>
      <c r="K18" s="690" t="str">
        <f>+'[1]PI-FSE.19 '!B17</f>
        <v>Reuniones de  revisión y retroalimentación de información entre Planeación y la alta dirección para determinar los  ajustes necesarios.</v>
      </c>
      <c r="L18" s="1177"/>
      <c r="M18" s="1177"/>
      <c r="N18" s="1081"/>
      <c r="O18" s="1081"/>
      <c r="P18" s="1081"/>
      <c r="Q18" s="1081"/>
      <c r="R18" s="1081"/>
      <c r="S18" s="1081"/>
      <c r="T18" s="1081"/>
      <c r="U18" s="1081"/>
    </row>
    <row r="19" spans="1:21" ht="22.5" x14ac:dyDescent="0.2">
      <c r="A19" s="1081"/>
      <c r="B19" s="1081"/>
      <c r="C19" s="1179"/>
      <c r="D19" s="1082"/>
      <c r="E19" s="1082"/>
      <c r="F19" s="1082"/>
      <c r="G19" s="1081"/>
      <c r="H19" s="1177"/>
      <c r="I19" s="1177"/>
      <c r="J19" s="1177"/>
      <c r="K19" s="690" t="str">
        <f>+'[1]PI-FSE.19 '!B18</f>
        <v>Observaciones a las UAA sobre los proyectos de gestión formulados.</v>
      </c>
      <c r="L19" s="1177"/>
      <c r="M19" s="1177"/>
      <c r="N19" s="1081"/>
      <c r="O19" s="1081"/>
      <c r="P19" s="1081"/>
      <c r="Q19" s="1081"/>
      <c r="R19" s="1081"/>
      <c r="S19" s="1081"/>
      <c r="T19" s="1081"/>
      <c r="U19" s="1081"/>
    </row>
    <row r="20" spans="1:21" ht="22.5" x14ac:dyDescent="0.2">
      <c r="A20" s="1081"/>
      <c r="B20" s="1081"/>
      <c r="C20" s="1179"/>
      <c r="D20" s="1080" t="s">
        <v>1435</v>
      </c>
      <c r="E20" s="1080" t="s">
        <v>1436</v>
      </c>
      <c r="F20" s="1080" t="s">
        <v>1437</v>
      </c>
      <c r="G20" s="1081"/>
      <c r="H20" s="1177"/>
      <c r="I20" s="1177"/>
      <c r="J20" s="1177"/>
      <c r="K20" s="690" t="str">
        <f>+'[1]PI-FSE.19 '!B19</f>
        <v>Reuniones de retroalimentación de información con la Comisión del Consejo Superior.</v>
      </c>
      <c r="L20" s="1177"/>
      <c r="M20" s="1177"/>
      <c r="N20" s="1081"/>
      <c r="O20" s="1081"/>
      <c r="P20" s="1081"/>
      <c r="Q20" s="1081"/>
      <c r="R20" s="1081"/>
      <c r="S20" s="1081"/>
      <c r="T20" s="1081"/>
      <c r="U20" s="1081"/>
    </row>
    <row r="21" spans="1:21" ht="33.75" x14ac:dyDescent="0.2">
      <c r="A21" s="1081"/>
      <c r="B21" s="1081"/>
      <c r="C21" s="1179"/>
      <c r="D21" s="1081"/>
      <c r="E21" s="1081"/>
      <c r="F21" s="1081"/>
      <c r="G21" s="1081"/>
      <c r="H21" s="1177"/>
      <c r="I21" s="1177"/>
      <c r="J21" s="1177"/>
      <c r="K21" s="690" t="str">
        <f>+'[1]PI-FSE.19 '!B20</f>
        <v>De acuerdo al PPI.06 la metodología para la construcción del PDI es aprobada por el Consejo Académico</v>
      </c>
      <c r="L21" s="1177"/>
      <c r="M21" s="1177"/>
      <c r="N21" s="1082"/>
      <c r="O21" s="1082"/>
      <c r="P21" s="1082"/>
      <c r="Q21" s="1082"/>
      <c r="R21" s="1082"/>
      <c r="S21" s="1082"/>
      <c r="T21" s="1082"/>
      <c r="U21" s="1082"/>
    </row>
    <row r="22" spans="1:21" ht="36" customHeight="1" x14ac:dyDescent="0.2">
      <c r="A22" s="1080" t="s">
        <v>1438</v>
      </c>
      <c r="B22" s="1180" t="s">
        <v>1439</v>
      </c>
      <c r="C22" s="1166" t="s">
        <v>1440</v>
      </c>
      <c r="D22" s="1166" t="s">
        <v>1441</v>
      </c>
      <c r="E22" s="1166" t="s">
        <v>1442</v>
      </c>
      <c r="F22" s="1166"/>
      <c r="G22" s="1166" t="s">
        <v>1443</v>
      </c>
      <c r="H22" s="1177" t="s">
        <v>309</v>
      </c>
      <c r="I22" s="1177" t="s">
        <v>360</v>
      </c>
      <c r="J22" s="1177" t="s">
        <v>390</v>
      </c>
      <c r="K22" s="1080" t="str">
        <f>+'[1]PI-FSE.19 '!B21</f>
        <v>Base de propuestas priorizadas para ser presentadas</v>
      </c>
      <c r="L22" s="1177" t="s">
        <v>1414</v>
      </c>
      <c r="M22" s="1177" t="s">
        <v>1444</v>
      </c>
      <c r="N22" s="1080" t="s">
        <v>3095</v>
      </c>
      <c r="O22" s="1080" t="s">
        <v>1416</v>
      </c>
      <c r="P22" s="1176">
        <v>43617</v>
      </c>
      <c r="Q22" s="1176">
        <v>43983</v>
      </c>
      <c r="R22" s="1080" t="s">
        <v>1445</v>
      </c>
      <c r="S22" s="1080" t="s">
        <v>1446</v>
      </c>
      <c r="T22" s="1080">
        <v>100</v>
      </c>
      <c r="U22" s="1080" t="s">
        <v>2796</v>
      </c>
    </row>
    <row r="23" spans="1:21" ht="33.75" customHeight="1" x14ac:dyDescent="0.2">
      <c r="A23" s="1081"/>
      <c r="B23" s="1180"/>
      <c r="C23" s="1166"/>
      <c r="D23" s="1166"/>
      <c r="E23" s="1166"/>
      <c r="F23" s="1166"/>
      <c r="G23" s="1166"/>
      <c r="H23" s="1177"/>
      <c r="I23" s="1177"/>
      <c r="J23" s="1177"/>
      <c r="K23" s="1082"/>
      <c r="L23" s="1177"/>
      <c r="M23" s="1177"/>
      <c r="N23" s="1081"/>
      <c r="O23" s="1081"/>
      <c r="P23" s="1081"/>
      <c r="Q23" s="1081"/>
      <c r="R23" s="1081"/>
      <c r="S23" s="1081"/>
      <c r="T23" s="1081"/>
      <c r="U23" s="1081"/>
    </row>
    <row r="24" spans="1:21" ht="36" customHeight="1" x14ac:dyDescent="0.2">
      <c r="A24" s="1081"/>
      <c r="B24" s="1180"/>
      <c r="C24" s="1166"/>
      <c r="D24" s="1166"/>
      <c r="E24" s="1166"/>
      <c r="F24" s="1166"/>
      <c r="G24" s="1166"/>
      <c r="H24" s="1177"/>
      <c r="I24" s="1177"/>
      <c r="J24" s="1177"/>
      <c r="K24" s="689" t="str">
        <f>+'[1]PI-FSE.19 '!B22</f>
        <v>Asesorias a las UAA.</v>
      </c>
      <c r="L24" s="1177"/>
      <c r="M24" s="1177"/>
      <c r="N24" s="1081"/>
      <c r="O24" s="1081"/>
      <c r="P24" s="1081"/>
      <c r="Q24" s="1081"/>
      <c r="R24" s="1081"/>
      <c r="S24" s="1081"/>
      <c r="T24" s="1081"/>
      <c r="U24" s="1081"/>
    </row>
    <row r="25" spans="1:21" ht="22.5" x14ac:dyDescent="0.2">
      <c r="A25" s="1082"/>
      <c r="B25" s="1180"/>
      <c r="C25" s="1166"/>
      <c r="D25" s="1166"/>
      <c r="E25" s="1166"/>
      <c r="F25" s="1166"/>
      <c r="G25" s="1166"/>
      <c r="H25" s="1177"/>
      <c r="I25" s="1177"/>
      <c r="J25" s="1177"/>
      <c r="K25" s="689" t="str">
        <f>+'[1]PI-FSE.19 '!B23</f>
        <v xml:space="preserve">Cumplimiento del Procedimiento Institucional para la planeación y aprobación de la inversión. </v>
      </c>
      <c r="L25" s="1177"/>
      <c r="M25" s="1177"/>
      <c r="N25" s="1082"/>
      <c r="O25" s="1082"/>
      <c r="P25" s="1082"/>
      <c r="Q25" s="1082"/>
      <c r="R25" s="1082"/>
      <c r="S25" s="1082"/>
      <c r="T25" s="1082"/>
      <c r="U25" s="1082"/>
    </row>
    <row r="26" spans="1:21" x14ac:dyDescent="0.2">
      <c r="A26" s="696"/>
      <c r="B26" s="696"/>
      <c r="C26" s="696"/>
      <c r="D26" s="696"/>
      <c r="E26" s="696"/>
      <c r="F26" s="696"/>
      <c r="G26" s="696"/>
      <c r="H26" s="697"/>
      <c r="I26" s="697"/>
      <c r="J26" s="697"/>
      <c r="K26" s="696"/>
      <c r="L26" s="697"/>
      <c r="M26" s="697"/>
      <c r="N26" s="696"/>
      <c r="O26" s="696"/>
      <c r="P26" s="696"/>
      <c r="Q26" s="696"/>
      <c r="R26" s="696"/>
      <c r="S26" s="696"/>
      <c r="T26" s="696"/>
      <c r="U26" s="696"/>
    </row>
    <row r="27" spans="1:21" ht="35.25" x14ac:dyDescent="0.2">
      <c r="A27" s="695">
        <f>COUNTIF(A6:A25,"*")</f>
        <v>3</v>
      </c>
      <c r="N27" s="695">
        <f>COUNTIF(N6:N25,"*")</f>
        <v>3</v>
      </c>
      <c r="T27" s="729">
        <f>AVERAGE(T6:T25)</f>
        <v>100</v>
      </c>
      <c r="U27" s="694"/>
    </row>
    <row r="28" spans="1:21" ht="29.25" customHeight="1" x14ac:dyDescent="0.2">
      <c r="A28" s="189" t="s">
        <v>2773</v>
      </c>
      <c r="N28" s="189" t="s">
        <v>2774</v>
      </c>
    </row>
    <row r="29" spans="1:21" x14ac:dyDescent="0.2">
      <c r="Q29" s="1181"/>
      <c r="R29" s="1181"/>
    </row>
  </sheetData>
  <mergeCells count="91">
    <mergeCell ref="Q29:R29"/>
    <mergeCell ref="S22:S25"/>
    <mergeCell ref="T22:T25"/>
    <mergeCell ref="U22:U25"/>
    <mergeCell ref="M22:M25"/>
    <mergeCell ref="N22:N25"/>
    <mergeCell ref="O22:O25"/>
    <mergeCell ref="P22:P25"/>
    <mergeCell ref="Q22:Q25"/>
    <mergeCell ref="R22:R25"/>
    <mergeCell ref="L22:L25"/>
    <mergeCell ref="A22:A25"/>
    <mergeCell ref="B22:B25"/>
    <mergeCell ref="C22:C25"/>
    <mergeCell ref="D22:D25"/>
    <mergeCell ref="E22:E25"/>
    <mergeCell ref="F22:F25"/>
    <mergeCell ref="G22:G25"/>
    <mergeCell ref="H22:H25"/>
    <mergeCell ref="I22:I25"/>
    <mergeCell ref="J22:J25"/>
    <mergeCell ref="K22:K23"/>
    <mergeCell ref="T12:T21"/>
    <mergeCell ref="U12:U21"/>
    <mergeCell ref="D16:D19"/>
    <mergeCell ref="E16:E19"/>
    <mergeCell ref="F16:F19"/>
    <mergeCell ref="D20:D21"/>
    <mergeCell ref="E20:E21"/>
    <mergeCell ref="F20:F21"/>
    <mergeCell ref="N12:N21"/>
    <mergeCell ref="O12:O21"/>
    <mergeCell ref="P12:P21"/>
    <mergeCell ref="Q12:Q21"/>
    <mergeCell ref="R12:R21"/>
    <mergeCell ref="S12:S21"/>
    <mergeCell ref="G12:G21"/>
    <mergeCell ref="H12:H21"/>
    <mergeCell ref="I12:I21"/>
    <mergeCell ref="J12:J21"/>
    <mergeCell ref="L12:L21"/>
    <mergeCell ref="M12:M21"/>
    <mergeCell ref="A12:A21"/>
    <mergeCell ref="B12:B21"/>
    <mergeCell ref="C12:C21"/>
    <mergeCell ref="D12:D15"/>
    <mergeCell ref="E12:E15"/>
    <mergeCell ref="F12:F15"/>
    <mergeCell ref="U6:U11"/>
    <mergeCell ref="I6:I11"/>
    <mergeCell ref="J6:J11"/>
    <mergeCell ref="L6:L11"/>
    <mergeCell ref="M6:M11"/>
    <mergeCell ref="N6:N11"/>
    <mergeCell ref="O6:O11"/>
    <mergeCell ref="K10:K11"/>
    <mergeCell ref="P6:P11"/>
    <mergeCell ref="Q6:Q11"/>
    <mergeCell ref="R6:R11"/>
    <mergeCell ref="S6:S11"/>
    <mergeCell ref="T6:T11"/>
    <mergeCell ref="A6:A11"/>
    <mergeCell ref="B6:B11"/>
    <mergeCell ref="C6:C11"/>
    <mergeCell ref="D6:D11"/>
    <mergeCell ref="G6:G11"/>
    <mergeCell ref="H6:H11"/>
    <mergeCell ref="E9:E10"/>
    <mergeCell ref="F9:F10"/>
    <mergeCell ref="O4:O5"/>
    <mergeCell ref="P4:Q4"/>
    <mergeCell ref="R4:R5"/>
    <mergeCell ref="S4:S5"/>
    <mergeCell ref="T4:T5"/>
    <mergeCell ref="U4:U5"/>
    <mergeCell ref="I4:I5"/>
    <mergeCell ref="J4:J5"/>
    <mergeCell ref="K4:K5"/>
    <mergeCell ref="L4:L5"/>
    <mergeCell ref="M4:M5"/>
    <mergeCell ref="N4:N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topLeftCell="A12" zoomScale="50" zoomScaleNormal="50" workbookViewId="0">
      <selection activeCell="R14" sqref="R14:R16"/>
    </sheetView>
  </sheetViews>
  <sheetFormatPr baseColWidth="10" defaultRowHeight="14.25" x14ac:dyDescent="0.25"/>
  <cols>
    <col min="1" max="1" width="16.7109375" style="326" customWidth="1"/>
    <col min="2" max="2" width="21.85546875" style="326" customWidth="1"/>
    <col min="3" max="3" width="15.85546875" style="327" customWidth="1"/>
    <col min="4" max="4" width="16.28515625" style="330" customWidth="1"/>
    <col min="5" max="6" width="14" style="327" customWidth="1"/>
    <col min="7" max="7" width="25.5703125" style="327" customWidth="1"/>
    <col min="8" max="10" width="6.28515625" style="328" customWidth="1"/>
    <col min="11" max="11" width="28" style="326" customWidth="1"/>
    <col min="12" max="12" width="7.42578125" style="329" customWidth="1"/>
    <col min="13" max="13" width="6.5703125" style="327" customWidth="1"/>
    <col min="14" max="14" width="21.140625" style="326" customWidth="1"/>
    <col min="15" max="15" width="16.42578125" style="327" customWidth="1"/>
    <col min="16" max="17" width="11.42578125" style="330"/>
    <col min="18" max="18" width="15.28515625" style="327" customWidth="1"/>
    <col min="19" max="19" width="11" style="327" customWidth="1"/>
    <col min="20" max="20" width="17.5703125" style="327" customWidth="1"/>
    <col min="21" max="21" width="34.7109375" style="327" customWidth="1"/>
    <col min="22" max="256" width="11.42578125" style="327"/>
    <col min="257" max="257" width="16.7109375" style="327" customWidth="1"/>
    <col min="258" max="258" width="21.85546875" style="327" customWidth="1"/>
    <col min="259" max="259" width="15.85546875" style="327" customWidth="1"/>
    <col min="260" max="260" width="16.28515625" style="327" customWidth="1"/>
    <col min="261" max="262" width="14" style="327" customWidth="1"/>
    <col min="263" max="263" width="25.5703125" style="327" customWidth="1"/>
    <col min="264" max="266" width="6.28515625" style="327" customWidth="1"/>
    <col min="267" max="267" width="28" style="327" customWidth="1"/>
    <col min="268" max="268" width="7.42578125" style="327" customWidth="1"/>
    <col min="269" max="269" width="6.5703125" style="327" customWidth="1"/>
    <col min="270" max="270" width="21.140625" style="327" customWidth="1"/>
    <col min="271" max="271" width="16.42578125" style="327" customWidth="1"/>
    <col min="272" max="273" width="11.42578125" style="327"/>
    <col min="274" max="274" width="15.28515625" style="327" customWidth="1"/>
    <col min="275" max="275" width="11" style="327" customWidth="1"/>
    <col min="276" max="276" width="17.5703125" style="327" customWidth="1"/>
    <col min="277" max="277" width="34.7109375" style="327" customWidth="1"/>
    <col min="278" max="512" width="11.42578125" style="327"/>
    <col min="513" max="513" width="16.7109375" style="327" customWidth="1"/>
    <col min="514" max="514" width="21.85546875" style="327" customWidth="1"/>
    <col min="515" max="515" width="15.85546875" style="327" customWidth="1"/>
    <col min="516" max="516" width="16.28515625" style="327" customWidth="1"/>
    <col min="517" max="518" width="14" style="327" customWidth="1"/>
    <col min="519" max="519" width="25.5703125" style="327" customWidth="1"/>
    <col min="520" max="522" width="6.28515625" style="327" customWidth="1"/>
    <col min="523" max="523" width="28" style="327" customWidth="1"/>
    <col min="524" max="524" width="7.42578125" style="327" customWidth="1"/>
    <col min="525" max="525" width="6.5703125" style="327" customWidth="1"/>
    <col min="526" max="526" width="21.140625" style="327" customWidth="1"/>
    <col min="527" max="527" width="16.42578125" style="327" customWidth="1"/>
    <col min="528" max="529" width="11.42578125" style="327"/>
    <col min="530" max="530" width="15.28515625" style="327" customWidth="1"/>
    <col min="531" max="531" width="11" style="327" customWidth="1"/>
    <col min="532" max="532" width="17.5703125" style="327" customWidth="1"/>
    <col min="533" max="533" width="34.7109375" style="327" customWidth="1"/>
    <col min="534" max="768" width="11.42578125" style="327"/>
    <col min="769" max="769" width="16.7109375" style="327" customWidth="1"/>
    <col min="770" max="770" width="21.85546875" style="327" customWidth="1"/>
    <col min="771" max="771" width="15.85546875" style="327" customWidth="1"/>
    <col min="772" max="772" width="16.28515625" style="327" customWidth="1"/>
    <col min="773" max="774" width="14" style="327" customWidth="1"/>
    <col min="775" max="775" width="25.5703125" style="327" customWidth="1"/>
    <col min="776" max="778" width="6.28515625" style="327" customWidth="1"/>
    <col min="779" max="779" width="28" style="327" customWidth="1"/>
    <col min="780" max="780" width="7.42578125" style="327" customWidth="1"/>
    <col min="781" max="781" width="6.5703125" style="327" customWidth="1"/>
    <col min="782" max="782" width="21.140625" style="327" customWidth="1"/>
    <col min="783" max="783" width="16.42578125" style="327" customWidth="1"/>
    <col min="784" max="785" width="11.42578125" style="327"/>
    <col min="786" max="786" width="15.28515625" style="327" customWidth="1"/>
    <col min="787" max="787" width="11" style="327" customWidth="1"/>
    <col min="788" max="788" width="17.5703125" style="327" customWidth="1"/>
    <col min="789" max="789" width="34.7109375" style="327" customWidth="1"/>
    <col min="790" max="1024" width="11.42578125" style="327"/>
    <col min="1025" max="1025" width="16.7109375" style="327" customWidth="1"/>
    <col min="1026" max="1026" width="21.85546875" style="327" customWidth="1"/>
    <col min="1027" max="1027" width="15.85546875" style="327" customWidth="1"/>
    <col min="1028" max="1028" width="16.28515625" style="327" customWidth="1"/>
    <col min="1029" max="1030" width="14" style="327" customWidth="1"/>
    <col min="1031" max="1031" width="25.5703125" style="327" customWidth="1"/>
    <col min="1032" max="1034" width="6.28515625" style="327" customWidth="1"/>
    <col min="1035" max="1035" width="28" style="327" customWidth="1"/>
    <col min="1036" max="1036" width="7.42578125" style="327" customWidth="1"/>
    <col min="1037" max="1037" width="6.5703125" style="327" customWidth="1"/>
    <col min="1038" max="1038" width="21.140625" style="327" customWidth="1"/>
    <col min="1039" max="1039" width="16.42578125" style="327" customWidth="1"/>
    <col min="1040" max="1041" width="11.42578125" style="327"/>
    <col min="1042" max="1042" width="15.28515625" style="327" customWidth="1"/>
    <col min="1043" max="1043" width="11" style="327" customWidth="1"/>
    <col min="1044" max="1044" width="17.5703125" style="327" customWidth="1"/>
    <col min="1045" max="1045" width="34.7109375" style="327" customWidth="1"/>
    <col min="1046" max="1280" width="11.42578125" style="327"/>
    <col min="1281" max="1281" width="16.7109375" style="327" customWidth="1"/>
    <col min="1282" max="1282" width="21.85546875" style="327" customWidth="1"/>
    <col min="1283" max="1283" width="15.85546875" style="327" customWidth="1"/>
    <col min="1284" max="1284" width="16.28515625" style="327" customWidth="1"/>
    <col min="1285" max="1286" width="14" style="327" customWidth="1"/>
    <col min="1287" max="1287" width="25.5703125" style="327" customWidth="1"/>
    <col min="1288" max="1290" width="6.28515625" style="327" customWidth="1"/>
    <col min="1291" max="1291" width="28" style="327" customWidth="1"/>
    <col min="1292" max="1292" width="7.42578125" style="327" customWidth="1"/>
    <col min="1293" max="1293" width="6.5703125" style="327" customWidth="1"/>
    <col min="1294" max="1294" width="21.140625" style="327" customWidth="1"/>
    <col min="1295" max="1295" width="16.42578125" style="327" customWidth="1"/>
    <col min="1296" max="1297" width="11.42578125" style="327"/>
    <col min="1298" max="1298" width="15.28515625" style="327" customWidth="1"/>
    <col min="1299" max="1299" width="11" style="327" customWidth="1"/>
    <col min="1300" max="1300" width="17.5703125" style="327" customWidth="1"/>
    <col min="1301" max="1301" width="34.7109375" style="327" customWidth="1"/>
    <col min="1302" max="1536" width="11.42578125" style="327"/>
    <col min="1537" max="1537" width="16.7109375" style="327" customWidth="1"/>
    <col min="1538" max="1538" width="21.85546875" style="327" customWidth="1"/>
    <col min="1539" max="1539" width="15.85546875" style="327" customWidth="1"/>
    <col min="1540" max="1540" width="16.28515625" style="327" customWidth="1"/>
    <col min="1541" max="1542" width="14" style="327" customWidth="1"/>
    <col min="1543" max="1543" width="25.5703125" style="327" customWidth="1"/>
    <col min="1544" max="1546" width="6.28515625" style="327" customWidth="1"/>
    <col min="1547" max="1547" width="28" style="327" customWidth="1"/>
    <col min="1548" max="1548" width="7.42578125" style="327" customWidth="1"/>
    <col min="1549" max="1549" width="6.5703125" style="327" customWidth="1"/>
    <col min="1550" max="1550" width="21.140625" style="327" customWidth="1"/>
    <col min="1551" max="1551" width="16.42578125" style="327" customWidth="1"/>
    <col min="1552" max="1553" width="11.42578125" style="327"/>
    <col min="1554" max="1554" width="15.28515625" style="327" customWidth="1"/>
    <col min="1555" max="1555" width="11" style="327" customWidth="1"/>
    <col min="1556" max="1556" width="17.5703125" style="327" customWidth="1"/>
    <col min="1557" max="1557" width="34.7109375" style="327" customWidth="1"/>
    <col min="1558" max="1792" width="11.42578125" style="327"/>
    <col min="1793" max="1793" width="16.7109375" style="327" customWidth="1"/>
    <col min="1794" max="1794" width="21.85546875" style="327" customWidth="1"/>
    <col min="1795" max="1795" width="15.85546875" style="327" customWidth="1"/>
    <col min="1796" max="1796" width="16.28515625" style="327" customWidth="1"/>
    <col min="1797" max="1798" width="14" style="327" customWidth="1"/>
    <col min="1799" max="1799" width="25.5703125" style="327" customWidth="1"/>
    <col min="1800" max="1802" width="6.28515625" style="327" customWidth="1"/>
    <col min="1803" max="1803" width="28" style="327" customWidth="1"/>
    <col min="1804" max="1804" width="7.42578125" style="327" customWidth="1"/>
    <col min="1805" max="1805" width="6.5703125" style="327" customWidth="1"/>
    <col min="1806" max="1806" width="21.140625" style="327" customWidth="1"/>
    <col min="1807" max="1807" width="16.42578125" style="327" customWidth="1"/>
    <col min="1808" max="1809" width="11.42578125" style="327"/>
    <col min="1810" max="1810" width="15.28515625" style="327" customWidth="1"/>
    <col min="1811" max="1811" width="11" style="327" customWidth="1"/>
    <col min="1812" max="1812" width="17.5703125" style="327" customWidth="1"/>
    <col min="1813" max="1813" width="34.7109375" style="327" customWidth="1"/>
    <col min="1814" max="2048" width="11.42578125" style="327"/>
    <col min="2049" max="2049" width="16.7109375" style="327" customWidth="1"/>
    <col min="2050" max="2050" width="21.85546875" style="327" customWidth="1"/>
    <col min="2051" max="2051" width="15.85546875" style="327" customWidth="1"/>
    <col min="2052" max="2052" width="16.28515625" style="327" customWidth="1"/>
    <col min="2053" max="2054" width="14" style="327" customWidth="1"/>
    <col min="2055" max="2055" width="25.5703125" style="327" customWidth="1"/>
    <col min="2056" max="2058" width="6.28515625" style="327" customWidth="1"/>
    <col min="2059" max="2059" width="28" style="327" customWidth="1"/>
    <col min="2060" max="2060" width="7.42578125" style="327" customWidth="1"/>
    <col min="2061" max="2061" width="6.5703125" style="327" customWidth="1"/>
    <col min="2062" max="2062" width="21.140625" style="327" customWidth="1"/>
    <col min="2063" max="2063" width="16.42578125" style="327" customWidth="1"/>
    <col min="2064" max="2065" width="11.42578125" style="327"/>
    <col min="2066" max="2066" width="15.28515625" style="327" customWidth="1"/>
    <col min="2067" max="2067" width="11" style="327" customWidth="1"/>
    <col min="2068" max="2068" width="17.5703125" style="327" customWidth="1"/>
    <col min="2069" max="2069" width="34.7109375" style="327" customWidth="1"/>
    <col min="2070" max="2304" width="11.42578125" style="327"/>
    <col min="2305" max="2305" width="16.7109375" style="327" customWidth="1"/>
    <col min="2306" max="2306" width="21.85546875" style="327" customWidth="1"/>
    <col min="2307" max="2307" width="15.85546875" style="327" customWidth="1"/>
    <col min="2308" max="2308" width="16.28515625" style="327" customWidth="1"/>
    <col min="2309" max="2310" width="14" style="327" customWidth="1"/>
    <col min="2311" max="2311" width="25.5703125" style="327" customWidth="1"/>
    <col min="2312" max="2314" width="6.28515625" style="327" customWidth="1"/>
    <col min="2315" max="2315" width="28" style="327" customWidth="1"/>
    <col min="2316" max="2316" width="7.42578125" style="327" customWidth="1"/>
    <col min="2317" max="2317" width="6.5703125" style="327" customWidth="1"/>
    <col min="2318" max="2318" width="21.140625" style="327" customWidth="1"/>
    <col min="2319" max="2319" width="16.42578125" style="327" customWidth="1"/>
    <col min="2320" max="2321" width="11.42578125" style="327"/>
    <col min="2322" max="2322" width="15.28515625" style="327" customWidth="1"/>
    <col min="2323" max="2323" width="11" style="327" customWidth="1"/>
    <col min="2324" max="2324" width="17.5703125" style="327" customWidth="1"/>
    <col min="2325" max="2325" width="34.7109375" style="327" customWidth="1"/>
    <col min="2326" max="2560" width="11.42578125" style="327"/>
    <col min="2561" max="2561" width="16.7109375" style="327" customWidth="1"/>
    <col min="2562" max="2562" width="21.85546875" style="327" customWidth="1"/>
    <col min="2563" max="2563" width="15.85546875" style="327" customWidth="1"/>
    <col min="2564" max="2564" width="16.28515625" style="327" customWidth="1"/>
    <col min="2565" max="2566" width="14" style="327" customWidth="1"/>
    <col min="2567" max="2567" width="25.5703125" style="327" customWidth="1"/>
    <col min="2568" max="2570" width="6.28515625" style="327" customWidth="1"/>
    <col min="2571" max="2571" width="28" style="327" customWidth="1"/>
    <col min="2572" max="2572" width="7.42578125" style="327" customWidth="1"/>
    <col min="2573" max="2573" width="6.5703125" style="327" customWidth="1"/>
    <col min="2574" max="2574" width="21.140625" style="327" customWidth="1"/>
    <col min="2575" max="2575" width="16.42578125" style="327" customWidth="1"/>
    <col min="2576" max="2577" width="11.42578125" style="327"/>
    <col min="2578" max="2578" width="15.28515625" style="327" customWidth="1"/>
    <col min="2579" max="2579" width="11" style="327" customWidth="1"/>
    <col min="2580" max="2580" width="17.5703125" style="327" customWidth="1"/>
    <col min="2581" max="2581" width="34.7109375" style="327" customWidth="1"/>
    <col min="2582" max="2816" width="11.42578125" style="327"/>
    <col min="2817" max="2817" width="16.7109375" style="327" customWidth="1"/>
    <col min="2818" max="2818" width="21.85546875" style="327" customWidth="1"/>
    <col min="2819" max="2819" width="15.85546875" style="327" customWidth="1"/>
    <col min="2820" max="2820" width="16.28515625" style="327" customWidth="1"/>
    <col min="2821" max="2822" width="14" style="327" customWidth="1"/>
    <col min="2823" max="2823" width="25.5703125" style="327" customWidth="1"/>
    <col min="2824" max="2826" width="6.28515625" style="327" customWidth="1"/>
    <col min="2827" max="2827" width="28" style="327" customWidth="1"/>
    <col min="2828" max="2828" width="7.42578125" style="327" customWidth="1"/>
    <col min="2829" max="2829" width="6.5703125" style="327" customWidth="1"/>
    <col min="2830" max="2830" width="21.140625" style="327" customWidth="1"/>
    <col min="2831" max="2831" width="16.42578125" style="327" customWidth="1"/>
    <col min="2832" max="2833" width="11.42578125" style="327"/>
    <col min="2834" max="2834" width="15.28515625" style="327" customWidth="1"/>
    <col min="2835" max="2835" width="11" style="327" customWidth="1"/>
    <col min="2836" max="2836" width="17.5703125" style="327" customWidth="1"/>
    <col min="2837" max="2837" width="34.7109375" style="327" customWidth="1"/>
    <col min="2838" max="3072" width="11.42578125" style="327"/>
    <col min="3073" max="3073" width="16.7109375" style="327" customWidth="1"/>
    <col min="3074" max="3074" width="21.85546875" style="327" customWidth="1"/>
    <col min="3075" max="3075" width="15.85546875" style="327" customWidth="1"/>
    <col min="3076" max="3076" width="16.28515625" style="327" customWidth="1"/>
    <col min="3077" max="3078" width="14" style="327" customWidth="1"/>
    <col min="3079" max="3079" width="25.5703125" style="327" customWidth="1"/>
    <col min="3080" max="3082" width="6.28515625" style="327" customWidth="1"/>
    <col min="3083" max="3083" width="28" style="327" customWidth="1"/>
    <col min="3084" max="3084" width="7.42578125" style="327" customWidth="1"/>
    <col min="3085" max="3085" width="6.5703125" style="327" customWidth="1"/>
    <col min="3086" max="3086" width="21.140625" style="327" customWidth="1"/>
    <col min="3087" max="3087" width="16.42578125" style="327" customWidth="1"/>
    <col min="3088" max="3089" width="11.42578125" style="327"/>
    <col min="3090" max="3090" width="15.28515625" style="327" customWidth="1"/>
    <col min="3091" max="3091" width="11" style="327" customWidth="1"/>
    <col min="3092" max="3092" width="17.5703125" style="327" customWidth="1"/>
    <col min="3093" max="3093" width="34.7109375" style="327" customWidth="1"/>
    <col min="3094" max="3328" width="11.42578125" style="327"/>
    <col min="3329" max="3329" width="16.7109375" style="327" customWidth="1"/>
    <col min="3330" max="3330" width="21.85546875" style="327" customWidth="1"/>
    <col min="3331" max="3331" width="15.85546875" style="327" customWidth="1"/>
    <col min="3332" max="3332" width="16.28515625" style="327" customWidth="1"/>
    <col min="3333" max="3334" width="14" style="327" customWidth="1"/>
    <col min="3335" max="3335" width="25.5703125" style="327" customWidth="1"/>
    <col min="3336" max="3338" width="6.28515625" style="327" customWidth="1"/>
    <col min="3339" max="3339" width="28" style="327" customWidth="1"/>
    <col min="3340" max="3340" width="7.42578125" style="327" customWidth="1"/>
    <col min="3341" max="3341" width="6.5703125" style="327" customWidth="1"/>
    <col min="3342" max="3342" width="21.140625" style="327" customWidth="1"/>
    <col min="3343" max="3343" width="16.42578125" style="327" customWidth="1"/>
    <col min="3344" max="3345" width="11.42578125" style="327"/>
    <col min="3346" max="3346" width="15.28515625" style="327" customWidth="1"/>
    <col min="3347" max="3347" width="11" style="327" customWidth="1"/>
    <col min="3348" max="3348" width="17.5703125" style="327" customWidth="1"/>
    <col min="3349" max="3349" width="34.7109375" style="327" customWidth="1"/>
    <col min="3350" max="3584" width="11.42578125" style="327"/>
    <col min="3585" max="3585" width="16.7109375" style="327" customWidth="1"/>
    <col min="3586" max="3586" width="21.85546875" style="327" customWidth="1"/>
    <col min="3587" max="3587" width="15.85546875" style="327" customWidth="1"/>
    <col min="3588" max="3588" width="16.28515625" style="327" customWidth="1"/>
    <col min="3589" max="3590" width="14" style="327" customWidth="1"/>
    <col min="3591" max="3591" width="25.5703125" style="327" customWidth="1"/>
    <col min="3592" max="3594" width="6.28515625" style="327" customWidth="1"/>
    <col min="3595" max="3595" width="28" style="327" customWidth="1"/>
    <col min="3596" max="3596" width="7.42578125" style="327" customWidth="1"/>
    <col min="3597" max="3597" width="6.5703125" style="327" customWidth="1"/>
    <col min="3598" max="3598" width="21.140625" style="327" customWidth="1"/>
    <col min="3599" max="3599" width="16.42578125" style="327" customWidth="1"/>
    <col min="3600" max="3601" width="11.42578125" style="327"/>
    <col min="3602" max="3602" width="15.28515625" style="327" customWidth="1"/>
    <col min="3603" max="3603" width="11" style="327" customWidth="1"/>
    <col min="3604" max="3604" width="17.5703125" style="327" customWidth="1"/>
    <col min="3605" max="3605" width="34.7109375" style="327" customWidth="1"/>
    <col min="3606" max="3840" width="11.42578125" style="327"/>
    <col min="3841" max="3841" width="16.7109375" style="327" customWidth="1"/>
    <col min="3842" max="3842" width="21.85546875" style="327" customWidth="1"/>
    <col min="3843" max="3843" width="15.85546875" style="327" customWidth="1"/>
    <col min="3844" max="3844" width="16.28515625" style="327" customWidth="1"/>
    <col min="3845" max="3846" width="14" style="327" customWidth="1"/>
    <col min="3847" max="3847" width="25.5703125" style="327" customWidth="1"/>
    <col min="3848" max="3850" width="6.28515625" style="327" customWidth="1"/>
    <col min="3851" max="3851" width="28" style="327" customWidth="1"/>
    <col min="3852" max="3852" width="7.42578125" style="327" customWidth="1"/>
    <col min="3853" max="3853" width="6.5703125" style="327" customWidth="1"/>
    <col min="3854" max="3854" width="21.140625" style="327" customWidth="1"/>
    <col min="3855" max="3855" width="16.42578125" style="327" customWidth="1"/>
    <col min="3856" max="3857" width="11.42578125" style="327"/>
    <col min="3858" max="3858" width="15.28515625" style="327" customWidth="1"/>
    <col min="3859" max="3859" width="11" style="327" customWidth="1"/>
    <col min="3860" max="3860" width="17.5703125" style="327" customWidth="1"/>
    <col min="3861" max="3861" width="34.7109375" style="327" customWidth="1"/>
    <col min="3862" max="4096" width="11.42578125" style="327"/>
    <col min="4097" max="4097" width="16.7109375" style="327" customWidth="1"/>
    <col min="4098" max="4098" width="21.85546875" style="327" customWidth="1"/>
    <col min="4099" max="4099" width="15.85546875" style="327" customWidth="1"/>
    <col min="4100" max="4100" width="16.28515625" style="327" customWidth="1"/>
    <col min="4101" max="4102" width="14" style="327" customWidth="1"/>
    <col min="4103" max="4103" width="25.5703125" style="327" customWidth="1"/>
    <col min="4104" max="4106" width="6.28515625" style="327" customWidth="1"/>
    <col min="4107" max="4107" width="28" style="327" customWidth="1"/>
    <col min="4108" max="4108" width="7.42578125" style="327" customWidth="1"/>
    <col min="4109" max="4109" width="6.5703125" style="327" customWidth="1"/>
    <col min="4110" max="4110" width="21.140625" style="327" customWidth="1"/>
    <col min="4111" max="4111" width="16.42578125" style="327" customWidth="1"/>
    <col min="4112" max="4113" width="11.42578125" style="327"/>
    <col min="4114" max="4114" width="15.28515625" style="327" customWidth="1"/>
    <col min="4115" max="4115" width="11" style="327" customWidth="1"/>
    <col min="4116" max="4116" width="17.5703125" style="327" customWidth="1"/>
    <col min="4117" max="4117" width="34.7109375" style="327" customWidth="1"/>
    <col min="4118" max="4352" width="11.42578125" style="327"/>
    <col min="4353" max="4353" width="16.7109375" style="327" customWidth="1"/>
    <col min="4354" max="4354" width="21.85546875" style="327" customWidth="1"/>
    <col min="4355" max="4355" width="15.85546875" style="327" customWidth="1"/>
    <col min="4356" max="4356" width="16.28515625" style="327" customWidth="1"/>
    <col min="4357" max="4358" width="14" style="327" customWidth="1"/>
    <col min="4359" max="4359" width="25.5703125" style="327" customWidth="1"/>
    <col min="4360" max="4362" width="6.28515625" style="327" customWidth="1"/>
    <col min="4363" max="4363" width="28" style="327" customWidth="1"/>
    <col min="4364" max="4364" width="7.42578125" style="327" customWidth="1"/>
    <col min="4365" max="4365" width="6.5703125" style="327" customWidth="1"/>
    <col min="4366" max="4366" width="21.140625" style="327" customWidth="1"/>
    <col min="4367" max="4367" width="16.42578125" style="327" customWidth="1"/>
    <col min="4368" max="4369" width="11.42578125" style="327"/>
    <col min="4370" max="4370" width="15.28515625" style="327" customWidth="1"/>
    <col min="4371" max="4371" width="11" style="327" customWidth="1"/>
    <col min="4372" max="4372" width="17.5703125" style="327" customWidth="1"/>
    <col min="4373" max="4373" width="34.7109375" style="327" customWidth="1"/>
    <col min="4374" max="4608" width="11.42578125" style="327"/>
    <col min="4609" max="4609" width="16.7109375" style="327" customWidth="1"/>
    <col min="4610" max="4610" width="21.85546875" style="327" customWidth="1"/>
    <col min="4611" max="4611" width="15.85546875" style="327" customWidth="1"/>
    <col min="4612" max="4612" width="16.28515625" style="327" customWidth="1"/>
    <col min="4613" max="4614" width="14" style="327" customWidth="1"/>
    <col min="4615" max="4615" width="25.5703125" style="327" customWidth="1"/>
    <col min="4616" max="4618" width="6.28515625" style="327" customWidth="1"/>
    <col min="4619" max="4619" width="28" style="327" customWidth="1"/>
    <col min="4620" max="4620" width="7.42578125" style="327" customWidth="1"/>
    <col min="4621" max="4621" width="6.5703125" style="327" customWidth="1"/>
    <col min="4622" max="4622" width="21.140625" style="327" customWidth="1"/>
    <col min="4623" max="4623" width="16.42578125" style="327" customWidth="1"/>
    <col min="4624" max="4625" width="11.42578125" style="327"/>
    <col min="4626" max="4626" width="15.28515625" style="327" customWidth="1"/>
    <col min="4627" max="4627" width="11" style="327" customWidth="1"/>
    <col min="4628" max="4628" width="17.5703125" style="327" customWidth="1"/>
    <col min="4629" max="4629" width="34.7109375" style="327" customWidth="1"/>
    <col min="4630" max="4864" width="11.42578125" style="327"/>
    <col min="4865" max="4865" width="16.7109375" style="327" customWidth="1"/>
    <col min="4866" max="4866" width="21.85546875" style="327" customWidth="1"/>
    <col min="4867" max="4867" width="15.85546875" style="327" customWidth="1"/>
    <col min="4868" max="4868" width="16.28515625" style="327" customWidth="1"/>
    <col min="4869" max="4870" width="14" style="327" customWidth="1"/>
    <col min="4871" max="4871" width="25.5703125" style="327" customWidth="1"/>
    <col min="4872" max="4874" width="6.28515625" style="327" customWidth="1"/>
    <col min="4875" max="4875" width="28" style="327" customWidth="1"/>
    <col min="4876" max="4876" width="7.42578125" style="327" customWidth="1"/>
    <col min="4877" max="4877" width="6.5703125" style="327" customWidth="1"/>
    <col min="4878" max="4878" width="21.140625" style="327" customWidth="1"/>
    <col min="4879" max="4879" width="16.42578125" style="327" customWidth="1"/>
    <col min="4880" max="4881" width="11.42578125" style="327"/>
    <col min="4882" max="4882" width="15.28515625" style="327" customWidth="1"/>
    <col min="4883" max="4883" width="11" style="327" customWidth="1"/>
    <col min="4884" max="4884" width="17.5703125" style="327" customWidth="1"/>
    <col min="4885" max="4885" width="34.7109375" style="327" customWidth="1"/>
    <col min="4886" max="5120" width="11.42578125" style="327"/>
    <col min="5121" max="5121" width="16.7109375" style="327" customWidth="1"/>
    <col min="5122" max="5122" width="21.85546875" style="327" customWidth="1"/>
    <col min="5123" max="5123" width="15.85546875" style="327" customWidth="1"/>
    <col min="5124" max="5124" width="16.28515625" style="327" customWidth="1"/>
    <col min="5125" max="5126" width="14" style="327" customWidth="1"/>
    <col min="5127" max="5127" width="25.5703125" style="327" customWidth="1"/>
    <col min="5128" max="5130" width="6.28515625" style="327" customWidth="1"/>
    <col min="5131" max="5131" width="28" style="327" customWidth="1"/>
    <col min="5132" max="5132" width="7.42578125" style="327" customWidth="1"/>
    <col min="5133" max="5133" width="6.5703125" style="327" customWidth="1"/>
    <col min="5134" max="5134" width="21.140625" style="327" customWidth="1"/>
    <col min="5135" max="5135" width="16.42578125" style="327" customWidth="1"/>
    <col min="5136" max="5137" width="11.42578125" style="327"/>
    <col min="5138" max="5138" width="15.28515625" style="327" customWidth="1"/>
    <col min="5139" max="5139" width="11" style="327" customWidth="1"/>
    <col min="5140" max="5140" width="17.5703125" style="327" customWidth="1"/>
    <col min="5141" max="5141" width="34.7109375" style="327" customWidth="1"/>
    <col min="5142" max="5376" width="11.42578125" style="327"/>
    <col min="5377" max="5377" width="16.7109375" style="327" customWidth="1"/>
    <col min="5378" max="5378" width="21.85546875" style="327" customWidth="1"/>
    <col min="5379" max="5379" width="15.85546875" style="327" customWidth="1"/>
    <col min="5380" max="5380" width="16.28515625" style="327" customWidth="1"/>
    <col min="5381" max="5382" width="14" style="327" customWidth="1"/>
    <col min="5383" max="5383" width="25.5703125" style="327" customWidth="1"/>
    <col min="5384" max="5386" width="6.28515625" style="327" customWidth="1"/>
    <col min="5387" max="5387" width="28" style="327" customWidth="1"/>
    <col min="5388" max="5388" width="7.42578125" style="327" customWidth="1"/>
    <col min="5389" max="5389" width="6.5703125" style="327" customWidth="1"/>
    <col min="5390" max="5390" width="21.140625" style="327" customWidth="1"/>
    <col min="5391" max="5391" width="16.42578125" style="327" customWidth="1"/>
    <col min="5392" max="5393" width="11.42578125" style="327"/>
    <col min="5394" max="5394" width="15.28515625" style="327" customWidth="1"/>
    <col min="5395" max="5395" width="11" style="327" customWidth="1"/>
    <col min="5396" max="5396" width="17.5703125" style="327" customWidth="1"/>
    <col min="5397" max="5397" width="34.7109375" style="327" customWidth="1"/>
    <col min="5398" max="5632" width="11.42578125" style="327"/>
    <col min="5633" max="5633" width="16.7109375" style="327" customWidth="1"/>
    <col min="5634" max="5634" width="21.85546875" style="327" customWidth="1"/>
    <col min="5635" max="5635" width="15.85546875" style="327" customWidth="1"/>
    <col min="5636" max="5636" width="16.28515625" style="327" customWidth="1"/>
    <col min="5637" max="5638" width="14" style="327" customWidth="1"/>
    <col min="5639" max="5639" width="25.5703125" style="327" customWidth="1"/>
    <col min="5640" max="5642" width="6.28515625" style="327" customWidth="1"/>
    <col min="5643" max="5643" width="28" style="327" customWidth="1"/>
    <col min="5644" max="5644" width="7.42578125" style="327" customWidth="1"/>
    <col min="5645" max="5645" width="6.5703125" style="327" customWidth="1"/>
    <col min="5646" max="5646" width="21.140625" style="327" customWidth="1"/>
    <col min="5647" max="5647" width="16.42578125" style="327" customWidth="1"/>
    <col min="5648" max="5649" width="11.42578125" style="327"/>
    <col min="5650" max="5650" width="15.28515625" style="327" customWidth="1"/>
    <col min="5651" max="5651" width="11" style="327" customWidth="1"/>
    <col min="5652" max="5652" width="17.5703125" style="327" customWidth="1"/>
    <col min="5653" max="5653" width="34.7109375" style="327" customWidth="1"/>
    <col min="5654" max="5888" width="11.42578125" style="327"/>
    <col min="5889" max="5889" width="16.7109375" style="327" customWidth="1"/>
    <col min="5890" max="5890" width="21.85546875" style="327" customWidth="1"/>
    <col min="5891" max="5891" width="15.85546875" style="327" customWidth="1"/>
    <col min="5892" max="5892" width="16.28515625" style="327" customWidth="1"/>
    <col min="5893" max="5894" width="14" style="327" customWidth="1"/>
    <col min="5895" max="5895" width="25.5703125" style="327" customWidth="1"/>
    <col min="5896" max="5898" width="6.28515625" style="327" customWidth="1"/>
    <col min="5899" max="5899" width="28" style="327" customWidth="1"/>
    <col min="5900" max="5900" width="7.42578125" style="327" customWidth="1"/>
    <col min="5901" max="5901" width="6.5703125" style="327" customWidth="1"/>
    <col min="5902" max="5902" width="21.140625" style="327" customWidth="1"/>
    <col min="5903" max="5903" width="16.42578125" style="327" customWidth="1"/>
    <col min="5904" max="5905" width="11.42578125" style="327"/>
    <col min="5906" max="5906" width="15.28515625" style="327" customWidth="1"/>
    <col min="5907" max="5907" width="11" style="327" customWidth="1"/>
    <col min="5908" max="5908" width="17.5703125" style="327" customWidth="1"/>
    <col min="5909" max="5909" width="34.7109375" style="327" customWidth="1"/>
    <col min="5910" max="6144" width="11.42578125" style="327"/>
    <col min="6145" max="6145" width="16.7109375" style="327" customWidth="1"/>
    <col min="6146" max="6146" width="21.85546875" style="327" customWidth="1"/>
    <col min="6147" max="6147" width="15.85546875" style="327" customWidth="1"/>
    <col min="6148" max="6148" width="16.28515625" style="327" customWidth="1"/>
    <col min="6149" max="6150" width="14" style="327" customWidth="1"/>
    <col min="6151" max="6151" width="25.5703125" style="327" customWidth="1"/>
    <col min="6152" max="6154" width="6.28515625" style="327" customWidth="1"/>
    <col min="6155" max="6155" width="28" style="327" customWidth="1"/>
    <col min="6156" max="6156" width="7.42578125" style="327" customWidth="1"/>
    <col min="6157" max="6157" width="6.5703125" style="327" customWidth="1"/>
    <col min="6158" max="6158" width="21.140625" style="327" customWidth="1"/>
    <col min="6159" max="6159" width="16.42578125" style="327" customWidth="1"/>
    <col min="6160" max="6161" width="11.42578125" style="327"/>
    <col min="6162" max="6162" width="15.28515625" style="327" customWidth="1"/>
    <col min="6163" max="6163" width="11" style="327" customWidth="1"/>
    <col min="6164" max="6164" width="17.5703125" style="327" customWidth="1"/>
    <col min="6165" max="6165" width="34.7109375" style="327" customWidth="1"/>
    <col min="6166" max="6400" width="11.42578125" style="327"/>
    <col min="6401" max="6401" width="16.7109375" style="327" customWidth="1"/>
    <col min="6402" max="6402" width="21.85546875" style="327" customWidth="1"/>
    <col min="6403" max="6403" width="15.85546875" style="327" customWidth="1"/>
    <col min="6404" max="6404" width="16.28515625" style="327" customWidth="1"/>
    <col min="6405" max="6406" width="14" style="327" customWidth="1"/>
    <col min="6407" max="6407" width="25.5703125" style="327" customWidth="1"/>
    <col min="6408" max="6410" width="6.28515625" style="327" customWidth="1"/>
    <col min="6411" max="6411" width="28" style="327" customWidth="1"/>
    <col min="6412" max="6412" width="7.42578125" style="327" customWidth="1"/>
    <col min="6413" max="6413" width="6.5703125" style="327" customWidth="1"/>
    <col min="6414" max="6414" width="21.140625" style="327" customWidth="1"/>
    <col min="6415" max="6415" width="16.42578125" style="327" customWidth="1"/>
    <col min="6416" max="6417" width="11.42578125" style="327"/>
    <col min="6418" max="6418" width="15.28515625" style="327" customWidth="1"/>
    <col min="6419" max="6419" width="11" style="327" customWidth="1"/>
    <col min="6420" max="6420" width="17.5703125" style="327" customWidth="1"/>
    <col min="6421" max="6421" width="34.7109375" style="327" customWidth="1"/>
    <col min="6422" max="6656" width="11.42578125" style="327"/>
    <col min="6657" max="6657" width="16.7109375" style="327" customWidth="1"/>
    <col min="6658" max="6658" width="21.85546875" style="327" customWidth="1"/>
    <col min="6659" max="6659" width="15.85546875" style="327" customWidth="1"/>
    <col min="6660" max="6660" width="16.28515625" style="327" customWidth="1"/>
    <col min="6661" max="6662" width="14" style="327" customWidth="1"/>
    <col min="6663" max="6663" width="25.5703125" style="327" customWidth="1"/>
    <col min="6664" max="6666" width="6.28515625" style="327" customWidth="1"/>
    <col min="6667" max="6667" width="28" style="327" customWidth="1"/>
    <col min="6668" max="6668" width="7.42578125" style="327" customWidth="1"/>
    <col min="6669" max="6669" width="6.5703125" style="327" customWidth="1"/>
    <col min="6670" max="6670" width="21.140625" style="327" customWidth="1"/>
    <col min="6671" max="6671" width="16.42578125" style="327" customWidth="1"/>
    <col min="6672" max="6673" width="11.42578125" style="327"/>
    <col min="6674" max="6674" width="15.28515625" style="327" customWidth="1"/>
    <col min="6675" max="6675" width="11" style="327" customWidth="1"/>
    <col min="6676" max="6676" width="17.5703125" style="327" customWidth="1"/>
    <col min="6677" max="6677" width="34.7109375" style="327" customWidth="1"/>
    <col min="6678" max="6912" width="11.42578125" style="327"/>
    <col min="6913" max="6913" width="16.7109375" style="327" customWidth="1"/>
    <col min="6914" max="6914" width="21.85546875" style="327" customWidth="1"/>
    <col min="6915" max="6915" width="15.85546875" style="327" customWidth="1"/>
    <col min="6916" max="6916" width="16.28515625" style="327" customWidth="1"/>
    <col min="6917" max="6918" width="14" style="327" customWidth="1"/>
    <col min="6919" max="6919" width="25.5703125" style="327" customWidth="1"/>
    <col min="6920" max="6922" width="6.28515625" style="327" customWidth="1"/>
    <col min="6923" max="6923" width="28" style="327" customWidth="1"/>
    <col min="6924" max="6924" width="7.42578125" style="327" customWidth="1"/>
    <col min="6925" max="6925" width="6.5703125" style="327" customWidth="1"/>
    <col min="6926" max="6926" width="21.140625" style="327" customWidth="1"/>
    <col min="6927" max="6927" width="16.42578125" style="327" customWidth="1"/>
    <col min="6928" max="6929" width="11.42578125" style="327"/>
    <col min="6930" max="6930" width="15.28515625" style="327" customWidth="1"/>
    <col min="6931" max="6931" width="11" style="327" customWidth="1"/>
    <col min="6932" max="6932" width="17.5703125" style="327" customWidth="1"/>
    <col min="6933" max="6933" width="34.7109375" style="327" customWidth="1"/>
    <col min="6934" max="7168" width="11.42578125" style="327"/>
    <col min="7169" max="7169" width="16.7109375" style="327" customWidth="1"/>
    <col min="7170" max="7170" width="21.85546875" style="327" customWidth="1"/>
    <col min="7171" max="7171" width="15.85546875" style="327" customWidth="1"/>
    <col min="7172" max="7172" width="16.28515625" style="327" customWidth="1"/>
    <col min="7173" max="7174" width="14" style="327" customWidth="1"/>
    <col min="7175" max="7175" width="25.5703125" style="327" customWidth="1"/>
    <col min="7176" max="7178" width="6.28515625" style="327" customWidth="1"/>
    <col min="7179" max="7179" width="28" style="327" customWidth="1"/>
    <col min="7180" max="7180" width="7.42578125" style="327" customWidth="1"/>
    <col min="7181" max="7181" width="6.5703125" style="327" customWidth="1"/>
    <col min="7182" max="7182" width="21.140625" style="327" customWidth="1"/>
    <col min="7183" max="7183" width="16.42578125" style="327" customWidth="1"/>
    <col min="7184" max="7185" width="11.42578125" style="327"/>
    <col min="7186" max="7186" width="15.28515625" style="327" customWidth="1"/>
    <col min="7187" max="7187" width="11" style="327" customWidth="1"/>
    <col min="7188" max="7188" width="17.5703125" style="327" customWidth="1"/>
    <col min="7189" max="7189" width="34.7109375" style="327" customWidth="1"/>
    <col min="7190" max="7424" width="11.42578125" style="327"/>
    <col min="7425" max="7425" width="16.7109375" style="327" customWidth="1"/>
    <col min="7426" max="7426" width="21.85546875" style="327" customWidth="1"/>
    <col min="7427" max="7427" width="15.85546875" style="327" customWidth="1"/>
    <col min="7428" max="7428" width="16.28515625" style="327" customWidth="1"/>
    <col min="7429" max="7430" width="14" style="327" customWidth="1"/>
    <col min="7431" max="7431" width="25.5703125" style="327" customWidth="1"/>
    <col min="7432" max="7434" width="6.28515625" style="327" customWidth="1"/>
    <col min="7435" max="7435" width="28" style="327" customWidth="1"/>
    <col min="7436" max="7436" width="7.42578125" style="327" customWidth="1"/>
    <col min="7437" max="7437" width="6.5703125" style="327" customWidth="1"/>
    <col min="7438" max="7438" width="21.140625" style="327" customWidth="1"/>
    <col min="7439" max="7439" width="16.42578125" style="327" customWidth="1"/>
    <col min="7440" max="7441" width="11.42578125" style="327"/>
    <col min="7442" max="7442" width="15.28515625" style="327" customWidth="1"/>
    <col min="7443" max="7443" width="11" style="327" customWidth="1"/>
    <col min="7444" max="7444" width="17.5703125" style="327" customWidth="1"/>
    <col min="7445" max="7445" width="34.7109375" style="327" customWidth="1"/>
    <col min="7446" max="7680" width="11.42578125" style="327"/>
    <col min="7681" max="7681" width="16.7109375" style="327" customWidth="1"/>
    <col min="7682" max="7682" width="21.85546875" style="327" customWidth="1"/>
    <col min="7683" max="7683" width="15.85546875" style="327" customWidth="1"/>
    <col min="7684" max="7684" width="16.28515625" style="327" customWidth="1"/>
    <col min="7685" max="7686" width="14" style="327" customWidth="1"/>
    <col min="7687" max="7687" width="25.5703125" style="327" customWidth="1"/>
    <col min="7688" max="7690" width="6.28515625" style="327" customWidth="1"/>
    <col min="7691" max="7691" width="28" style="327" customWidth="1"/>
    <col min="7692" max="7692" width="7.42578125" style="327" customWidth="1"/>
    <col min="7693" max="7693" width="6.5703125" style="327" customWidth="1"/>
    <col min="7694" max="7694" width="21.140625" style="327" customWidth="1"/>
    <col min="7695" max="7695" width="16.42578125" style="327" customWidth="1"/>
    <col min="7696" max="7697" width="11.42578125" style="327"/>
    <col min="7698" max="7698" width="15.28515625" style="327" customWidth="1"/>
    <col min="7699" max="7699" width="11" style="327" customWidth="1"/>
    <col min="7700" max="7700" width="17.5703125" style="327" customWidth="1"/>
    <col min="7701" max="7701" width="34.7109375" style="327" customWidth="1"/>
    <col min="7702" max="7936" width="11.42578125" style="327"/>
    <col min="7937" max="7937" width="16.7109375" style="327" customWidth="1"/>
    <col min="7938" max="7938" width="21.85546875" style="327" customWidth="1"/>
    <col min="7939" max="7939" width="15.85546875" style="327" customWidth="1"/>
    <col min="7940" max="7940" width="16.28515625" style="327" customWidth="1"/>
    <col min="7941" max="7942" width="14" style="327" customWidth="1"/>
    <col min="7943" max="7943" width="25.5703125" style="327" customWidth="1"/>
    <col min="7944" max="7946" width="6.28515625" style="327" customWidth="1"/>
    <col min="7947" max="7947" width="28" style="327" customWidth="1"/>
    <col min="7948" max="7948" width="7.42578125" style="327" customWidth="1"/>
    <col min="7949" max="7949" width="6.5703125" style="327" customWidth="1"/>
    <col min="7950" max="7950" width="21.140625" style="327" customWidth="1"/>
    <col min="7951" max="7951" width="16.42578125" style="327" customWidth="1"/>
    <col min="7952" max="7953" width="11.42578125" style="327"/>
    <col min="7954" max="7954" width="15.28515625" style="327" customWidth="1"/>
    <col min="7955" max="7955" width="11" style="327" customWidth="1"/>
    <col min="7956" max="7956" width="17.5703125" style="327" customWidth="1"/>
    <col min="7957" max="7957" width="34.7109375" style="327" customWidth="1"/>
    <col min="7958" max="8192" width="11.42578125" style="327"/>
    <col min="8193" max="8193" width="16.7109375" style="327" customWidth="1"/>
    <col min="8194" max="8194" width="21.85546875" style="327" customWidth="1"/>
    <col min="8195" max="8195" width="15.85546875" style="327" customWidth="1"/>
    <col min="8196" max="8196" width="16.28515625" style="327" customWidth="1"/>
    <col min="8197" max="8198" width="14" style="327" customWidth="1"/>
    <col min="8199" max="8199" width="25.5703125" style="327" customWidth="1"/>
    <col min="8200" max="8202" width="6.28515625" style="327" customWidth="1"/>
    <col min="8203" max="8203" width="28" style="327" customWidth="1"/>
    <col min="8204" max="8204" width="7.42578125" style="327" customWidth="1"/>
    <col min="8205" max="8205" width="6.5703125" style="327" customWidth="1"/>
    <col min="8206" max="8206" width="21.140625" style="327" customWidth="1"/>
    <col min="8207" max="8207" width="16.42578125" style="327" customWidth="1"/>
    <col min="8208" max="8209" width="11.42578125" style="327"/>
    <col min="8210" max="8210" width="15.28515625" style="327" customWidth="1"/>
    <col min="8211" max="8211" width="11" style="327" customWidth="1"/>
    <col min="8212" max="8212" width="17.5703125" style="327" customWidth="1"/>
    <col min="8213" max="8213" width="34.7109375" style="327" customWidth="1"/>
    <col min="8214" max="8448" width="11.42578125" style="327"/>
    <col min="8449" max="8449" width="16.7109375" style="327" customWidth="1"/>
    <col min="8450" max="8450" width="21.85546875" style="327" customWidth="1"/>
    <col min="8451" max="8451" width="15.85546875" style="327" customWidth="1"/>
    <col min="8452" max="8452" width="16.28515625" style="327" customWidth="1"/>
    <col min="8453" max="8454" width="14" style="327" customWidth="1"/>
    <col min="8455" max="8455" width="25.5703125" style="327" customWidth="1"/>
    <col min="8456" max="8458" width="6.28515625" style="327" customWidth="1"/>
    <col min="8459" max="8459" width="28" style="327" customWidth="1"/>
    <col min="8460" max="8460" width="7.42578125" style="327" customWidth="1"/>
    <col min="8461" max="8461" width="6.5703125" style="327" customWidth="1"/>
    <col min="8462" max="8462" width="21.140625" style="327" customWidth="1"/>
    <col min="8463" max="8463" width="16.42578125" style="327" customWidth="1"/>
    <col min="8464" max="8465" width="11.42578125" style="327"/>
    <col min="8466" max="8466" width="15.28515625" style="327" customWidth="1"/>
    <col min="8467" max="8467" width="11" style="327" customWidth="1"/>
    <col min="8468" max="8468" width="17.5703125" style="327" customWidth="1"/>
    <col min="8469" max="8469" width="34.7109375" style="327" customWidth="1"/>
    <col min="8470" max="8704" width="11.42578125" style="327"/>
    <col min="8705" max="8705" width="16.7109375" style="327" customWidth="1"/>
    <col min="8706" max="8706" width="21.85546875" style="327" customWidth="1"/>
    <col min="8707" max="8707" width="15.85546875" style="327" customWidth="1"/>
    <col min="8708" max="8708" width="16.28515625" style="327" customWidth="1"/>
    <col min="8709" max="8710" width="14" style="327" customWidth="1"/>
    <col min="8711" max="8711" width="25.5703125" style="327" customWidth="1"/>
    <col min="8712" max="8714" width="6.28515625" style="327" customWidth="1"/>
    <col min="8715" max="8715" width="28" style="327" customWidth="1"/>
    <col min="8716" max="8716" width="7.42578125" style="327" customWidth="1"/>
    <col min="8717" max="8717" width="6.5703125" style="327" customWidth="1"/>
    <col min="8718" max="8718" width="21.140625" style="327" customWidth="1"/>
    <col min="8719" max="8719" width="16.42578125" style="327" customWidth="1"/>
    <col min="8720" max="8721" width="11.42578125" style="327"/>
    <col min="8722" max="8722" width="15.28515625" style="327" customWidth="1"/>
    <col min="8723" max="8723" width="11" style="327" customWidth="1"/>
    <col min="8724" max="8724" width="17.5703125" style="327" customWidth="1"/>
    <col min="8725" max="8725" width="34.7109375" style="327" customWidth="1"/>
    <col min="8726" max="8960" width="11.42578125" style="327"/>
    <col min="8961" max="8961" width="16.7109375" style="327" customWidth="1"/>
    <col min="8962" max="8962" width="21.85546875" style="327" customWidth="1"/>
    <col min="8963" max="8963" width="15.85546875" style="327" customWidth="1"/>
    <col min="8964" max="8964" width="16.28515625" style="327" customWidth="1"/>
    <col min="8965" max="8966" width="14" style="327" customWidth="1"/>
    <col min="8967" max="8967" width="25.5703125" style="327" customWidth="1"/>
    <col min="8968" max="8970" width="6.28515625" style="327" customWidth="1"/>
    <col min="8971" max="8971" width="28" style="327" customWidth="1"/>
    <col min="8972" max="8972" width="7.42578125" style="327" customWidth="1"/>
    <col min="8973" max="8973" width="6.5703125" style="327" customWidth="1"/>
    <col min="8974" max="8974" width="21.140625" style="327" customWidth="1"/>
    <col min="8975" max="8975" width="16.42578125" style="327" customWidth="1"/>
    <col min="8976" max="8977" width="11.42578125" style="327"/>
    <col min="8978" max="8978" width="15.28515625" style="327" customWidth="1"/>
    <col min="8979" max="8979" width="11" style="327" customWidth="1"/>
    <col min="8980" max="8980" width="17.5703125" style="327" customWidth="1"/>
    <col min="8981" max="8981" width="34.7109375" style="327" customWidth="1"/>
    <col min="8982" max="9216" width="11.42578125" style="327"/>
    <col min="9217" max="9217" width="16.7109375" style="327" customWidth="1"/>
    <col min="9218" max="9218" width="21.85546875" style="327" customWidth="1"/>
    <col min="9219" max="9219" width="15.85546875" style="327" customWidth="1"/>
    <col min="9220" max="9220" width="16.28515625" style="327" customWidth="1"/>
    <col min="9221" max="9222" width="14" style="327" customWidth="1"/>
    <col min="9223" max="9223" width="25.5703125" style="327" customWidth="1"/>
    <col min="9224" max="9226" width="6.28515625" style="327" customWidth="1"/>
    <col min="9227" max="9227" width="28" style="327" customWidth="1"/>
    <col min="9228" max="9228" width="7.42578125" style="327" customWidth="1"/>
    <col min="9229" max="9229" width="6.5703125" style="327" customWidth="1"/>
    <col min="9230" max="9230" width="21.140625" style="327" customWidth="1"/>
    <col min="9231" max="9231" width="16.42578125" style="327" customWidth="1"/>
    <col min="9232" max="9233" width="11.42578125" style="327"/>
    <col min="9234" max="9234" width="15.28515625" style="327" customWidth="1"/>
    <col min="9235" max="9235" width="11" style="327" customWidth="1"/>
    <col min="9236" max="9236" width="17.5703125" style="327" customWidth="1"/>
    <col min="9237" max="9237" width="34.7109375" style="327" customWidth="1"/>
    <col min="9238" max="9472" width="11.42578125" style="327"/>
    <col min="9473" max="9473" width="16.7109375" style="327" customWidth="1"/>
    <col min="9474" max="9474" width="21.85546875" style="327" customWidth="1"/>
    <col min="9475" max="9475" width="15.85546875" style="327" customWidth="1"/>
    <col min="9476" max="9476" width="16.28515625" style="327" customWidth="1"/>
    <col min="9477" max="9478" width="14" style="327" customWidth="1"/>
    <col min="9479" max="9479" width="25.5703125" style="327" customWidth="1"/>
    <col min="9480" max="9482" width="6.28515625" style="327" customWidth="1"/>
    <col min="9483" max="9483" width="28" style="327" customWidth="1"/>
    <col min="9484" max="9484" width="7.42578125" style="327" customWidth="1"/>
    <col min="9485" max="9485" width="6.5703125" style="327" customWidth="1"/>
    <col min="9486" max="9486" width="21.140625" style="327" customWidth="1"/>
    <col min="9487" max="9487" width="16.42578125" style="327" customWidth="1"/>
    <col min="9488" max="9489" width="11.42578125" style="327"/>
    <col min="9490" max="9490" width="15.28515625" style="327" customWidth="1"/>
    <col min="9491" max="9491" width="11" style="327" customWidth="1"/>
    <col min="9492" max="9492" width="17.5703125" style="327" customWidth="1"/>
    <col min="9493" max="9493" width="34.7109375" style="327" customWidth="1"/>
    <col min="9494" max="9728" width="11.42578125" style="327"/>
    <col min="9729" max="9729" width="16.7109375" style="327" customWidth="1"/>
    <col min="9730" max="9730" width="21.85546875" style="327" customWidth="1"/>
    <col min="9731" max="9731" width="15.85546875" style="327" customWidth="1"/>
    <col min="9732" max="9732" width="16.28515625" style="327" customWidth="1"/>
    <col min="9733" max="9734" width="14" style="327" customWidth="1"/>
    <col min="9735" max="9735" width="25.5703125" style="327" customWidth="1"/>
    <col min="9736" max="9738" width="6.28515625" style="327" customWidth="1"/>
    <col min="9739" max="9739" width="28" style="327" customWidth="1"/>
    <col min="9740" max="9740" width="7.42578125" style="327" customWidth="1"/>
    <col min="9741" max="9741" width="6.5703125" style="327" customWidth="1"/>
    <col min="9742" max="9742" width="21.140625" style="327" customWidth="1"/>
    <col min="9743" max="9743" width="16.42578125" style="327" customWidth="1"/>
    <col min="9744" max="9745" width="11.42578125" style="327"/>
    <col min="9746" max="9746" width="15.28515625" style="327" customWidth="1"/>
    <col min="9747" max="9747" width="11" style="327" customWidth="1"/>
    <col min="9748" max="9748" width="17.5703125" style="327" customWidth="1"/>
    <col min="9749" max="9749" width="34.7109375" style="327" customWidth="1"/>
    <col min="9750" max="9984" width="11.42578125" style="327"/>
    <col min="9985" max="9985" width="16.7109375" style="327" customWidth="1"/>
    <col min="9986" max="9986" width="21.85546875" style="327" customWidth="1"/>
    <col min="9987" max="9987" width="15.85546875" style="327" customWidth="1"/>
    <col min="9988" max="9988" width="16.28515625" style="327" customWidth="1"/>
    <col min="9989" max="9990" width="14" style="327" customWidth="1"/>
    <col min="9991" max="9991" width="25.5703125" style="327" customWidth="1"/>
    <col min="9992" max="9994" width="6.28515625" style="327" customWidth="1"/>
    <col min="9995" max="9995" width="28" style="327" customWidth="1"/>
    <col min="9996" max="9996" width="7.42578125" style="327" customWidth="1"/>
    <col min="9997" max="9997" width="6.5703125" style="327" customWidth="1"/>
    <col min="9998" max="9998" width="21.140625" style="327" customWidth="1"/>
    <col min="9999" max="9999" width="16.42578125" style="327" customWidth="1"/>
    <col min="10000" max="10001" width="11.42578125" style="327"/>
    <col min="10002" max="10002" width="15.28515625" style="327" customWidth="1"/>
    <col min="10003" max="10003" width="11" style="327" customWidth="1"/>
    <col min="10004" max="10004" width="17.5703125" style="327" customWidth="1"/>
    <col min="10005" max="10005" width="34.7109375" style="327" customWidth="1"/>
    <col min="10006" max="10240" width="11.42578125" style="327"/>
    <col min="10241" max="10241" width="16.7109375" style="327" customWidth="1"/>
    <col min="10242" max="10242" width="21.85546875" style="327" customWidth="1"/>
    <col min="10243" max="10243" width="15.85546875" style="327" customWidth="1"/>
    <col min="10244" max="10244" width="16.28515625" style="327" customWidth="1"/>
    <col min="10245" max="10246" width="14" style="327" customWidth="1"/>
    <col min="10247" max="10247" width="25.5703125" style="327" customWidth="1"/>
    <col min="10248" max="10250" width="6.28515625" style="327" customWidth="1"/>
    <col min="10251" max="10251" width="28" style="327" customWidth="1"/>
    <col min="10252" max="10252" width="7.42578125" style="327" customWidth="1"/>
    <col min="10253" max="10253" width="6.5703125" style="327" customWidth="1"/>
    <col min="10254" max="10254" width="21.140625" style="327" customWidth="1"/>
    <col min="10255" max="10255" width="16.42578125" style="327" customWidth="1"/>
    <col min="10256" max="10257" width="11.42578125" style="327"/>
    <col min="10258" max="10258" width="15.28515625" style="327" customWidth="1"/>
    <col min="10259" max="10259" width="11" style="327" customWidth="1"/>
    <col min="10260" max="10260" width="17.5703125" style="327" customWidth="1"/>
    <col min="10261" max="10261" width="34.7109375" style="327" customWidth="1"/>
    <col min="10262" max="10496" width="11.42578125" style="327"/>
    <col min="10497" max="10497" width="16.7109375" style="327" customWidth="1"/>
    <col min="10498" max="10498" width="21.85546875" style="327" customWidth="1"/>
    <col min="10499" max="10499" width="15.85546875" style="327" customWidth="1"/>
    <col min="10500" max="10500" width="16.28515625" style="327" customWidth="1"/>
    <col min="10501" max="10502" width="14" style="327" customWidth="1"/>
    <col min="10503" max="10503" width="25.5703125" style="327" customWidth="1"/>
    <col min="10504" max="10506" width="6.28515625" style="327" customWidth="1"/>
    <col min="10507" max="10507" width="28" style="327" customWidth="1"/>
    <col min="10508" max="10508" width="7.42578125" style="327" customWidth="1"/>
    <col min="10509" max="10509" width="6.5703125" style="327" customWidth="1"/>
    <col min="10510" max="10510" width="21.140625" style="327" customWidth="1"/>
    <col min="10511" max="10511" width="16.42578125" style="327" customWidth="1"/>
    <col min="10512" max="10513" width="11.42578125" style="327"/>
    <col min="10514" max="10514" width="15.28515625" style="327" customWidth="1"/>
    <col min="10515" max="10515" width="11" style="327" customWidth="1"/>
    <col min="10516" max="10516" width="17.5703125" style="327" customWidth="1"/>
    <col min="10517" max="10517" width="34.7109375" style="327" customWidth="1"/>
    <col min="10518" max="10752" width="11.42578125" style="327"/>
    <col min="10753" max="10753" width="16.7109375" style="327" customWidth="1"/>
    <col min="10754" max="10754" width="21.85546875" style="327" customWidth="1"/>
    <col min="10755" max="10755" width="15.85546875" style="327" customWidth="1"/>
    <col min="10756" max="10756" width="16.28515625" style="327" customWidth="1"/>
    <col min="10757" max="10758" width="14" style="327" customWidth="1"/>
    <col min="10759" max="10759" width="25.5703125" style="327" customWidth="1"/>
    <col min="10760" max="10762" width="6.28515625" style="327" customWidth="1"/>
    <col min="10763" max="10763" width="28" style="327" customWidth="1"/>
    <col min="10764" max="10764" width="7.42578125" style="327" customWidth="1"/>
    <col min="10765" max="10765" width="6.5703125" style="327" customWidth="1"/>
    <col min="10766" max="10766" width="21.140625" style="327" customWidth="1"/>
    <col min="10767" max="10767" width="16.42578125" style="327" customWidth="1"/>
    <col min="10768" max="10769" width="11.42578125" style="327"/>
    <col min="10770" max="10770" width="15.28515625" style="327" customWidth="1"/>
    <col min="10771" max="10771" width="11" style="327" customWidth="1"/>
    <col min="10772" max="10772" width="17.5703125" style="327" customWidth="1"/>
    <col min="10773" max="10773" width="34.7109375" style="327" customWidth="1"/>
    <col min="10774" max="11008" width="11.42578125" style="327"/>
    <col min="11009" max="11009" width="16.7109375" style="327" customWidth="1"/>
    <col min="11010" max="11010" width="21.85546875" style="327" customWidth="1"/>
    <col min="11011" max="11011" width="15.85546875" style="327" customWidth="1"/>
    <col min="11012" max="11012" width="16.28515625" style="327" customWidth="1"/>
    <col min="11013" max="11014" width="14" style="327" customWidth="1"/>
    <col min="11015" max="11015" width="25.5703125" style="327" customWidth="1"/>
    <col min="11016" max="11018" width="6.28515625" style="327" customWidth="1"/>
    <col min="11019" max="11019" width="28" style="327" customWidth="1"/>
    <col min="11020" max="11020" width="7.42578125" style="327" customWidth="1"/>
    <col min="11021" max="11021" width="6.5703125" style="327" customWidth="1"/>
    <col min="11022" max="11022" width="21.140625" style="327" customWidth="1"/>
    <col min="11023" max="11023" width="16.42578125" style="327" customWidth="1"/>
    <col min="11024" max="11025" width="11.42578125" style="327"/>
    <col min="11026" max="11026" width="15.28515625" style="327" customWidth="1"/>
    <col min="11027" max="11027" width="11" style="327" customWidth="1"/>
    <col min="11028" max="11028" width="17.5703125" style="327" customWidth="1"/>
    <col min="11029" max="11029" width="34.7109375" style="327" customWidth="1"/>
    <col min="11030" max="11264" width="11.42578125" style="327"/>
    <col min="11265" max="11265" width="16.7109375" style="327" customWidth="1"/>
    <col min="11266" max="11266" width="21.85546875" style="327" customWidth="1"/>
    <col min="11267" max="11267" width="15.85546875" style="327" customWidth="1"/>
    <col min="11268" max="11268" width="16.28515625" style="327" customWidth="1"/>
    <col min="11269" max="11270" width="14" style="327" customWidth="1"/>
    <col min="11271" max="11271" width="25.5703125" style="327" customWidth="1"/>
    <col min="11272" max="11274" width="6.28515625" style="327" customWidth="1"/>
    <col min="11275" max="11275" width="28" style="327" customWidth="1"/>
    <col min="11276" max="11276" width="7.42578125" style="327" customWidth="1"/>
    <col min="11277" max="11277" width="6.5703125" style="327" customWidth="1"/>
    <col min="11278" max="11278" width="21.140625" style="327" customWidth="1"/>
    <col min="11279" max="11279" width="16.42578125" style="327" customWidth="1"/>
    <col min="11280" max="11281" width="11.42578125" style="327"/>
    <col min="11282" max="11282" width="15.28515625" style="327" customWidth="1"/>
    <col min="11283" max="11283" width="11" style="327" customWidth="1"/>
    <col min="11284" max="11284" width="17.5703125" style="327" customWidth="1"/>
    <col min="11285" max="11285" width="34.7109375" style="327" customWidth="1"/>
    <col min="11286" max="11520" width="11.42578125" style="327"/>
    <col min="11521" max="11521" width="16.7109375" style="327" customWidth="1"/>
    <col min="11522" max="11522" width="21.85546875" style="327" customWidth="1"/>
    <col min="11523" max="11523" width="15.85546875" style="327" customWidth="1"/>
    <col min="11524" max="11524" width="16.28515625" style="327" customWidth="1"/>
    <col min="11525" max="11526" width="14" style="327" customWidth="1"/>
    <col min="11527" max="11527" width="25.5703125" style="327" customWidth="1"/>
    <col min="11528" max="11530" width="6.28515625" style="327" customWidth="1"/>
    <col min="11531" max="11531" width="28" style="327" customWidth="1"/>
    <col min="11532" max="11532" width="7.42578125" style="327" customWidth="1"/>
    <col min="11533" max="11533" width="6.5703125" style="327" customWidth="1"/>
    <col min="11534" max="11534" width="21.140625" style="327" customWidth="1"/>
    <col min="11535" max="11535" width="16.42578125" style="327" customWidth="1"/>
    <col min="11536" max="11537" width="11.42578125" style="327"/>
    <col min="11538" max="11538" width="15.28515625" style="327" customWidth="1"/>
    <col min="11539" max="11539" width="11" style="327" customWidth="1"/>
    <col min="11540" max="11540" width="17.5703125" style="327" customWidth="1"/>
    <col min="11541" max="11541" width="34.7109375" style="327" customWidth="1"/>
    <col min="11542" max="11776" width="11.42578125" style="327"/>
    <col min="11777" max="11777" width="16.7109375" style="327" customWidth="1"/>
    <col min="11778" max="11778" width="21.85546875" style="327" customWidth="1"/>
    <col min="11779" max="11779" width="15.85546875" style="327" customWidth="1"/>
    <col min="11780" max="11780" width="16.28515625" style="327" customWidth="1"/>
    <col min="11781" max="11782" width="14" style="327" customWidth="1"/>
    <col min="11783" max="11783" width="25.5703125" style="327" customWidth="1"/>
    <col min="11784" max="11786" width="6.28515625" style="327" customWidth="1"/>
    <col min="11787" max="11787" width="28" style="327" customWidth="1"/>
    <col min="11788" max="11788" width="7.42578125" style="327" customWidth="1"/>
    <col min="11789" max="11789" width="6.5703125" style="327" customWidth="1"/>
    <col min="11790" max="11790" width="21.140625" style="327" customWidth="1"/>
    <col min="11791" max="11791" width="16.42578125" style="327" customWidth="1"/>
    <col min="11792" max="11793" width="11.42578125" style="327"/>
    <col min="11794" max="11794" width="15.28515625" style="327" customWidth="1"/>
    <col min="11795" max="11795" width="11" style="327" customWidth="1"/>
    <col min="11796" max="11796" width="17.5703125" style="327" customWidth="1"/>
    <col min="11797" max="11797" width="34.7109375" style="327" customWidth="1"/>
    <col min="11798" max="12032" width="11.42578125" style="327"/>
    <col min="12033" max="12033" width="16.7109375" style="327" customWidth="1"/>
    <col min="12034" max="12034" width="21.85546875" style="327" customWidth="1"/>
    <col min="12035" max="12035" width="15.85546875" style="327" customWidth="1"/>
    <col min="12036" max="12036" width="16.28515625" style="327" customWidth="1"/>
    <col min="12037" max="12038" width="14" style="327" customWidth="1"/>
    <col min="12039" max="12039" width="25.5703125" style="327" customWidth="1"/>
    <col min="12040" max="12042" width="6.28515625" style="327" customWidth="1"/>
    <col min="12043" max="12043" width="28" style="327" customWidth="1"/>
    <col min="12044" max="12044" width="7.42578125" style="327" customWidth="1"/>
    <col min="12045" max="12045" width="6.5703125" style="327" customWidth="1"/>
    <col min="12046" max="12046" width="21.140625" style="327" customWidth="1"/>
    <col min="12047" max="12047" width="16.42578125" style="327" customWidth="1"/>
    <col min="12048" max="12049" width="11.42578125" style="327"/>
    <col min="12050" max="12050" width="15.28515625" style="327" customWidth="1"/>
    <col min="12051" max="12051" width="11" style="327" customWidth="1"/>
    <col min="12052" max="12052" width="17.5703125" style="327" customWidth="1"/>
    <col min="12053" max="12053" width="34.7109375" style="327" customWidth="1"/>
    <col min="12054" max="12288" width="11.42578125" style="327"/>
    <col min="12289" max="12289" width="16.7109375" style="327" customWidth="1"/>
    <col min="12290" max="12290" width="21.85546875" style="327" customWidth="1"/>
    <col min="12291" max="12291" width="15.85546875" style="327" customWidth="1"/>
    <col min="12292" max="12292" width="16.28515625" style="327" customWidth="1"/>
    <col min="12293" max="12294" width="14" style="327" customWidth="1"/>
    <col min="12295" max="12295" width="25.5703125" style="327" customWidth="1"/>
    <col min="12296" max="12298" width="6.28515625" style="327" customWidth="1"/>
    <col min="12299" max="12299" width="28" style="327" customWidth="1"/>
    <col min="12300" max="12300" width="7.42578125" style="327" customWidth="1"/>
    <col min="12301" max="12301" width="6.5703125" style="327" customWidth="1"/>
    <col min="12302" max="12302" width="21.140625" style="327" customWidth="1"/>
    <col min="12303" max="12303" width="16.42578125" style="327" customWidth="1"/>
    <col min="12304" max="12305" width="11.42578125" style="327"/>
    <col min="12306" max="12306" width="15.28515625" style="327" customWidth="1"/>
    <col min="12307" max="12307" width="11" style="327" customWidth="1"/>
    <col min="12308" max="12308" width="17.5703125" style="327" customWidth="1"/>
    <col min="12309" max="12309" width="34.7109375" style="327" customWidth="1"/>
    <col min="12310" max="12544" width="11.42578125" style="327"/>
    <col min="12545" max="12545" width="16.7109375" style="327" customWidth="1"/>
    <col min="12546" max="12546" width="21.85546875" style="327" customWidth="1"/>
    <col min="12547" max="12547" width="15.85546875" style="327" customWidth="1"/>
    <col min="12548" max="12548" width="16.28515625" style="327" customWidth="1"/>
    <col min="12549" max="12550" width="14" style="327" customWidth="1"/>
    <col min="12551" max="12551" width="25.5703125" style="327" customWidth="1"/>
    <col min="12552" max="12554" width="6.28515625" style="327" customWidth="1"/>
    <col min="12555" max="12555" width="28" style="327" customWidth="1"/>
    <col min="12556" max="12556" width="7.42578125" style="327" customWidth="1"/>
    <col min="12557" max="12557" width="6.5703125" style="327" customWidth="1"/>
    <col min="12558" max="12558" width="21.140625" style="327" customWidth="1"/>
    <col min="12559" max="12559" width="16.42578125" style="327" customWidth="1"/>
    <col min="12560" max="12561" width="11.42578125" style="327"/>
    <col min="12562" max="12562" width="15.28515625" style="327" customWidth="1"/>
    <col min="12563" max="12563" width="11" style="327" customWidth="1"/>
    <col min="12564" max="12564" width="17.5703125" style="327" customWidth="1"/>
    <col min="12565" max="12565" width="34.7109375" style="327" customWidth="1"/>
    <col min="12566" max="12800" width="11.42578125" style="327"/>
    <col min="12801" max="12801" width="16.7109375" style="327" customWidth="1"/>
    <col min="12802" max="12802" width="21.85546875" style="327" customWidth="1"/>
    <col min="12803" max="12803" width="15.85546875" style="327" customWidth="1"/>
    <col min="12804" max="12804" width="16.28515625" style="327" customWidth="1"/>
    <col min="12805" max="12806" width="14" style="327" customWidth="1"/>
    <col min="12807" max="12807" width="25.5703125" style="327" customWidth="1"/>
    <col min="12808" max="12810" width="6.28515625" style="327" customWidth="1"/>
    <col min="12811" max="12811" width="28" style="327" customWidth="1"/>
    <col min="12812" max="12812" width="7.42578125" style="327" customWidth="1"/>
    <col min="12813" max="12813" width="6.5703125" style="327" customWidth="1"/>
    <col min="12814" max="12814" width="21.140625" style="327" customWidth="1"/>
    <col min="12815" max="12815" width="16.42578125" style="327" customWidth="1"/>
    <col min="12816" max="12817" width="11.42578125" style="327"/>
    <col min="12818" max="12818" width="15.28515625" style="327" customWidth="1"/>
    <col min="12819" max="12819" width="11" style="327" customWidth="1"/>
    <col min="12820" max="12820" width="17.5703125" style="327" customWidth="1"/>
    <col min="12821" max="12821" width="34.7109375" style="327" customWidth="1"/>
    <col min="12822" max="13056" width="11.42578125" style="327"/>
    <col min="13057" max="13057" width="16.7109375" style="327" customWidth="1"/>
    <col min="13058" max="13058" width="21.85546875" style="327" customWidth="1"/>
    <col min="13059" max="13059" width="15.85546875" style="327" customWidth="1"/>
    <col min="13060" max="13060" width="16.28515625" style="327" customWidth="1"/>
    <col min="13061" max="13062" width="14" style="327" customWidth="1"/>
    <col min="13063" max="13063" width="25.5703125" style="327" customWidth="1"/>
    <col min="13064" max="13066" width="6.28515625" style="327" customWidth="1"/>
    <col min="13067" max="13067" width="28" style="327" customWidth="1"/>
    <col min="13068" max="13068" width="7.42578125" style="327" customWidth="1"/>
    <col min="13069" max="13069" width="6.5703125" style="327" customWidth="1"/>
    <col min="13070" max="13070" width="21.140625" style="327" customWidth="1"/>
    <col min="13071" max="13071" width="16.42578125" style="327" customWidth="1"/>
    <col min="13072" max="13073" width="11.42578125" style="327"/>
    <col min="13074" max="13074" width="15.28515625" style="327" customWidth="1"/>
    <col min="13075" max="13075" width="11" style="327" customWidth="1"/>
    <col min="13076" max="13076" width="17.5703125" style="327" customWidth="1"/>
    <col min="13077" max="13077" width="34.7109375" style="327" customWidth="1"/>
    <col min="13078" max="13312" width="11.42578125" style="327"/>
    <col min="13313" max="13313" width="16.7109375" style="327" customWidth="1"/>
    <col min="13314" max="13314" width="21.85546875" style="327" customWidth="1"/>
    <col min="13315" max="13315" width="15.85546875" style="327" customWidth="1"/>
    <col min="13316" max="13316" width="16.28515625" style="327" customWidth="1"/>
    <col min="13317" max="13318" width="14" style="327" customWidth="1"/>
    <col min="13319" max="13319" width="25.5703125" style="327" customWidth="1"/>
    <col min="13320" max="13322" width="6.28515625" style="327" customWidth="1"/>
    <col min="13323" max="13323" width="28" style="327" customWidth="1"/>
    <col min="13324" max="13324" width="7.42578125" style="327" customWidth="1"/>
    <col min="13325" max="13325" width="6.5703125" style="327" customWidth="1"/>
    <col min="13326" max="13326" width="21.140625" style="327" customWidth="1"/>
    <col min="13327" max="13327" width="16.42578125" style="327" customWidth="1"/>
    <col min="13328" max="13329" width="11.42578125" style="327"/>
    <col min="13330" max="13330" width="15.28515625" style="327" customWidth="1"/>
    <col min="13331" max="13331" width="11" style="327" customWidth="1"/>
    <col min="13332" max="13332" width="17.5703125" style="327" customWidth="1"/>
    <col min="13333" max="13333" width="34.7109375" style="327" customWidth="1"/>
    <col min="13334" max="13568" width="11.42578125" style="327"/>
    <col min="13569" max="13569" width="16.7109375" style="327" customWidth="1"/>
    <col min="13570" max="13570" width="21.85546875" style="327" customWidth="1"/>
    <col min="13571" max="13571" width="15.85546875" style="327" customWidth="1"/>
    <col min="13572" max="13572" width="16.28515625" style="327" customWidth="1"/>
    <col min="13573" max="13574" width="14" style="327" customWidth="1"/>
    <col min="13575" max="13575" width="25.5703125" style="327" customWidth="1"/>
    <col min="13576" max="13578" width="6.28515625" style="327" customWidth="1"/>
    <col min="13579" max="13579" width="28" style="327" customWidth="1"/>
    <col min="13580" max="13580" width="7.42578125" style="327" customWidth="1"/>
    <col min="13581" max="13581" width="6.5703125" style="327" customWidth="1"/>
    <col min="13582" max="13582" width="21.140625" style="327" customWidth="1"/>
    <col min="13583" max="13583" width="16.42578125" style="327" customWidth="1"/>
    <col min="13584" max="13585" width="11.42578125" style="327"/>
    <col min="13586" max="13586" width="15.28515625" style="327" customWidth="1"/>
    <col min="13587" max="13587" width="11" style="327" customWidth="1"/>
    <col min="13588" max="13588" width="17.5703125" style="327" customWidth="1"/>
    <col min="13589" max="13589" width="34.7109375" style="327" customWidth="1"/>
    <col min="13590" max="13824" width="11.42578125" style="327"/>
    <col min="13825" max="13825" width="16.7109375" style="327" customWidth="1"/>
    <col min="13826" max="13826" width="21.85546875" style="327" customWidth="1"/>
    <col min="13827" max="13827" width="15.85546875" style="327" customWidth="1"/>
    <col min="13828" max="13828" width="16.28515625" style="327" customWidth="1"/>
    <col min="13829" max="13830" width="14" style="327" customWidth="1"/>
    <col min="13831" max="13831" width="25.5703125" style="327" customWidth="1"/>
    <col min="13832" max="13834" width="6.28515625" style="327" customWidth="1"/>
    <col min="13835" max="13835" width="28" style="327" customWidth="1"/>
    <col min="13836" max="13836" width="7.42578125" style="327" customWidth="1"/>
    <col min="13837" max="13837" width="6.5703125" style="327" customWidth="1"/>
    <col min="13838" max="13838" width="21.140625" style="327" customWidth="1"/>
    <col min="13839" max="13839" width="16.42578125" style="327" customWidth="1"/>
    <col min="13840" max="13841" width="11.42578125" style="327"/>
    <col min="13842" max="13842" width="15.28515625" style="327" customWidth="1"/>
    <col min="13843" max="13843" width="11" style="327" customWidth="1"/>
    <col min="13844" max="13844" width="17.5703125" style="327" customWidth="1"/>
    <col min="13845" max="13845" width="34.7109375" style="327" customWidth="1"/>
    <col min="13846" max="14080" width="11.42578125" style="327"/>
    <col min="14081" max="14081" width="16.7109375" style="327" customWidth="1"/>
    <col min="14082" max="14082" width="21.85546875" style="327" customWidth="1"/>
    <col min="14083" max="14083" width="15.85546875" style="327" customWidth="1"/>
    <col min="14084" max="14084" width="16.28515625" style="327" customWidth="1"/>
    <col min="14085" max="14086" width="14" style="327" customWidth="1"/>
    <col min="14087" max="14087" width="25.5703125" style="327" customWidth="1"/>
    <col min="14088" max="14090" width="6.28515625" style="327" customWidth="1"/>
    <col min="14091" max="14091" width="28" style="327" customWidth="1"/>
    <col min="14092" max="14092" width="7.42578125" style="327" customWidth="1"/>
    <col min="14093" max="14093" width="6.5703125" style="327" customWidth="1"/>
    <col min="14094" max="14094" width="21.140625" style="327" customWidth="1"/>
    <col min="14095" max="14095" width="16.42578125" style="327" customWidth="1"/>
    <col min="14096" max="14097" width="11.42578125" style="327"/>
    <col min="14098" max="14098" width="15.28515625" style="327" customWidth="1"/>
    <col min="14099" max="14099" width="11" style="327" customWidth="1"/>
    <col min="14100" max="14100" width="17.5703125" style="327" customWidth="1"/>
    <col min="14101" max="14101" width="34.7109375" style="327" customWidth="1"/>
    <col min="14102" max="14336" width="11.42578125" style="327"/>
    <col min="14337" max="14337" width="16.7109375" style="327" customWidth="1"/>
    <col min="14338" max="14338" width="21.85546875" style="327" customWidth="1"/>
    <col min="14339" max="14339" width="15.85546875" style="327" customWidth="1"/>
    <col min="14340" max="14340" width="16.28515625" style="327" customWidth="1"/>
    <col min="14341" max="14342" width="14" style="327" customWidth="1"/>
    <col min="14343" max="14343" width="25.5703125" style="327" customWidth="1"/>
    <col min="14344" max="14346" width="6.28515625" style="327" customWidth="1"/>
    <col min="14347" max="14347" width="28" style="327" customWidth="1"/>
    <col min="14348" max="14348" width="7.42578125" style="327" customWidth="1"/>
    <col min="14349" max="14349" width="6.5703125" style="327" customWidth="1"/>
    <col min="14350" max="14350" width="21.140625" style="327" customWidth="1"/>
    <col min="14351" max="14351" width="16.42578125" style="327" customWidth="1"/>
    <col min="14352" max="14353" width="11.42578125" style="327"/>
    <col min="14354" max="14354" width="15.28515625" style="327" customWidth="1"/>
    <col min="14355" max="14355" width="11" style="327" customWidth="1"/>
    <col min="14356" max="14356" width="17.5703125" style="327" customWidth="1"/>
    <col min="14357" max="14357" width="34.7109375" style="327" customWidth="1"/>
    <col min="14358" max="14592" width="11.42578125" style="327"/>
    <col min="14593" max="14593" width="16.7109375" style="327" customWidth="1"/>
    <col min="14594" max="14594" width="21.85546875" style="327" customWidth="1"/>
    <col min="14595" max="14595" width="15.85546875" style="327" customWidth="1"/>
    <col min="14596" max="14596" width="16.28515625" style="327" customWidth="1"/>
    <col min="14597" max="14598" width="14" style="327" customWidth="1"/>
    <col min="14599" max="14599" width="25.5703125" style="327" customWidth="1"/>
    <col min="14600" max="14602" width="6.28515625" style="327" customWidth="1"/>
    <col min="14603" max="14603" width="28" style="327" customWidth="1"/>
    <col min="14604" max="14604" width="7.42578125" style="327" customWidth="1"/>
    <col min="14605" max="14605" width="6.5703125" style="327" customWidth="1"/>
    <col min="14606" max="14606" width="21.140625" style="327" customWidth="1"/>
    <col min="14607" max="14607" width="16.42578125" style="327" customWidth="1"/>
    <col min="14608" max="14609" width="11.42578125" style="327"/>
    <col min="14610" max="14610" width="15.28515625" style="327" customWidth="1"/>
    <col min="14611" max="14611" width="11" style="327" customWidth="1"/>
    <col min="14612" max="14612" width="17.5703125" style="327" customWidth="1"/>
    <col min="14613" max="14613" width="34.7109375" style="327" customWidth="1"/>
    <col min="14614" max="14848" width="11.42578125" style="327"/>
    <col min="14849" max="14849" width="16.7109375" style="327" customWidth="1"/>
    <col min="14850" max="14850" width="21.85546875" style="327" customWidth="1"/>
    <col min="14851" max="14851" width="15.85546875" style="327" customWidth="1"/>
    <col min="14852" max="14852" width="16.28515625" style="327" customWidth="1"/>
    <col min="14853" max="14854" width="14" style="327" customWidth="1"/>
    <col min="14855" max="14855" width="25.5703125" style="327" customWidth="1"/>
    <col min="14856" max="14858" width="6.28515625" style="327" customWidth="1"/>
    <col min="14859" max="14859" width="28" style="327" customWidth="1"/>
    <col min="14860" max="14860" width="7.42578125" style="327" customWidth="1"/>
    <col min="14861" max="14861" width="6.5703125" style="327" customWidth="1"/>
    <col min="14862" max="14862" width="21.140625" style="327" customWidth="1"/>
    <col min="14863" max="14863" width="16.42578125" style="327" customWidth="1"/>
    <col min="14864" max="14865" width="11.42578125" style="327"/>
    <col min="14866" max="14866" width="15.28515625" style="327" customWidth="1"/>
    <col min="14867" max="14867" width="11" style="327" customWidth="1"/>
    <col min="14868" max="14868" width="17.5703125" style="327" customWidth="1"/>
    <col min="14869" max="14869" width="34.7109375" style="327" customWidth="1"/>
    <col min="14870" max="15104" width="11.42578125" style="327"/>
    <col min="15105" max="15105" width="16.7109375" style="327" customWidth="1"/>
    <col min="15106" max="15106" width="21.85546875" style="327" customWidth="1"/>
    <col min="15107" max="15107" width="15.85546875" style="327" customWidth="1"/>
    <col min="15108" max="15108" width="16.28515625" style="327" customWidth="1"/>
    <col min="15109" max="15110" width="14" style="327" customWidth="1"/>
    <col min="15111" max="15111" width="25.5703125" style="327" customWidth="1"/>
    <col min="15112" max="15114" width="6.28515625" style="327" customWidth="1"/>
    <col min="15115" max="15115" width="28" style="327" customWidth="1"/>
    <col min="15116" max="15116" width="7.42578125" style="327" customWidth="1"/>
    <col min="15117" max="15117" width="6.5703125" style="327" customWidth="1"/>
    <col min="15118" max="15118" width="21.140625" style="327" customWidth="1"/>
    <col min="15119" max="15119" width="16.42578125" style="327" customWidth="1"/>
    <col min="15120" max="15121" width="11.42578125" style="327"/>
    <col min="15122" max="15122" width="15.28515625" style="327" customWidth="1"/>
    <col min="15123" max="15123" width="11" style="327" customWidth="1"/>
    <col min="15124" max="15124" width="17.5703125" style="327" customWidth="1"/>
    <col min="15125" max="15125" width="34.7109375" style="327" customWidth="1"/>
    <col min="15126" max="15360" width="11.42578125" style="327"/>
    <col min="15361" max="15361" width="16.7109375" style="327" customWidth="1"/>
    <col min="15362" max="15362" width="21.85546875" style="327" customWidth="1"/>
    <col min="15363" max="15363" width="15.85546875" style="327" customWidth="1"/>
    <col min="15364" max="15364" width="16.28515625" style="327" customWidth="1"/>
    <col min="15365" max="15366" width="14" style="327" customWidth="1"/>
    <col min="15367" max="15367" width="25.5703125" style="327" customWidth="1"/>
    <col min="15368" max="15370" width="6.28515625" style="327" customWidth="1"/>
    <col min="15371" max="15371" width="28" style="327" customWidth="1"/>
    <col min="15372" max="15372" width="7.42578125" style="327" customWidth="1"/>
    <col min="15373" max="15373" width="6.5703125" style="327" customWidth="1"/>
    <col min="15374" max="15374" width="21.140625" style="327" customWidth="1"/>
    <col min="15375" max="15375" width="16.42578125" style="327" customWidth="1"/>
    <col min="15376" max="15377" width="11.42578125" style="327"/>
    <col min="15378" max="15378" width="15.28515625" style="327" customWidth="1"/>
    <col min="15379" max="15379" width="11" style="327" customWidth="1"/>
    <col min="15380" max="15380" width="17.5703125" style="327" customWidth="1"/>
    <col min="15381" max="15381" width="34.7109375" style="327" customWidth="1"/>
    <col min="15382" max="15616" width="11.42578125" style="327"/>
    <col min="15617" max="15617" width="16.7109375" style="327" customWidth="1"/>
    <col min="15618" max="15618" width="21.85546875" style="327" customWidth="1"/>
    <col min="15619" max="15619" width="15.85546875" style="327" customWidth="1"/>
    <col min="15620" max="15620" width="16.28515625" style="327" customWidth="1"/>
    <col min="15621" max="15622" width="14" style="327" customWidth="1"/>
    <col min="15623" max="15623" width="25.5703125" style="327" customWidth="1"/>
    <col min="15624" max="15626" width="6.28515625" style="327" customWidth="1"/>
    <col min="15627" max="15627" width="28" style="327" customWidth="1"/>
    <col min="15628" max="15628" width="7.42578125" style="327" customWidth="1"/>
    <col min="15629" max="15629" width="6.5703125" style="327" customWidth="1"/>
    <col min="15630" max="15630" width="21.140625" style="327" customWidth="1"/>
    <col min="15631" max="15631" width="16.42578125" style="327" customWidth="1"/>
    <col min="15632" max="15633" width="11.42578125" style="327"/>
    <col min="15634" max="15634" width="15.28515625" style="327" customWidth="1"/>
    <col min="15635" max="15635" width="11" style="327" customWidth="1"/>
    <col min="15636" max="15636" width="17.5703125" style="327" customWidth="1"/>
    <col min="15637" max="15637" width="34.7109375" style="327" customWidth="1"/>
    <col min="15638" max="15872" width="11.42578125" style="327"/>
    <col min="15873" max="15873" width="16.7109375" style="327" customWidth="1"/>
    <col min="15874" max="15874" width="21.85546875" style="327" customWidth="1"/>
    <col min="15875" max="15875" width="15.85546875" style="327" customWidth="1"/>
    <col min="15876" max="15876" width="16.28515625" style="327" customWidth="1"/>
    <col min="15877" max="15878" width="14" style="327" customWidth="1"/>
    <col min="15879" max="15879" width="25.5703125" style="327" customWidth="1"/>
    <col min="15880" max="15882" width="6.28515625" style="327" customWidth="1"/>
    <col min="15883" max="15883" width="28" style="327" customWidth="1"/>
    <col min="15884" max="15884" width="7.42578125" style="327" customWidth="1"/>
    <col min="15885" max="15885" width="6.5703125" style="327" customWidth="1"/>
    <col min="15886" max="15886" width="21.140625" style="327" customWidth="1"/>
    <col min="15887" max="15887" width="16.42578125" style="327" customWidth="1"/>
    <col min="15888" max="15889" width="11.42578125" style="327"/>
    <col min="15890" max="15890" width="15.28515625" style="327" customWidth="1"/>
    <col min="15891" max="15891" width="11" style="327" customWidth="1"/>
    <col min="15892" max="15892" width="17.5703125" style="327" customWidth="1"/>
    <col min="15893" max="15893" width="34.7109375" style="327" customWidth="1"/>
    <col min="15894" max="16128" width="11.42578125" style="327"/>
    <col min="16129" max="16129" width="16.7109375" style="327" customWidth="1"/>
    <col min="16130" max="16130" width="21.85546875" style="327" customWidth="1"/>
    <col min="16131" max="16131" width="15.85546875" style="327" customWidth="1"/>
    <col min="16132" max="16132" width="16.28515625" style="327" customWidth="1"/>
    <col min="16133" max="16134" width="14" style="327" customWidth="1"/>
    <col min="16135" max="16135" width="25.5703125" style="327" customWidth="1"/>
    <col min="16136" max="16138" width="6.28515625" style="327" customWidth="1"/>
    <col min="16139" max="16139" width="28" style="327" customWidth="1"/>
    <col min="16140" max="16140" width="7.42578125" style="327" customWidth="1"/>
    <col min="16141" max="16141" width="6.5703125" style="327" customWidth="1"/>
    <col min="16142" max="16142" width="21.140625" style="327" customWidth="1"/>
    <col min="16143" max="16143" width="16.42578125" style="327" customWidth="1"/>
    <col min="16144" max="16145" width="11.42578125" style="327"/>
    <col min="16146" max="16146" width="15.28515625" style="327" customWidth="1"/>
    <col min="16147" max="16147" width="11" style="327" customWidth="1"/>
    <col min="16148" max="16148" width="17.5703125" style="327" customWidth="1"/>
    <col min="16149" max="16149" width="34.7109375" style="327" customWidth="1"/>
    <col min="16150" max="16384" width="11.42578125" style="327"/>
  </cols>
  <sheetData>
    <row r="1" spans="1:21" s="19" customFormat="1" ht="36" customHeight="1" x14ac:dyDescent="0.2">
      <c r="A1" s="1182"/>
      <c r="B1" s="1182"/>
      <c r="C1" s="1183" t="s">
        <v>273</v>
      </c>
      <c r="D1" s="1183"/>
      <c r="E1" s="1183"/>
      <c r="F1" s="1183"/>
      <c r="G1" s="1183"/>
      <c r="H1" s="1183"/>
      <c r="I1" s="1183"/>
      <c r="J1" s="1183"/>
      <c r="K1" s="1183"/>
      <c r="L1" s="1183"/>
      <c r="M1" s="1183"/>
      <c r="N1" s="1183"/>
      <c r="O1" s="1183"/>
      <c r="P1" s="1183"/>
      <c r="Q1" s="1183"/>
      <c r="R1" s="1183"/>
      <c r="S1" s="1183"/>
      <c r="T1" s="1183"/>
      <c r="U1" s="724" t="s">
        <v>274</v>
      </c>
    </row>
    <row r="2" spans="1:21" s="19" customFormat="1" ht="36" customHeight="1" x14ac:dyDescent="0.2">
      <c r="A2" s="1182"/>
      <c r="B2" s="1182"/>
      <c r="C2" s="1183" t="s">
        <v>275</v>
      </c>
      <c r="D2" s="1183"/>
      <c r="E2" s="1183"/>
      <c r="F2" s="1183"/>
      <c r="G2" s="1183"/>
      <c r="H2" s="1183"/>
      <c r="I2" s="1183"/>
      <c r="J2" s="1183"/>
      <c r="K2" s="1183"/>
      <c r="L2" s="1183"/>
      <c r="M2" s="1183"/>
      <c r="N2" s="1183"/>
      <c r="O2" s="1183"/>
      <c r="P2" s="1183"/>
      <c r="Q2" s="1183"/>
      <c r="R2" s="1183"/>
      <c r="S2" s="1183"/>
      <c r="T2" s="1183"/>
      <c r="U2" s="724" t="s">
        <v>2821</v>
      </c>
    </row>
    <row r="3" spans="1:21" s="19" customFormat="1" ht="36" customHeight="1" x14ac:dyDescent="0.2">
      <c r="A3" s="1184" t="s">
        <v>1837</v>
      </c>
      <c r="B3" s="1184"/>
      <c r="C3" s="1184"/>
      <c r="D3" s="1184"/>
      <c r="E3" s="1184"/>
      <c r="F3" s="1184" t="s">
        <v>1838</v>
      </c>
      <c r="G3" s="1184"/>
      <c r="H3" s="1184"/>
      <c r="I3" s="1184"/>
      <c r="J3" s="1184"/>
      <c r="K3" s="1184"/>
      <c r="L3" s="1184"/>
      <c r="M3" s="1184"/>
      <c r="N3" s="1184"/>
      <c r="O3" s="1184"/>
      <c r="P3" s="1184"/>
      <c r="Q3" s="1184"/>
      <c r="R3" s="1184"/>
      <c r="S3" s="1184"/>
      <c r="T3" s="1184"/>
      <c r="U3" s="1184"/>
    </row>
    <row r="4" spans="1:21" s="304" customFormat="1" ht="36" customHeight="1" x14ac:dyDescent="0.2">
      <c r="A4" s="1185" t="s">
        <v>1839</v>
      </c>
      <c r="B4" s="1185"/>
      <c r="C4" s="1185" t="s">
        <v>1840</v>
      </c>
      <c r="D4" s="1185" t="s">
        <v>1841</v>
      </c>
      <c r="E4" s="1185"/>
      <c r="F4" s="1185"/>
      <c r="G4" s="1185" t="s">
        <v>1842</v>
      </c>
      <c r="H4" s="1186" t="s">
        <v>283</v>
      </c>
      <c r="I4" s="1186" t="s">
        <v>284</v>
      </c>
      <c r="J4" s="1186" t="s">
        <v>285</v>
      </c>
      <c r="K4" s="1185" t="s">
        <v>286</v>
      </c>
      <c r="L4" s="1186" t="s">
        <v>287</v>
      </c>
      <c r="M4" s="1186" t="s">
        <v>288</v>
      </c>
      <c r="N4" s="1185" t="s">
        <v>289</v>
      </c>
      <c r="O4" s="1185" t="s">
        <v>290</v>
      </c>
      <c r="P4" s="1185" t="s">
        <v>291</v>
      </c>
      <c r="Q4" s="1185"/>
      <c r="R4" s="1185" t="s">
        <v>292</v>
      </c>
      <c r="S4" s="1185" t="s">
        <v>293</v>
      </c>
      <c r="T4" s="1187" t="s">
        <v>294</v>
      </c>
      <c r="U4" s="1185" t="s">
        <v>295</v>
      </c>
    </row>
    <row r="5" spans="1:21" s="304" customFormat="1" ht="38.25" x14ac:dyDescent="0.2">
      <c r="A5" s="702" t="s">
        <v>1843</v>
      </c>
      <c r="B5" s="702" t="s">
        <v>1844</v>
      </c>
      <c r="C5" s="1185"/>
      <c r="D5" s="725" t="s">
        <v>298</v>
      </c>
      <c r="E5" s="725" t="s">
        <v>299</v>
      </c>
      <c r="F5" s="725" t="s">
        <v>300</v>
      </c>
      <c r="G5" s="1185"/>
      <c r="H5" s="1186"/>
      <c r="I5" s="1186"/>
      <c r="J5" s="1186"/>
      <c r="K5" s="1185"/>
      <c r="L5" s="1186"/>
      <c r="M5" s="1186"/>
      <c r="N5" s="1185"/>
      <c r="O5" s="1185"/>
      <c r="P5" s="702" t="s">
        <v>301</v>
      </c>
      <c r="Q5" s="702" t="s">
        <v>302</v>
      </c>
      <c r="R5" s="1185"/>
      <c r="S5" s="1185"/>
      <c r="T5" s="1187"/>
      <c r="U5" s="1185"/>
    </row>
    <row r="6" spans="1:21" s="168" customFormat="1" ht="120.75" x14ac:dyDescent="0.25">
      <c r="A6" s="703" t="s">
        <v>1845</v>
      </c>
      <c r="B6" s="703" t="s">
        <v>1846</v>
      </c>
      <c r="C6" s="703" t="s">
        <v>1847</v>
      </c>
      <c r="D6" s="703" t="s">
        <v>1848</v>
      </c>
      <c r="E6" s="705" t="s">
        <v>1849</v>
      </c>
      <c r="F6" s="726"/>
      <c r="G6" s="703" t="s">
        <v>1850</v>
      </c>
      <c r="H6" s="704" t="s">
        <v>1851</v>
      </c>
      <c r="I6" s="704" t="s">
        <v>1852</v>
      </c>
      <c r="J6" s="704" t="s">
        <v>849</v>
      </c>
      <c r="K6" s="703" t="s">
        <v>2815</v>
      </c>
      <c r="L6" s="704" t="s">
        <v>1853</v>
      </c>
      <c r="M6" s="704" t="s">
        <v>362</v>
      </c>
      <c r="N6" s="699"/>
      <c r="O6" s="703"/>
      <c r="P6" s="709"/>
      <c r="Q6" s="709"/>
      <c r="R6" s="703"/>
      <c r="S6" s="706"/>
      <c r="T6" s="706"/>
      <c r="U6" s="710"/>
    </row>
    <row r="7" spans="1:21" s="168" customFormat="1" ht="159" x14ac:dyDescent="0.25">
      <c r="A7" s="703" t="s">
        <v>1856</v>
      </c>
      <c r="B7" s="703" t="s">
        <v>1857</v>
      </c>
      <c r="C7" s="703" t="s">
        <v>1858</v>
      </c>
      <c r="D7" s="703" t="s">
        <v>1859</v>
      </c>
      <c r="E7" s="703" t="s">
        <v>2790</v>
      </c>
      <c r="F7" s="726"/>
      <c r="G7" s="703" t="s">
        <v>1860</v>
      </c>
      <c r="H7" s="704" t="s">
        <v>824</v>
      </c>
      <c r="I7" s="704" t="s">
        <v>1852</v>
      </c>
      <c r="J7" s="704" t="s">
        <v>849</v>
      </c>
      <c r="K7" s="703" t="s">
        <v>2816</v>
      </c>
      <c r="L7" s="704" t="s">
        <v>1853</v>
      </c>
      <c r="M7" s="704" t="s">
        <v>362</v>
      </c>
      <c r="N7" s="703" t="s">
        <v>1900</v>
      </c>
      <c r="O7" s="703" t="s">
        <v>1854</v>
      </c>
      <c r="P7" s="709">
        <v>43646</v>
      </c>
      <c r="Q7" s="709">
        <v>44013</v>
      </c>
      <c r="R7" s="703" t="s">
        <v>136</v>
      </c>
      <c r="S7" s="706">
        <v>1</v>
      </c>
      <c r="T7" s="344">
        <v>100</v>
      </c>
      <c r="U7" s="707" t="s">
        <v>2817</v>
      </c>
    </row>
    <row r="8" spans="1:21" s="168" customFormat="1" ht="114.75" x14ac:dyDescent="0.25">
      <c r="A8" s="1182" t="s">
        <v>1861</v>
      </c>
      <c r="B8" s="1182" t="s">
        <v>1862</v>
      </c>
      <c r="C8" s="1182" t="s">
        <v>1847</v>
      </c>
      <c r="D8" s="703" t="s">
        <v>1863</v>
      </c>
      <c r="E8" s="703" t="s">
        <v>1864</v>
      </c>
      <c r="F8" s="703"/>
      <c r="G8" s="1182" t="s">
        <v>1865</v>
      </c>
      <c r="H8" s="1188" t="s">
        <v>1462</v>
      </c>
      <c r="I8" s="1188" t="s">
        <v>825</v>
      </c>
      <c r="J8" s="1188" t="s">
        <v>1760</v>
      </c>
      <c r="K8" s="1182" t="s">
        <v>1866</v>
      </c>
      <c r="L8" s="1188" t="s">
        <v>1867</v>
      </c>
      <c r="M8" s="1188" t="s">
        <v>343</v>
      </c>
      <c r="N8" s="1182" t="s">
        <v>1868</v>
      </c>
      <c r="O8" s="1182" t="s">
        <v>1869</v>
      </c>
      <c r="P8" s="1190">
        <v>43646</v>
      </c>
      <c r="Q8" s="1190">
        <v>44042</v>
      </c>
      <c r="R8" s="1182" t="s">
        <v>1901</v>
      </c>
      <c r="S8" s="1182">
        <v>2</v>
      </c>
      <c r="T8" s="1192">
        <v>100</v>
      </c>
      <c r="U8" s="1189" t="s">
        <v>2818</v>
      </c>
    </row>
    <row r="9" spans="1:21" s="168" customFormat="1" ht="38.25" x14ac:dyDescent="0.25">
      <c r="A9" s="1182"/>
      <c r="B9" s="1182"/>
      <c r="C9" s="1182"/>
      <c r="D9" s="703" t="s">
        <v>1870</v>
      </c>
      <c r="E9" s="703" t="s">
        <v>1871</v>
      </c>
      <c r="F9" s="703"/>
      <c r="G9" s="1182"/>
      <c r="H9" s="1188"/>
      <c r="I9" s="1188"/>
      <c r="J9" s="1188"/>
      <c r="K9" s="1182"/>
      <c r="L9" s="1188"/>
      <c r="M9" s="1188"/>
      <c r="N9" s="1182"/>
      <c r="O9" s="1182"/>
      <c r="P9" s="1191"/>
      <c r="Q9" s="1191"/>
      <c r="R9" s="1182"/>
      <c r="S9" s="1182"/>
      <c r="T9" s="1192"/>
      <c r="U9" s="1189"/>
    </row>
    <row r="10" spans="1:21" s="168" customFormat="1" ht="63.75" x14ac:dyDescent="0.25">
      <c r="A10" s="1182" t="s">
        <v>1872</v>
      </c>
      <c r="B10" s="1195" t="s">
        <v>1873</v>
      </c>
      <c r="C10" s="1182" t="s">
        <v>1858</v>
      </c>
      <c r="D10" s="703" t="s">
        <v>1874</v>
      </c>
      <c r="E10" s="703" t="s">
        <v>1875</v>
      </c>
      <c r="F10" s="703" t="s">
        <v>1876</v>
      </c>
      <c r="G10" s="1182" t="s">
        <v>1850</v>
      </c>
      <c r="H10" s="1188" t="s">
        <v>1462</v>
      </c>
      <c r="I10" s="1188" t="s">
        <v>825</v>
      </c>
      <c r="J10" s="1188" t="s">
        <v>1760</v>
      </c>
      <c r="K10" s="1193" t="s">
        <v>1877</v>
      </c>
      <c r="L10" s="1188" t="s">
        <v>1867</v>
      </c>
      <c r="M10" s="1188" t="s">
        <v>343</v>
      </c>
      <c r="N10" s="1193" t="s">
        <v>1878</v>
      </c>
      <c r="O10" s="1182" t="s">
        <v>1879</v>
      </c>
      <c r="P10" s="1190">
        <v>43646</v>
      </c>
      <c r="Q10" s="1190">
        <v>44013</v>
      </c>
      <c r="R10" s="1193" t="s">
        <v>1880</v>
      </c>
      <c r="S10" s="1193">
        <v>1</v>
      </c>
      <c r="T10" s="1192">
        <v>100</v>
      </c>
      <c r="U10" s="1189" t="s">
        <v>2818</v>
      </c>
    </row>
    <row r="11" spans="1:21" s="168" customFormat="1" ht="63.75" x14ac:dyDescent="0.25">
      <c r="A11" s="1182"/>
      <c r="B11" s="1195"/>
      <c r="C11" s="1182"/>
      <c r="D11" s="703" t="s">
        <v>1881</v>
      </c>
      <c r="E11" s="703" t="s">
        <v>1882</v>
      </c>
      <c r="F11" s="703"/>
      <c r="G11" s="1182"/>
      <c r="H11" s="1188"/>
      <c r="I11" s="1188"/>
      <c r="J11" s="1188"/>
      <c r="K11" s="1194"/>
      <c r="L11" s="1188"/>
      <c r="M11" s="1188"/>
      <c r="N11" s="1194"/>
      <c r="O11" s="1182"/>
      <c r="P11" s="1191"/>
      <c r="Q11" s="1191"/>
      <c r="R11" s="1194"/>
      <c r="S11" s="1194"/>
      <c r="T11" s="1192"/>
      <c r="U11" s="1189"/>
    </row>
    <row r="12" spans="1:21" s="168" customFormat="1" ht="127.5" x14ac:dyDescent="0.25">
      <c r="A12" s="1182" t="s">
        <v>1883</v>
      </c>
      <c r="B12" s="1182" t="s">
        <v>1884</v>
      </c>
      <c r="C12" s="1195" t="s">
        <v>1885</v>
      </c>
      <c r="D12" s="703" t="s">
        <v>1886</v>
      </c>
      <c r="E12" s="703" t="s">
        <v>1887</v>
      </c>
      <c r="F12" s="703"/>
      <c r="G12" s="1182" t="s">
        <v>1888</v>
      </c>
      <c r="H12" s="1188" t="s">
        <v>1462</v>
      </c>
      <c r="I12" s="1188" t="s">
        <v>825</v>
      </c>
      <c r="J12" s="1188" t="s">
        <v>1760</v>
      </c>
      <c r="K12" s="1182" t="s">
        <v>2791</v>
      </c>
      <c r="L12" s="1188" t="s">
        <v>1867</v>
      </c>
      <c r="M12" s="1188" t="s">
        <v>343</v>
      </c>
      <c r="N12" s="1182" t="s">
        <v>2819</v>
      </c>
      <c r="O12" s="1182" t="s">
        <v>1879</v>
      </c>
      <c r="P12" s="1190">
        <v>43646</v>
      </c>
      <c r="Q12" s="1190">
        <v>44013</v>
      </c>
      <c r="R12" s="1193" t="s">
        <v>1902</v>
      </c>
      <c r="S12" s="1196">
        <v>1</v>
      </c>
      <c r="T12" s="1192">
        <v>100</v>
      </c>
      <c r="U12" s="1189" t="s">
        <v>2820</v>
      </c>
    </row>
    <row r="13" spans="1:21" s="304" customFormat="1" ht="127.5" x14ac:dyDescent="0.2">
      <c r="A13" s="1182"/>
      <c r="B13" s="1182"/>
      <c r="C13" s="1195"/>
      <c r="D13" s="703" t="s">
        <v>1889</v>
      </c>
      <c r="E13" s="708"/>
      <c r="F13" s="708"/>
      <c r="G13" s="1182"/>
      <c r="H13" s="1188"/>
      <c r="I13" s="1188"/>
      <c r="J13" s="1188"/>
      <c r="K13" s="1182"/>
      <c r="L13" s="1188"/>
      <c r="M13" s="1188"/>
      <c r="N13" s="1182"/>
      <c r="O13" s="1182"/>
      <c r="P13" s="1191"/>
      <c r="Q13" s="1191"/>
      <c r="R13" s="1194"/>
      <c r="S13" s="1194"/>
      <c r="T13" s="1192"/>
      <c r="U13" s="1189"/>
    </row>
    <row r="14" spans="1:21" s="304" customFormat="1" ht="25.5" x14ac:dyDescent="0.2">
      <c r="A14" s="1182" t="s">
        <v>1890</v>
      </c>
      <c r="B14" s="1182" t="s">
        <v>1891</v>
      </c>
      <c r="C14" s="1195" t="s">
        <v>1858</v>
      </c>
      <c r="D14" s="727" t="s">
        <v>1892</v>
      </c>
      <c r="E14" s="727"/>
      <c r="F14" s="727"/>
      <c r="G14" s="1199" t="s">
        <v>1893</v>
      </c>
      <c r="H14" s="1200" t="s">
        <v>1462</v>
      </c>
      <c r="I14" s="1200" t="s">
        <v>825</v>
      </c>
      <c r="J14" s="1200" t="s">
        <v>1760</v>
      </c>
      <c r="K14" s="1193" t="s">
        <v>2792</v>
      </c>
      <c r="L14" s="1188" t="s">
        <v>1867</v>
      </c>
      <c r="M14" s="1188" t="s">
        <v>343</v>
      </c>
      <c r="N14" s="1182" t="s">
        <v>2780</v>
      </c>
      <c r="O14" s="1182" t="s">
        <v>1879</v>
      </c>
      <c r="P14" s="1190">
        <v>43646</v>
      </c>
      <c r="Q14" s="1190">
        <v>44013</v>
      </c>
      <c r="R14" s="1182" t="s">
        <v>1894</v>
      </c>
      <c r="S14" s="1182" t="s">
        <v>496</v>
      </c>
      <c r="T14" s="1192">
        <v>100</v>
      </c>
      <c r="U14" s="1189" t="s">
        <v>2793</v>
      </c>
    </row>
    <row r="15" spans="1:21" s="304" customFormat="1" ht="38.25" x14ac:dyDescent="0.2">
      <c r="A15" s="1198"/>
      <c r="B15" s="1182"/>
      <c r="C15" s="1195"/>
      <c r="D15" s="727" t="s">
        <v>1895</v>
      </c>
      <c r="E15" s="727" t="s">
        <v>1896</v>
      </c>
      <c r="F15" s="727"/>
      <c r="G15" s="1199"/>
      <c r="H15" s="1200"/>
      <c r="I15" s="1200"/>
      <c r="J15" s="1200"/>
      <c r="K15" s="1201"/>
      <c r="L15" s="1188"/>
      <c r="M15" s="1188"/>
      <c r="N15" s="1182"/>
      <c r="O15" s="1182"/>
      <c r="P15" s="1197"/>
      <c r="Q15" s="1197"/>
      <c r="R15" s="1182"/>
      <c r="S15" s="1182"/>
      <c r="T15" s="1192"/>
      <c r="U15" s="1189"/>
    </row>
    <row r="16" spans="1:21" s="304" customFormat="1" ht="63.75" x14ac:dyDescent="0.2">
      <c r="A16" s="1198"/>
      <c r="B16" s="1182"/>
      <c r="C16" s="1195"/>
      <c r="D16" s="705" t="s">
        <v>1897</v>
      </c>
      <c r="E16" s="705" t="s">
        <v>1898</v>
      </c>
      <c r="F16" s="705" t="s">
        <v>1899</v>
      </c>
      <c r="G16" s="1199"/>
      <c r="H16" s="1200"/>
      <c r="I16" s="1200"/>
      <c r="J16" s="1200"/>
      <c r="K16" s="1194"/>
      <c r="L16" s="1188"/>
      <c r="M16" s="1188"/>
      <c r="N16" s="1182"/>
      <c r="O16" s="1182"/>
      <c r="P16" s="1191"/>
      <c r="Q16" s="1191"/>
      <c r="R16" s="1182"/>
      <c r="S16" s="1182"/>
      <c r="T16" s="1192"/>
      <c r="U16" s="1189"/>
    </row>
    <row r="17" spans="1:21" s="304" customFormat="1" ht="12.75" x14ac:dyDescent="0.2">
      <c r="A17" s="189"/>
      <c r="B17" s="189"/>
      <c r="C17" s="299"/>
      <c r="D17" s="189"/>
      <c r="E17" s="191"/>
      <c r="F17" s="191"/>
      <c r="G17" s="189"/>
      <c r="H17" s="190"/>
      <c r="I17" s="190"/>
      <c r="J17" s="190"/>
      <c r="K17" s="189"/>
      <c r="L17" s="190"/>
      <c r="M17" s="190"/>
      <c r="N17" s="189"/>
      <c r="O17" s="469"/>
      <c r="P17" s="469"/>
      <c r="Q17" s="469"/>
      <c r="R17" s="469"/>
      <c r="S17" s="469"/>
      <c r="T17" s="538"/>
      <c r="U17" s="469"/>
    </row>
    <row r="18" spans="1:21" s="668" customFormat="1" ht="35.25" x14ac:dyDescent="0.25">
      <c r="A18" s="695">
        <f>COUNTIF(A6:A16,"*")</f>
        <v>6</v>
      </c>
      <c r="N18" s="695">
        <f>COUNTIF(N6:N16,"*")</f>
        <v>5</v>
      </c>
      <c r="T18" s="695">
        <f>AVERAGE(T2:T15)</f>
        <v>100</v>
      </c>
      <c r="U18" s="719"/>
    </row>
  </sheetData>
  <mergeCells count="94">
    <mergeCell ref="P14:P16"/>
    <mergeCell ref="A14:A16"/>
    <mergeCell ref="B14:B16"/>
    <mergeCell ref="C14:C16"/>
    <mergeCell ref="G14:G16"/>
    <mergeCell ref="H14:H16"/>
    <mergeCell ref="I14:I16"/>
    <mergeCell ref="J14:J16"/>
    <mergeCell ref="L14:L16"/>
    <mergeCell ref="M14:M16"/>
    <mergeCell ref="N14:N16"/>
    <mergeCell ref="O14:O16"/>
    <mergeCell ref="K14:K16"/>
    <mergeCell ref="Q14:Q16"/>
    <mergeCell ref="R14:R16"/>
    <mergeCell ref="S14:S16"/>
    <mergeCell ref="T14:T16"/>
    <mergeCell ref="U14:U16"/>
    <mergeCell ref="U12:U13"/>
    <mergeCell ref="J12:J13"/>
    <mergeCell ref="K12:K13"/>
    <mergeCell ref="L12:L13"/>
    <mergeCell ref="M12:M13"/>
    <mergeCell ref="N12:N13"/>
    <mergeCell ref="O12:O13"/>
    <mergeCell ref="P12:P13"/>
    <mergeCell ref="Q12:Q13"/>
    <mergeCell ref="R12:R13"/>
    <mergeCell ref="S12:S13"/>
    <mergeCell ref="T12:T13"/>
    <mergeCell ref="I12:I13"/>
    <mergeCell ref="P10:P11"/>
    <mergeCell ref="Q10:Q11"/>
    <mergeCell ref="R10:R11"/>
    <mergeCell ref="A10:A11"/>
    <mergeCell ref="B10:B11"/>
    <mergeCell ref="C10:C11"/>
    <mergeCell ref="G10:G11"/>
    <mergeCell ref="H10:H11"/>
    <mergeCell ref="A12:A13"/>
    <mergeCell ref="B12:B13"/>
    <mergeCell ref="C12:C13"/>
    <mergeCell ref="G12:G13"/>
    <mergeCell ref="H12:H13"/>
    <mergeCell ref="S10:S11"/>
    <mergeCell ref="I10:I11"/>
    <mergeCell ref="T10:T11"/>
    <mergeCell ref="U10:U11"/>
    <mergeCell ref="J10:J11"/>
    <mergeCell ref="K10:K11"/>
    <mergeCell ref="L10:L11"/>
    <mergeCell ref="M10:M11"/>
    <mergeCell ref="N10:N11"/>
    <mergeCell ref="O10:O11"/>
    <mergeCell ref="I8:I9"/>
    <mergeCell ref="O4:O5"/>
    <mergeCell ref="P4:Q4"/>
    <mergeCell ref="R4:R5"/>
    <mergeCell ref="U8:U9"/>
    <mergeCell ref="J8:J9"/>
    <mergeCell ref="K8:K9"/>
    <mergeCell ref="L8:L9"/>
    <mergeCell ref="M8:M9"/>
    <mergeCell ref="N8:N9"/>
    <mergeCell ref="O8:O9"/>
    <mergeCell ref="P8:P9"/>
    <mergeCell ref="Q8:Q9"/>
    <mergeCell ref="R8:R9"/>
    <mergeCell ref="S8:S9"/>
    <mergeCell ref="T8:T9"/>
    <mergeCell ref="A8:A9"/>
    <mergeCell ref="B8:B9"/>
    <mergeCell ref="C8:C9"/>
    <mergeCell ref="G8:G9"/>
    <mergeCell ref="H8:H9"/>
    <mergeCell ref="S4:S5"/>
    <mergeCell ref="T4:T5"/>
    <mergeCell ref="U4:U5"/>
    <mergeCell ref="I4:I5"/>
    <mergeCell ref="J4:J5"/>
    <mergeCell ref="K4:K5"/>
    <mergeCell ref="L4:L5"/>
    <mergeCell ref="M4:M5"/>
    <mergeCell ref="N4:N5"/>
    <mergeCell ref="A4:B4"/>
    <mergeCell ref="C4:C5"/>
    <mergeCell ref="D4:F4"/>
    <mergeCell ref="G4:G5"/>
    <mergeCell ref="H4:H5"/>
    <mergeCell ref="A1:B2"/>
    <mergeCell ref="C1:T1"/>
    <mergeCell ref="C2:T2"/>
    <mergeCell ref="A3:E3"/>
    <mergeCell ref="F3:U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4"/>
  <sheetViews>
    <sheetView topLeftCell="K15" zoomScaleNormal="100" workbookViewId="0">
      <selection activeCell="U15" sqref="U15:U17"/>
    </sheetView>
  </sheetViews>
  <sheetFormatPr baseColWidth="10" defaultRowHeight="15" x14ac:dyDescent="0.25"/>
  <cols>
    <col min="1" max="1" width="13.7109375" style="434" customWidth="1"/>
    <col min="2" max="2" width="20.28515625" style="434" customWidth="1"/>
    <col min="3" max="3" width="13.85546875" style="194" customWidth="1"/>
    <col min="4" max="4" width="12.85546875" style="194" customWidth="1"/>
    <col min="5" max="5" width="34" style="194" customWidth="1"/>
    <col min="6" max="6" width="18.28515625" style="194" customWidth="1"/>
    <col min="7" max="7" width="16.42578125" style="194" customWidth="1"/>
    <col min="8" max="8" width="5.28515625" style="435" customWidth="1"/>
    <col min="9" max="10" width="5.28515625" style="434" customWidth="1"/>
    <col min="11" max="11" width="15.5703125" style="434" customWidth="1"/>
    <col min="12" max="12" width="9.5703125" style="436" customWidth="1"/>
    <col min="13" max="13" width="7.42578125" style="194" customWidth="1"/>
    <col min="14" max="14" width="13.140625" style="434" bestFit="1" customWidth="1"/>
    <col min="15" max="15" width="15.140625" style="194" customWidth="1"/>
    <col min="16" max="17" width="11.5703125" style="437" bestFit="1" customWidth="1"/>
    <col min="18" max="18" width="15.42578125" style="194" customWidth="1"/>
    <col min="19" max="19" width="27.5703125" style="194" customWidth="1"/>
    <col min="20" max="20" width="15.42578125" style="194" customWidth="1"/>
    <col min="21" max="21" width="42.42578125" style="875" customWidth="1"/>
    <col min="22" max="22" width="17" style="194" customWidth="1"/>
    <col min="23" max="256" width="11.42578125" style="194"/>
    <col min="257" max="257" width="13.7109375" style="194" customWidth="1"/>
    <col min="258" max="258" width="20.28515625" style="194" customWidth="1"/>
    <col min="259" max="259" width="13.85546875" style="194" customWidth="1"/>
    <col min="260" max="260" width="12.85546875" style="194" customWidth="1"/>
    <col min="261" max="261" width="34" style="194" customWidth="1"/>
    <col min="262" max="262" width="18.28515625" style="194" customWidth="1"/>
    <col min="263" max="263" width="16.42578125" style="194" customWidth="1"/>
    <col min="264" max="266" width="5.28515625" style="194" customWidth="1"/>
    <col min="267" max="267" width="15.5703125" style="194" customWidth="1"/>
    <col min="268" max="268" width="9.5703125" style="194" customWidth="1"/>
    <col min="269" max="269" width="7.42578125" style="194" customWidth="1"/>
    <col min="270" max="270" width="13.140625" style="194" bestFit="1" customWidth="1"/>
    <col min="271" max="271" width="15.140625" style="194" customWidth="1"/>
    <col min="272" max="273" width="11.5703125" style="194" bestFit="1" customWidth="1"/>
    <col min="274" max="274" width="15.42578125" style="194" customWidth="1"/>
    <col min="275" max="275" width="11.85546875" style="194" customWidth="1"/>
    <col min="276" max="276" width="15.42578125" style="194" customWidth="1"/>
    <col min="277" max="277" width="24.7109375" style="194" customWidth="1"/>
    <col min="278" max="512" width="11.42578125" style="194"/>
    <col min="513" max="513" width="13.7109375" style="194" customWidth="1"/>
    <col min="514" max="514" width="20.28515625" style="194" customWidth="1"/>
    <col min="515" max="515" width="13.85546875" style="194" customWidth="1"/>
    <col min="516" max="516" width="12.85546875" style="194" customWidth="1"/>
    <col min="517" max="517" width="34" style="194" customWidth="1"/>
    <col min="518" max="518" width="18.28515625" style="194" customWidth="1"/>
    <col min="519" max="519" width="16.42578125" style="194" customWidth="1"/>
    <col min="520" max="522" width="5.28515625" style="194" customWidth="1"/>
    <col min="523" max="523" width="15.5703125" style="194" customWidth="1"/>
    <col min="524" max="524" width="9.5703125" style="194" customWidth="1"/>
    <col min="525" max="525" width="7.42578125" style="194" customWidth="1"/>
    <col min="526" max="526" width="13.140625" style="194" bestFit="1" customWidth="1"/>
    <col min="527" max="527" width="15.140625" style="194" customWidth="1"/>
    <col min="528" max="529" width="11.5703125" style="194" bestFit="1" customWidth="1"/>
    <col min="530" max="530" width="15.42578125" style="194" customWidth="1"/>
    <col min="531" max="531" width="11.85546875" style="194" customWidth="1"/>
    <col min="532" max="532" width="15.42578125" style="194" customWidth="1"/>
    <col min="533" max="533" width="24.7109375" style="194" customWidth="1"/>
    <col min="534" max="768" width="11.42578125" style="194"/>
    <col min="769" max="769" width="13.7109375" style="194" customWidth="1"/>
    <col min="770" max="770" width="20.28515625" style="194" customWidth="1"/>
    <col min="771" max="771" width="13.85546875" style="194" customWidth="1"/>
    <col min="772" max="772" width="12.85546875" style="194" customWidth="1"/>
    <col min="773" max="773" width="34" style="194" customWidth="1"/>
    <col min="774" max="774" width="18.28515625" style="194" customWidth="1"/>
    <col min="775" max="775" width="16.42578125" style="194" customWidth="1"/>
    <col min="776" max="778" width="5.28515625" style="194" customWidth="1"/>
    <col min="779" max="779" width="15.5703125" style="194" customWidth="1"/>
    <col min="780" max="780" width="9.5703125" style="194" customWidth="1"/>
    <col min="781" max="781" width="7.42578125" style="194" customWidth="1"/>
    <col min="782" max="782" width="13.140625" style="194" bestFit="1" customWidth="1"/>
    <col min="783" max="783" width="15.140625" style="194" customWidth="1"/>
    <col min="784" max="785" width="11.5703125" style="194" bestFit="1" customWidth="1"/>
    <col min="786" max="786" width="15.42578125" style="194" customWidth="1"/>
    <col min="787" max="787" width="11.85546875" style="194" customWidth="1"/>
    <col min="788" max="788" width="15.42578125" style="194" customWidth="1"/>
    <col min="789" max="789" width="24.7109375" style="194" customWidth="1"/>
    <col min="790" max="1024" width="11.42578125" style="194"/>
    <col min="1025" max="1025" width="13.7109375" style="194" customWidth="1"/>
    <col min="1026" max="1026" width="20.28515625" style="194" customWidth="1"/>
    <col min="1027" max="1027" width="13.85546875" style="194" customWidth="1"/>
    <col min="1028" max="1028" width="12.85546875" style="194" customWidth="1"/>
    <col min="1029" max="1029" width="34" style="194" customWidth="1"/>
    <col min="1030" max="1030" width="18.28515625" style="194" customWidth="1"/>
    <col min="1031" max="1031" width="16.42578125" style="194" customWidth="1"/>
    <col min="1032" max="1034" width="5.28515625" style="194" customWidth="1"/>
    <col min="1035" max="1035" width="15.5703125" style="194" customWidth="1"/>
    <col min="1036" max="1036" width="9.5703125" style="194" customWidth="1"/>
    <col min="1037" max="1037" width="7.42578125" style="194" customWidth="1"/>
    <col min="1038" max="1038" width="13.140625" style="194" bestFit="1" customWidth="1"/>
    <col min="1039" max="1039" width="15.140625" style="194" customWidth="1"/>
    <col min="1040" max="1041" width="11.5703125" style="194" bestFit="1" customWidth="1"/>
    <col min="1042" max="1042" width="15.42578125" style="194" customWidth="1"/>
    <col min="1043" max="1043" width="11.85546875" style="194" customWidth="1"/>
    <col min="1044" max="1044" width="15.42578125" style="194" customWidth="1"/>
    <col min="1045" max="1045" width="24.7109375" style="194" customWidth="1"/>
    <col min="1046" max="1280" width="11.42578125" style="194"/>
    <col min="1281" max="1281" width="13.7109375" style="194" customWidth="1"/>
    <col min="1282" max="1282" width="20.28515625" style="194" customWidth="1"/>
    <col min="1283" max="1283" width="13.85546875" style="194" customWidth="1"/>
    <col min="1284" max="1284" width="12.85546875" style="194" customWidth="1"/>
    <col min="1285" max="1285" width="34" style="194" customWidth="1"/>
    <col min="1286" max="1286" width="18.28515625" style="194" customWidth="1"/>
    <col min="1287" max="1287" width="16.42578125" style="194" customWidth="1"/>
    <col min="1288" max="1290" width="5.28515625" style="194" customWidth="1"/>
    <col min="1291" max="1291" width="15.5703125" style="194" customWidth="1"/>
    <col min="1292" max="1292" width="9.5703125" style="194" customWidth="1"/>
    <col min="1293" max="1293" width="7.42578125" style="194" customWidth="1"/>
    <col min="1294" max="1294" width="13.140625" style="194" bestFit="1" customWidth="1"/>
    <col min="1295" max="1295" width="15.140625" style="194" customWidth="1"/>
    <col min="1296" max="1297" width="11.5703125" style="194" bestFit="1" customWidth="1"/>
    <col min="1298" max="1298" width="15.42578125" style="194" customWidth="1"/>
    <col min="1299" max="1299" width="11.85546875" style="194" customWidth="1"/>
    <col min="1300" max="1300" width="15.42578125" style="194" customWidth="1"/>
    <col min="1301" max="1301" width="24.7109375" style="194" customWidth="1"/>
    <col min="1302" max="1536" width="11.42578125" style="194"/>
    <col min="1537" max="1537" width="13.7109375" style="194" customWidth="1"/>
    <col min="1538" max="1538" width="20.28515625" style="194" customWidth="1"/>
    <col min="1539" max="1539" width="13.85546875" style="194" customWidth="1"/>
    <col min="1540" max="1540" width="12.85546875" style="194" customWidth="1"/>
    <col min="1541" max="1541" width="34" style="194" customWidth="1"/>
    <col min="1542" max="1542" width="18.28515625" style="194" customWidth="1"/>
    <col min="1543" max="1543" width="16.42578125" style="194" customWidth="1"/>
    <col min="1544" max="1546" width="5.28515625" style="194" customWidth="1"/>
    <col min="1547" max="1547" width="15.5703125" style="194" customWidth="1"/>
    <col min="1548" max="1548" width="9.5703125" style="194" customWidth="1"/>
    <col min="1549" max="1549" width="7.42578125" style="194" customWidth="1"/>
    <col min="1550" max="1550" width="13.140625" style="194" bestFit="1" customWidth="1"/>
    <col min="1551" max="1551" width="15.140625" style="194" customWidth="1"/>
    <col min="1552" max="1553" width="11.5703125" style="194" bestFit="1" customWidth="1"/>
    <col min="1554" max="1554" width="15.42578125" style="194" customWidth="1"/>
    <col min="1555" max="1555" width="11.85546875" style="194" customWidth="1"/>
    <col min="1556" max="1556" width="15.42578125" style="194" customWidth="1"/>
    <col min="1557" max="1557" width="24.7109375" style="194" customWidth="1"/>
    <col min="1558" max="1792" width="11.42578125" style="194"/>
    <col min="1793" max="1793" width="13.7109375" style="194" customWidth="1"/>
    <col min="1794" max="1794" width="20.28515625" style="194" customWidth="1"/>
    <col min="1795" max="1795" width="13.85546875" style="194" customWidth="1"/>
    <col min="1796" max="1796" width="12.85546875" style="194" customWidth="1"/>
    <col min="1797" max="1797" width="34" style="194" customWidth="1"/>
    <col min="1798" max="1798" width="18.28515625" style="194" customWidth="1"/>
    <col min="1799" max="1799" width="16.42578125" style="194" customWidth="1"/>
    <col min="1800" max="1802" width="5.28515625" style="194" customWidth="1"/>
    <col min="1803" max="1803" width="15.5703125" style="194" customWidth="1"/>
    <col min="1804" max="1804" width="9.5703125" style="194" customWidth="1"/>
    <col min="1805" max="1805" width="7.42578125" style="194" customWidth="1"/>
    <col min="1806" max="1806" width="13.140625" style="194" bestFit="1" customWidth="1"/>
    <col min="1807" max="1807" width="15.140625" style="194" customWidth="1"/>
    <col min="1808" max="1809" width="11.5703125" style="194" bestFit="1" customWidth="1"/>
    <col min="1810" max="1810" width="15.42578125" style="194" customWidth="1"/>
    <col min="1811" max="1811" width="11.85546875" style="194" customWidth="1"/>
    <col min="1812" max="1812" width="15.42578125" style="194" customWidth="1"/>
    <col min="1813" max="1813" width="24.7109375" style="194" customWidth="1"/>
    <col min="1814" max="2048" width="11.42578125" style="194"/>
    <col min="2049" max="2049" width="13.7109375" style="194" customWidth="1"/>
    <col min="2050" max="2050" width="20.28515625" style="194" customWidth="1"/>
    <col min="2051" max="2051" width="13.85546875" style="194" customWidth="1"/>
    <col min="2052" max="2052" width="12.85546875" style="194" customWidth="1"/>
    <col min="2053" max="2053" width="34" style="194" customWidth="1"/>
    <col min="2054" max="2054" width="18.28515625" style="194" customWidth="1"/>
    <col min="2055" max="2055" width="16.42578125" style="194" customWidth="1"/>
    <col min="2056" max="2058" width="5.28515625" style="194" customWidth="1"/>
    <col min="2059" max="2059" width="15.5703125" style="194" customWidth="1"/>
    <col min="2060" max="2060" width="9.5703125" style="194" customWidth="1"/>
    <col min="2061" max="2061" width="7.42578125" style="194" customWidth="1"/>
    <col min="2062" max="2062" width="13.140625" style="194" bestFit="1" customWidth="1"/>
    <col min="2063" max="2063" width="15.140625" style="194" customWidth="1"/>
    <col min="2064" max="2065" width="11.5703125" style="194" bestFit="1" customWidth="1"/>
    <col min="2066" max="2066" width="15.42578125" style="194" customWidth="1"/>
    <col min="2067" max="2067" width="11.85546875" style="194" customWidth="1"/>
    <col min="2068" max="2068" width="15.42578125" style="194" customWidth="1"/>
    <col min="2069" max="2069" width="24.7109375" style="194" customWidth="1"/>
    <col min="2070" max="2304" width="11.42578125" style="194"/>
    <col min="2305" max="2305" width="13.7109375" style="194" customWidth="1"/>
    <col min="2306" max="2306" width="20.28515625" style="194" customWidth="1"/>
    <col min="2307" max="2307" width="13.85546875" style="194" customWidth="1"/>
    <col min="2308" max="2308" width="12.85546875" style="194" customWidth="1"/>
    <col min="2309" max="2309" width="34" style="194" customWidth="1"/>
    <col min="2310" max="2310" width="18.28515625" style="194" customWidth="1"/>
    <col min="2311" max="2311" width="16.42578125" style="194" customWidth="1"/>
    <col min="2312" max="2314" width="5.28515625" style="194" customWidth="1"/>
    <col min="2315" max="2315" width="15.5703125" style="194" customWidth="1"/>
    <col min="2316" max="2316" width="9.5703125" style="194" customWidth="1"/>
    <col min="2317" max="2317" width="7.42578125" style="194" customWidth="1"/>
    <col min="2318" max="2318" width="13.140625" style="194" bestFit="1" customWidth="1"/>
    <col min="2319" max="2319" width="15.140625" style="194" customWidth="1"/>
    <col min="2320" max="2321" width="11.5703125" style="194" bestFit="1" customWidth="1"/>
    <col min="2322" max="2322" width="15.42578125" style="194" customWidth="1"/>
    <col min="2323" max="2323" width="11.85546875" style="194" customWidth="1"/>
    <col min="2324" max="2324" width="15.42578125" style="194" customWidth="1"/>
    <col min="2325" max="2325" width="24.7109375" style="194" customWidth="1"/>
    <col min="2326" max="2560" width="11.42578125" style="194"/>
    <col min="2561" max="2561" width="13.7109375" style="194" customWidth="1"/>
    <col min="2562" max="2562" width="20.28515625" style="194" customWidth="1"/>
    <col min="2563" max="2563" width="13.85546875" style="194" customWidth="1"/>
    <col min="2564" max="2564" width="12.85546875" style="194" customWidth="1"/>
    <col min="2565" max="2565" width="34" style="194" customWidth="1"/>
    <col min="2566" max="2566" width="18.28515625" style="194" customWidth="1"/>
    <col min="2567" max="2567" width="16.42578125" style="194" customWidth="1"/>
    <col min="2568" max="2570" width="5.28515625" style="194" customWidth="1"/>
    <col min="2571" max="2571" width="15.5703125" style="194" customWidth="1"/>
    <col min="2572" max="2572" width="9.5703125" style="194" customWidth="1"/>
    <col min="2573" max="2573" width="7.42578125" style="194" customWidth="1"/>
    <col min="2574" max="2574" width="13.140625" style="194" bestFit="1" customWidth="1"/>
    <col min="2575" max="2575" width="15.140625" style="194" customWidth="1"/>
    <col min="2576" max="2577" width="11.5703125" style="194" bestFit="1" customWidth="1"/>
    <col min="2578" max="2578" width="15.42578125" style="194" customWidth="1"/>
    <col min="2579" max="2579" width="11.85546875" style="194" customWidth="1"/>
    <col min="2580" max="2580" width="15.42578125" style="194" customWidth="1"/>
    <col min="2581" max="2581" width="24.7109375" style="194" customWidth="1"/>
    <col min="2582" max="2816" width="11.42578125" style="194"/>
    <col min="2817" max="2817" width="13.7109375" style="194" customWidth="1"/>
    <col min="2818" max="2818" width="20.28515625" style="194" customWidth="1"/>
    <col min="2819" max="2819" width="13.85546875" style="194" customWidth="1"/>
    <col min="2820" max="2820" width="12.85546875" style="194" customWidth="1"/>
    <col min="2821" max="2821" width="34" style="194" customWidth="1"/>
    <col min="2822" max="2822" width="18.28515625" style="194" customWidth="1"/>
    <col min="2823" max="2823" width="16.42578125" style="194" customWidth="1"/>
    <col min="2824" max="2826" width="5.28515625" style="194" customWidth="1"/>
    <col min="2827" max="2827" width="15.5703125" style="194" customWidth="1"/>
    <col min="2828" max="2828" width="9.5703125" style="194" customWidth="1"/>
    <col min="2829" max="2829" width="7.42578125" style="194" customWidth="1"/>
    <col min="2830" max="2830" width="13.140625" style="194" bestFit="1" customWidth="1"/>
    <col min="2831" max="2831" width="15.140625" style="194" customWidth="1"/>
    <col min="2832" max="2833" width="11.5703125" style="194" bestFit="1" customWidth="1"/>
    <col min="2834" max="2834" width="15.42578125" style="194" customWidth="1"/>
    <col min="2835" max="2835" width="11.85546875" style="194" customWidth="1"/>
    <col min="2836" max="2836" width="15.42578125" style="194" customWidth="1"/>
    <col min="2837" max="2837" width="24.7109375" style="194" customWidth="1"/>
    <col min="2838" max="3072" width="11.42578125" style="194"/>
    <col min="3073" max="3073" width="13.7109375" style="194" customWidth="1"/>
    <col min="3074" max="3074" width="20.28515625" style="194" customWidth="1"/>
    <col min="3075" max="3075" width="13.85546875" style="194" customWidth="1"/>
    <col min="3076" max="3076" width="12.85546875" style="194" customWidth="1"/>
    <col min="3077" max="3077" width="34" style="194" customWidth="1"/>
    <col min="3078" max="3078" width="18.28515625" style="194" customWidth="1"/>
    <col min="3079" max="3079" width="16.42578125" style="194" customWidth="1"/>
    <col min="3080" max="3082" width="5.28515625" style="194" customWidth="1"/>
    <col min="3083" max="3083" width="15.5703125" style="194" customWidth="1"/>
    <col min="3084" max="3084" width="9.5703125" style="194" customWidth="1"/>
    <col min="3085" max="3085" width="7.42578125" style="194" customWidth="1"/>
    <col min="3086" max="3086" width="13.140625" style="194" bestFit="1" customWidth="1"/>
    <col min="3087" max="3087" width="15.140625" style="194" customWidth="1"/>
    <col min="3088" max="3089" width="11.5703125" style="194" bestFit="1" customWidth="1"/>
    <col min="3090" max="3090" width="15.42578125" style="194" customWidth="1"/>
    <col min="3091" max="3091" width="11.85546875" style="194" customWidth="1"/>
    <col min="3092" max="3092" width="15.42578125" style="194" customWidth="1"/>
    <col min="3093" max="3093" width="24.7109375" style="194" customWidth="1"/>
    <col min="3094" max="3328" width="11.42578125" style="194"/>
    <col min="3329" max="3329" width="13.7109375" style="194" customWidth="1"/>
    <col min="3330" max="3330" width="20.28515625" style="194" customWidth="1"/>
    <col min="3331" max="3331" width="13.85546875" style="194" customWidth="1"/>
    <col min="3332" max="3332" width="12.85546875" style="194" customWidth="1"/>
    <col min="3333" max="3333" width="34" style="194" customWidth="1"/>
    <col min="3334" max="3334" width="18.28515625" style="194" customWidth="1"/>
    <col min="3335" max="3335" width="16.42578125" style="194" customWidth="1"/>
    <col min="3336" max="3338" width="5.28515625" style="194" customWidth="1"/>
    <col min="3339" max="3339" width="15.5703125" style="194" customWidth="1"/>
    <col min="3340" max="3340" width="9.5703125" style="194" customWidth="1"/>
    <col min="3341" max="3341" width="7.42578125" style="194" customWidth="1"/>
    <col min="3342" max="3342" width="13.140625" style="194" bestFit="1" customWidth="1"/>
    <col min="3343" max="3343" width="15.140625" style="194" customWidth="1"/>
    <col min="3344" max="3345" width="11.5703125" style="194" bestFit="1" customWidth="1"/>
    <col min="3346" max="3346" width="15.42578125" style="194" customWidth="1"/>
    <col min="3347" max="3347" width="11.85546875" style="194" customWidth="1"/>
    <col min="3348" max="3348" width="15.42578125" style="194" customWidth="1"/>
    <col min="3349" max="3349" width="24.7109375" style="194" customWidth="1"/>
    <col min="3350" max="3584" width="11.42578125" style="194"/>
    <col min="3585" max="3585" width="13.7109375" style="194" customWidth="1"/>
    <col min="3586" max="3586" width="20.28515625" style="194" customWidth="1"/>
    <col min="3587" max="3587" width="13.85546875" style="194" customWidth="1"/>
    <col min="3588" max="3588" width="12.85546875" style="194" customWidth="1"/>
    <col min="3589" max="3589" width="34" style="194" customWidth="1"/>
    <col min="3590" max="3590" width="18.28515625" style="194" customWidth="1"/>
    <col min="3591" max="3591" width="16.42578125" style="194" customWidth="1"/>
    <col min="3592" max="3594" width="5.28515625" style="194" customWidth="1"/>
    <col min="3595" max="3595" width="15.5703125" style="194" customWidth="1"/>
    <col min="3596" max="3596" width="9.5703125" style="194" customWidth="1"/>
    <col min="3597" max="3597" width="7.42578125" style="194" customWidth="1"/>
    <col min="3598" max="3598" width="13.140625" style="194" bestFit="1" customWidth="1"/>
    <col min="3599" max="3599" width="15.140625" style="194" customWidth="1"/>
    <col min="3600" max="3601" width="11.5703125" style="194" bestFit="1" customWidth="1"/>
    <col min="3602" max="3602" width="15.42578125" style="194" customWidth="1"/>
    <col min="3603" max="3603" width="11.85546875" style="194" customWidth="1"/>
    <col min="3604" max="3604" width="15.42578125" style="194" customWidth="1"/>
    <col min="3605" max="3605" width="24.7109375" style="194" customWidth="1"/>
    <col min="3606" max="3840" width="11.42578125" style="194"/>
    <col min="3841" max="3841" width="13.7109375" style="194" customWidth="1"/>
    <col min="3842" max="3842" width="20.28515625" style="194" customWidth="1"/>
    <col min="3843" max="3843" width="13.85546875" style="194" customWidth="1"/>
    <col min="3844" max="3844" width="12.85546875" style="194" customWidth="1"/>
    <col min="3845" max="3845" width="34" style="194" customWidth="1"/>
    <col min="3846" max="3846" width="18.28515625" style="194" customWidth="1"/>
    <col min="3847" max="3847" width="16.42578125" style="194" customWidth="1"/>
    <col min="3848" max="3850" width="5.28515625" style="194" customWidth="1"/>
    <col min="3851" max="3851" width="15.5703125" style="194" customWidth="1"/>
    <col min="3852" max="3852" width="9.5703125" style="194" customWidth="1"/>
    <col min="3853" max="3853" width="7.42578125" style="194" customWidth="1"/>
    <col min="3854" max="3854" width="13.140625" style="194" bestFit="1" customWidth="1"/>
    <col min="3855" max="3855" width="15.140625" style="194" customWidth="1"/>
    <col min="3856" max="3857" width="11.5703125" style="194" bestFit="1" customWidth="1"/>
    <col min="3858" max="3858" width="15.42578125" style="194" customWidth="1"/>
    <col min="3859" max="3859" width="11.85546875" style="194" customWidth="1"/>
    <col min="3860" max="3860" width="15.42578125" style="194" customWidth="1"/>
    <col min="3861" max="3861" width="24.7109375" style="194" customWidth="1"/>
    <col min="3862" max="4096" width="11.42578125" style="194"/>
    <col min="4097" max="4097" width="13.7109375" style="194" customWidth="1"/>
    <col min="4098" max="4098" width="20.28515625" style="194" customWidth="1"/>
    <col min="4099" max="4099" width="13.85546875" style="194" customWidth="1"/>
    <col min="4100" max="4100" width="12.85546875" style="194" customWidth="1"/>
    <col min="4101" max="4101" width="34" style="194" customWidth="1"/>
    <col min="4102" max="4102" width="18.28515625" style="194" customWidth="1"/>
    <col min="4103" max="4103" width="16.42578125" style="194" customWidth="1"/>
    <col min="4104" max="4106" width="5.28515625" style="194" customWidth="1"/>
    <col min="4107" max="4107" width="15.5703125" style="194" customWidth="1"/>
    <col min="4108" max="4108" width="9.5703125" style="194" customWidth="1"/>
    <col min="4109" max="4109" width="7.42578125" style="194" customWidth="1"/>
    <col min="4110" max="4110" width="13.140625" style="194" bestFit="1" customWidth="1"/>
    <col min="4111" max="4111" width="15.140625" style="194" customWidth="1"/>
    <col min="4112" max="4113" width="11.5703125" style="194" bestFit="1" customWidth="1"/>
    <col min="4114" max="4114" width="15.42578125" style="194" customWidth="1"/>
    <col min="4115" max="4115" width="11.85546875" style="194" customWidth="1"/>
    <col min="4116" max="4116" width="15.42578125" style="194" customWidth="1"/>
    <col min="4117" max="4117" width="24.7109375" style="194" customWidth="1"/>
    <col min="4118" max="4352" width="11.42578125" style="194"/>
    <col min="4353" max="4353" width="13.7109375" style="194" customWidth="1"/>
    <col min="4354" max="4354" width="20.28515625" style="194" customWidth="1"/>
    <col min="4355" max="4355" width="13.85546875" style="194" customWidth="1"/>
    <col min="4356" max="4356" width="12.85546875" style="194" customWidth="1"/>
    <col min="4357" max="4357" width="34" style="194" customWidth="1"/>
    <col min="4358" max="4358" width="18.28515625" style="194" customWidth="1"/>
    <col min="4359" max="4359" width="16.42578125" style="194" customWidth="1"/>
    <col min="4360" max="4362" width="5.28515625" style="194" customWidth="1"/>
    <col min="4363" max="4363" width="15.5703125" style="194" customWidth="1"/>
    <col min="4364" max="4364" width="9.5703125" style="194" customWidth="1"/>
    <col min="4365" max="4365" width="7.42578125" style="194" customWidth="1"/>
    <col min="4366" max="4366" width="13.140625" style="194" bestFit="1" customWidth="1"/>
    <col min="4367" max="4367" width="15.140625" style="194" customWidth="1"/>
    <col min="4368" max="4369" width="11.5703125" style="194" bestFit="1" customWidth="1"/>
    <col min="4370" max="4370" width="15.42578125" style="194" customWidth="1"/>
    <col min="4371" max="4371" width="11.85546875" style="194" customWidth="1"/>
    <col min="4372" max="4372" width="15.42578125" style="194" customWidth="1"/>
    <col min="4373" max="4373" width="24.7109375" style="194" customWidth="1"/>
    <col min="4374" max="4608" width="11.42578125" style="194"/>
    <col min="4609" max="4609" width="13.7109375" style="194" customWidth="1"/>
    <col min="4610" max="4610" width="20.28515625" style="194" customWidth="1"/>
    <col min="4611" max="4611" width="13.85546875" style="194" customWidth="1"/>
    <col min="4612" max="4612" width="12.85546875" style="194" customWidth="1"/>
    <col min="4613" max="4613" width="34" style="194" customWidth="1"/>
    <col min="4614" max="4614" width="18.28515625" style="194" customWidth="1"/>
    <col min="4615" max="4615" width="16.42578125" style="194" customWidth="1"/>
    <col min="4616" max="4618" width="5.28515625" style="194" customWidth="1"/>
    <col min="4619" max="4619" width="15.5703125" style="194" customWidth="1"/>
    <col min="4620" max="4620" width="9.5703125" style="194" customWidth="1"/>
    <col min="4621" max="4621" width="7.42578125" style="194" customWidth="1"/>
    <col min="4622" max="4622" width="13.140625" style="194" bestFit="1" customWidth="1"/>
    <col min="4623" max="4623" width="15.140625" style="194" customWidth="1"/>
    <col min="4624" max="4625" width="11.5703125" style="194" bestFit="1" customWidth="1"/>
    <col min="4626" max="4626" width="15.42578125" style="194" customWidth="1"/>
    <col min="4627" max="4627" width="11.85546875" style="194" customWidth="1"/>
    <col min="4628" max="4628" width="15.42578125" style="194" customWidth="1"/>
    <col min="4629" max="4629" width="24.7109375" style="194" customWidth="1"/>
    <col min="4630" max="4864" width="11.42578125" style="194"/>
    <col min="4865" max="4865" width="13.7109375" style="194" customWidth="1"/>
    <col min="4866" max="4866" width="20.28515625" style="194" customWidth="1"/>
    <col min="4867" max="4867" width="13.85546875" style="194" customWidth="1"/>
    <col min="4868" max="4868" width="12.85546875" style="194" customWidth="1"/>
    <col min="4869" max="4869" width="34" style="194" customWidth="1"/>
    <col min="4870" max="4870" width="18.28515625" style="194" customWidth="1"/>
    <col min="4871" max="4871" width="16.42578125" style="194" customWidth="1"/>
    <col min="4872" max="4874" width="5.28515625" style="194" customWidth="1"/>
    <col min="4875" max="4875" width="15.5703125" style="194" customWidth="1"/>
    <col min="4876" max="4876" width="9.5703125" style="194" customWidth="1"/>
    <col min="4877" max="4877" width="7.42578125" style="194" customWidth="1"/>
    <col min="4878" max="4878" width="13.140625" style="194" bestFit="1" customWidth="1"/>
    <col min="4879" max="4879" width="15.140625" style="194" customWidth="1"/>
    <col min="4880" max="4881" width="11.5703125" style="194" bestFit="1" customWidth="1"/>
    <col min="4882" max="4882" width="15.42578125" style="194" customWidth="1"/>
    <col min="4883" max="4883" width="11.85546875" style="194" customWidth="1"/>
    <col min="4884" max="4884" width="15.42578125" style="194" customWidth="1"/>
    <col min="4885" max="4885" width="24.7109375" style="194" customWidth="1"/>
    <col min="4886" max="5120" width="11.42578125" style="194"/>
    <col min="5121" max="5121" width="13.7109375" style="194" customWidth="1"/>
    <col min="5122" max="5122" width="20.28515625" style="194" customWidth="1"/>
    <col min="5123" max="5123" width="13.85546875" style="194" customWidth="1"/>
    <col min="5124" max="5124" width="12.85546875" style="194" customWidth="1"/>
    <col min="5125" max="5125" width="34" style="194" customWidth="1"/>
    <col min="5126" max="5126" width="18.28515625" style="194" customWidth="1"/>
    <col min="5127" max="5127" width="16.42578125" style="194" customWidth="1"/>
    <col min="5128" max="5130" width="5.28515625" style="194" customWidth="1"/>
    <col min="5131" max="5131" width="15.5703125" style="194" customWidth="1"/>
    <col min="5132" max="5132" width="9.5703125" style="194" customWidth="1"/>
    <col min="5133" max="5133" width="7.42578125" style="194" customWidth="1"/>
    <col min="5134" max="5134" width="13.140625" style="194" bestFit="1" customWidth="1"/>
    <col min="5135" max="5135" width="15.140625" style="194" customWidth="1"/>
    <col min="5136" max="5137" width="11.5703125" style="194" bestFit="1" customWidth="1"/>
    <col min="5138" max="5138" width="15.42578125" style="194" customWidth="1"/>
    <col min="5139" max="5139" width="11.85546875" style="194" customWidth="1"/>
    <col min="5140" max="5140" width="15.42578125" style="194" customWidth="1"/>
    <col min="5141" max="5141" width="24.7109375" style="194" customWidth="1"/>
    <col min="5142" max="5376" width="11.42578125" style="194"/>
    <col min="5377" max="5377" width="13.7109375" style="194" customWidth="1"/>
    <col min="5378" max="5378" width="20.28515625" style="194" customWidth="1"/>
    <col min="5379" max="5379" width="13.85546875" style="194" customWidth="1"/>
    <col min="5380" max="5380" width="12.85546875" style="194" customWidth="1"/>
    <col min="5381" max="5381" width="34" style="194" customWidth="1"/>
    <col min="5382" max="5382" width="18.28515625" style="194" customWidth="1"/>
    <col min="5383" max="5383" width="16.42578125" style="194" customWidth="1"/>
    <col min="5384" max="5386" width="5.28515625" style="194" customWidth="1"/>
    <col min="5387" max="5387" width="15.5703125" style="194" customWidth="1"/>
    <col min="5388" max="5388" width="9.5703125" style="194" customWidth="1"/>
    <col min="5389" max="5389" width="7.42578125" style="194" customWidth="1"/>
    <col min="5390" max="5390" width="13.140625" style="194" bestFit="1" customWidth="1"/>
    <col min="5391" max="5391" width="15.140625" style="194" customWidth="1"/>
    <col min="5392" max="5393" width="11.5703125" style="194" bestFit="1" customWidth="1"/>
    <col min="5394" max="5394" width="15.42578125" style="194" customWidth="1"/>
    <col min="5395" max="5395" width="11.85546875" style="194" customWidth="1"/>
    <col min="5396" max="5396" width="15.42578125" style="194" customWidth="1"/>
    <col min="5397" max="5397" width="24.7109375" style="194" customWidth="1"/>
    <col min="5398" max="5632" width="11.42578125" style="194"/>
    <col min="5633" max="5633" width="13.7109375" style="194" customWidth="1"/>
    <col min="5634" max="5634" width="20.28515625" style="194" customWidth="1"/>
    <col min="5635" max="5635" width="13.85546875" style="194" customWidth="1"/>
    <col min="5636" max="5636" width="12.85546875" style="194" customWidth="1"/>
    <col min="5637" max="5637" width="34" style="194" customWidth="1"/>
    <col min="5638" max="5638" width="18.28515625" style="194" customWidth="1"/>
    <col min="5639" max="5639" width="16.42578125" style="194" customWidth="1"/>
    <col min="5640" max="5642" width="5.28515625" style="194" customWidth="1"/>
    <col min="5643" max="5643" width="15.5703125" style="194" customWidth="1"/>
    <col min="5644" max="5644" width="9.5703125" style="194" customWidth="1"/>
    <col min="5645" max="5645" width="7.42578125" style="194" customWidth="1"/>
    <col min="5646" max="5646" width="13.140625" style="194" bestFit="1" customWidth="1"/>
    <col min="5647" max="5647" width="15.140625" style="194" customWidth="1"/>
    <col min="5648" max="5649" width="11.5703125" style="194" bestFit="1" customWidth="1"/>
    <col min="5650" max="5650" width="15.42578125" style="194" customWidth="1"/>
    <col min="5651" max="5651" width="11.85546875" style="194" customWidth="1"/>
    <col min="5652" max="5652" width="15.42578125" style="194" customWidth="1"/>
    <col min="5653" max="5653" width="24.7109375" style="194" customWidth="1"/>
    <col min="5654" max="5888" width="11.42578125" style="194"/>
    <col min="5889" max="5889" width="13.7109375" style="194" customWidth="1"/>
    <col min="5890" max="5890" width="20.28515625" style="194" customWidth="1"/>
    <col min="5891" max="5891" width="13.85546875" style="194" customWidth="1"/>
    <col min="5892" max="5892" width="12.85546875" style="194" customWidth="1"/>
    <col min="5893" max="5893" width="34" style="194" customWidth="1"/>
    <col min="5894" max="5894" width="18.28515625" style="194" customWidth="1"/>
    <col min="5895" max="5895" width="16.42578125" style="194" customWidth="1"/>
    <col min="5896" max="5898" width="5.28515625" style="194" customWidth="1"/>
    <col min="5899" max="5899" width="15.5703125" style="194" customWidth="1"/>
    <col min="5900" max="5900" width="9.5703125" style="194" customWidth="1"/>
    <col min="5901" max="5901" width="7.42578125" style="194" customWidth="1"/>
    <col min="5902" max="5902" width="13.140625" style="194" bestFit="1" customWidth="1"/>
    <col min="5903" max="5903" width="15.140625" style="194" customWidth="1"/>
    <col min="5904" max="5905" width="11.5703125" style="194" bestFit="1" customWidth="1"/>
    <col min="5906" max="5906" width="15.42578125" style="194" customWidth="1"/>
    <col min="5907" max="5907" width="11.85546875" style="194" customWidth="1"/>
    <col min="5908" max="5908" width="15.42578125" style="194" customWidth="1"/>
    <col min="5909" max="5909" width="24.7109375" style="194" customWidth="1"/>
    <col min="5910" max="6144" width="11.42578125" style="194"/>
    <col min="6145" max="6145" width="13.7109375" style="194" customWidth="1"/>
    <col min="6146" max="6146" width="20.28515625" style="194" customWidth="1"/>
    <col min="6147" max="6147" width="13.85546875" style="194" customWidth="1"/>
    <col min="6148" max="6148" width="12.85546875" style="194" customWidth="1"/>
    <col min="6149" max="6149" width="34" style="194" customWidth="1"/>
    <col min="6150" max="6150" width="18.28515625" style="194" customWidth="1"/>
    <col min="6151" max="6151" width="16.42578125" style="194" customWidth="1"/>
    <col min="6152" max="6154" width="5.28515625" style="194" customWidth="1"/>
    <col min="6155" max="6155" width="15.5703125" style="194" customWidth="1"/>
    <col min="6156" max="6156" width="9.5703125" style="194" customWidth="1"/>
    <col min="6157" max="6157" width="7.42578125" style="194" customWidth="1"/>
    <col min="6158" max="6158" width="13.140625" style="194" bestFit="1" customWidth="1"/>
    <col min="6159" max="6159" width="15.140625" style="194" customWidth="1"/>
    <col min="6160" max="6161" width="11.5703125" style="194" bestFit="1" customWidth="1"/>
    <col min="6162" max="6162" width="15.42578125" style="194" customWidth="1"/>
    <col min="6163" max="6163" width="11.85546875" style="194" customWidth="1"/>
    <col min="6164" max="6164" width="15.42578125" style="194" customWidth="1"/>
    <col min="6165" max="6165" width="24.7109375" style="194" customWidth="1"/>
    <col min="6166" max="6400" width="11.42578125" style="194"/>
    <col min="6401" max="6401" width="13.7109375" style="194" customWidth="1"/>
    <col min="6402" max="6402" width="20.28515625" style="194" customWidth="1"/>
    <col min="6403" max="6403" width="13.85546875" style="194" customWidth="1"/>
    <col min="6404" max="6404" width="12.85546875" style="194" customWidth="1"/>
    <col min="6405" max="6405" width="34" style="194" customWidth="1"/>
    <col min="6406" max="6406" width="18.28515625" style="194" customWidth="1"/>
    <col min="6407" max="6407" width="16.42578125" style="194" customWidth="1"/>
    <col min="6408" max="6410" width="5.28515625" style="194" customWidth="1"/>
    <col min="6411" max="6411" width="15.5703125" style="194" customWidth="1"/>
    <col min="6412" max="6412" width="9.5703125" style="194" customWidth="1"/>
    <col min="6413" max="6413" width="7.42578125" style="194" customWidth="1"/>
    <col min="6414" max="6414" width="13.140625" style="194" bestFit="1" customWidth="1"/>
    <col min="6415" max="6415" width="15.140625" style="194" customWidth="1"/>
    <col min="6416" max="6417" width="11.5703125" style="194" bestFit="1" customWidth="1"/>
    <col min="6418" max="6418" width="15.42578125" style="194" customWidth="1"/>
    <col min="6419" max="6419" width="11.85546875" style="194" customWidth="1"/>
    <col min="6420" max="6420" width="15.42578125" style="194" customWidth="1"/>
    <col min="6421" max="6421" width="24.7109375" style="194" customWidth="1"/>
    <col min="6422" max="6656" width="11.42578125" style="194"/>
    <col min="6657" max="6657" width="13.7109375" style="194" customWidth="1"/>
    <col min="6658" max="6658" width="20.28515625" style="194" customWidth="1"/>
    <col min="6659" max="6659" width="13.85546875" style="194" customWidth="1"/>
    <col min="6660" max="6660" width="12.85546875" style="194" customWidth="1"/>
    <col min="6661" max="6661" width="34" style="194" customWidth="1"/>
    <col min="6662" max="6662" width="18.28515625" style="194" customWidth="1"/>
    <col min="6663" max="6663" width="16.42578125" style="194" customWidth="1"/>
    <col min="6664" max="6666" width="5.28515625" style="194" customWidth="1"/>
    <col min="6667" max="6667" width="15.5703125" style="194" customWidth="1"/>
    <col min="6668" max="6668" width="9.5703125" style="194" customWidth="1"/>
    <col min="6669" max="6669" width="7.42578125" style="194" customWidth="1"/>
    <col min="6670" max="6670" width="13.140625" style="194" bestFit="1" customWidth="1"/>
    <col min="6671" max="6671" width="15.140625" style="194" customWidth="1"/>
    <col min="6672" max="6673" width="11.5703125" style="194" bestFit="1" customWidth="1"/>
    <col min="6674" max="6674" width="15.42578125" style="194" customWidth="1"/>
    <col min="6675" max="6675" width="11.85546875" style="194" customWidth="1"/>
    <col min="6676" max="6676" width="15.42578125" style="194" customWidth="1"/>
    <col min="6677" max="6677" width="24.7109375" style="194" customWidth="1"/>
    <col min="6678" max="6912" width="11.42578125" style="194"/>
    <col min="6913" max="6913" width="13.7109375" style="194" customWidth="1"/>
    <col min="6914" max="6914" width="20.28515625" style="194" customWidth="1"/>
    <col min="6915" max="6915" width="13.85546875" style="194" customWidth="1"/>
    <col min="6916" max="6916" width="12.85546875" style="194" customWidth="1"/>
    <col min="6917" max="6917" width="34" style="194" customWidth="1"/>
    <col min="6918" max="6918" width="18.28515625" style="194" customWidth="1"/>
    <col min="6919" max="6919" width="16.42578125" style="194" customWidth="1"/>
    <col min="6920" max="6922" width="5.28515625" style="194" customWidth="1"/>
    <col min="6923" max="6923" width="15.5703125" style="194" customWidth="1"/>
    <col min="6924" max="6924" width="9.5703125" style="194" customWidth="1"/>
    <col min="6925" max="6925" width="7.42578125" style="194" customWidth="1"/>
    <col min="6926" max="6926" width="13.140625" style="194" bestFit="1" customWidth="1"/>
    <col min="6927" max="6927" width="15.140625" style="194" customWidth="1"/>
    <col min="6928" max="6929" width="11.5703125" style="194" bestFit="1" customWidth="1"/>
    <col min="6930" max="6930" width="15.42578125" style="194" customWidth="1"/>
    <col min="6931" max="6931" width="11.85546875" style="194" customWidth="1"/>
    <col min="6932" max="6932" width="15.42578125" style="194" customWidth="1"/>
    <col min="6933" max="6933" width="24.7109375" style="194" customWidth="1"/>
    <col min="6934" max="7168" width="11.42578125" style="194"/>
    <col min="7169" max="7169" width="13.7109375" style="194" customWidth="1"/>
    <col min="7170" max="7170" width="20.28515625" style="194" customWidth="1"/>
    <col min="7171" max="7171" width="13.85546875" style="194" customWidth="1"/>
    <col min="7172" max="7172" width="12.85546875" style="194" customWidth="1"/>
    <col min="7173" max="7173" width="34" style="194" customWidth="1"/>
    <col min="7174" max="7174" width="18.28515625" style="194" customWidth="1"/>
    <col min="7175" max="7175" width="16.42578125" style="194" customWidth="1"/>
    <col min="7176" max="7178" width="5.28515625" style="194" customWidth="1"/>
    <col min="7179" max="7179" width="15.5703125" style="194" customWidth="1"/>
    <col min="7180" max="7180" width="9.5703125" style="194" customWidth="1"/>
    <col min="7181" max="7181" width="7.42578125" style="194" customWidth="1"/>
    <col min="7182" max="7182" width="13.140625" style="194" bestFit="1" customWidth="1"/>
    <col min="7183" max="7183" width="15.140625" style="194" customWidth="1"/>
    <col min="7184" max="7185" width="11.5703125" style="194" bestFit="1" customWidth="1"/>
    <col min="7186" max="7186" width="15.42578125" style="194" customWidth="1"/>
    <col min="7187" max="7187" width="11.85546875" style="194" customWidth="1"/>
    <col min="7188" max="7188" width="15.42578125" style="194" customWidth="1"/>
    <col min="7189" max="7189" width="24.7109375" style="194" customWidth="1"/>
    <col min="7190" max="7424" width="11.42578125" style="194"/>
    <col min="7425" max="7425" width="13.7109375" style="194" customWidth="1"/>
    <col min="7426" max="7426" width="20.28515625" style="194" customWidth="1"/>
    <col min="7427" max="7427" width="13.85546875" style="194" customWidth="1"/>
    <col min="7428" max="7428" width="12.85546875" style="194" customWidth="1"/>
    <col min="7429" max="7429" width="34" style="194" customWidth="1"/>
    <col min="7430" max="7430" width="18.28515625" style="194" customWidth="1"/>
    <col min="7431" max="7431" width="16.42578125" style="194" customWidth="1"/>
    <col min="7432" max="7434" width="5.28515625" style="194" customWidth="1"/>
    <col min="7435" max="7435" width="15.5703125" style="194" customWidth="1"/>
    <col min="7436" max="7436" width="9.5703125" style="194" customWidth="1"/>
    <col min="7437" max="7437" width="7.42578125" style="194" customWidth="1"/>
    <col min="7438" max="7438" width="13.140625" style="194" bestFit="1" customWidth="1"/>
    <col min="7439" max="7439" width="15.140625" style="194" customWidth="1"/>
    <col min="7440" max="7441" width="11.5703125" style="194" bestFit="1" customWidth="1"/>
    <col min="7442" max="7442" width="15.42578125" style="194" customWidth="1"/>
    <col min="7443" max="7443" width="11.85546875" style="194" customWidth="1"/>
    <col min="7444" max="7444" width="15.42578125" style="194" customWidth="1"/>
    <col min="7445" max="7445" width="24.7109375" style="194" customWidth="1"/>
    <col min="7446" max="7680" width="11.42578125" style="194"/>
    <col min="7681" max="7681" width="13.7109375" style="194" customWidth="1"/>
    <col min="7682" max="7682" width="20.28515625" style="194" customWidth="1"/>
    <col min="7683" max="7683" width="13.85546875" style="194" customWidth="1"/>
    <col min="7684" max="7684" width="12.85546875" style="194" customWidth="1"/>
    <col min="7685" max="7685" width="34" style="194" customWidth="1"/>
    <col min="7686" max="7686" width="18.28515625" style="194" customWidth="1"/>
    <col min="7687" max="7687" width="16.42578125" style="194" customWidth="1"/>
    <col min="7688" max="7690" width="5.28515625" style="194" customWidth="1"/>
    <col min="7691" max="7691" width="15.5703125" style="194" customWidth="1"/>
    <col min="7692" max="7692" width="9.5703125" style="194" customWidth="1"/>
    <col min="7693" max="7693" width="7.42578125" style="194" customWidth="1"/>
    <col min="7694" max="7694" width="13.140625" style="194" bestFit="1" customWidth="1"/>
    <col min="7695" max="7695" width="15.140625" style="194" customWidth="1"/>
    <col min="7696" max="7697" width="11.5703125" style="194" bestFit="1" customWidth="1"/>
    <col min="7698" max="7698" width="15.42578125" style="194" customWidth="1"/>
    <col min="7699" max="7699" width="11.85546875" style="194" customWidth="1"/>
    <col min="7700" max="7700" width="15.42578125" style="194" customWidth="1"/>
    <col min="7701" max="7701" width="24.7109375" style="194" customWidth="1"/>
    <col min="7702" max="7936" width="11.42578125" style="194"/>
    <col min="7937" max="7937" width="13.7109375" style="194" customWidth="1"/>
    <col min="7938" max="7938" width="20.28515625" style="194" customWidth="1"/>
    <col min="7939" max="7939" width="13.85546875" style="194" customWidth="1"/>
    <col min="7940" max="7940" width="12.85546875" style="194" customWidth="1"/>
    <col min="7941" max="7941" width="34" style="194" customWidth="1"/>
    <col min="7942" max="7942" width="18.28515625" style="194" customWidth="1"/>
    <col min="7943" max="7943" width="16.42578125" style="194" customWidth="1"/>
    <col min="7944" max="7946" width="5.28515625" style="194" customWidth="1"/>
    <col min="7947" max="7947" width="15.5703125" style="194" customWidth="1"/>
    <col min="7948" max="7948" width="9.5703125" style="194" customWidth="1"/>
    <col min="7949" max="7949" width="7.42578125" style="194" customWidth="1"/>
    <col min="7950" max="7950" width="13.140625" style="194" bestFit="1" customWidth="1"/>
    <col min="7951" max="7951" width="15.140625" style="194" customWidth="1"/>
    <col min="7952" max="7953" width="11.5703125" style="194" bestFit="1" customWidth="1"/>
    <col min="7954" max="7954" width="15.42578125" style="194" customWidth="1"/>
    <col min="7955" max="7955" width="11.85546875" style="194" customWidth="1"/>
    <col min="7956" max="7956" width="15.42578125" style="194" customWidth="1"/>
    <col min="7957" max="7957" width="24.7109375" style="194" customWidth="1"/>
    <col min="7958" max="8192" width="11.42578125" style="194"/>
    <col min="8193" max="8193" width="13.7109375" style="194" customWidth="1"/>
    <col min="8194" max="8194" width="20.28515625" style="194" customWidth="1"/>
    <col min="8195" max="8195" width="13.85546875" style="194" customWidth="1"/>
    <col min="8196" max="8196" width="12.85546875" style="194" customWidth="1"/>
    <col min="8197" max="8197" width="34" style="194" customWidth="1"/>
    <col min="8198" max="8198" width="18.28515625" style="194" customWidth="1"/>
    <col min="8199" max="8199" width="16.42578125" style="194" customWidth="1"/>
    <col min="8200" max="8202" width="5.28515625" style="194" customWidth="1"/>
    <col min="8203" max="8203" width="15.5703125" style="194" customWidth="1"/>
    <col min="8204" max="8204" width="9.5703125" style="194" customWidth="1"/>
    <col min="8205" max="8205" width="7.42578125" style="194" customWidth="1"/>
    <col min="8206" max="8206" width="13.140625" style="194" bestFit="1" customWidth="1"/>
    <col min="8207" max="8207" width="15.140625" style="194" customWidth="1"/>
    <col min="8208" max="8209" width="11.5703125" style="194" bestFit="1" customWidth="1"/>
    <col min="8210" max="8210" width="15.42578125" style="194" customWidth="1"/>
    <col min="8211" max="8211" width="11.85546875" style="194" customWidth="1"/>
    <col min="8212" max="8212" width="15.42578125" style="194" customWidth="1"/>
    <col min="8213" max="8213" width="24.7109375" style="194" customWidth="1"/>
    <col min="8214" max="8448" width="11.42578125" style="194"/>
    <col min="8449" max="8449" width="13.7109375" style="194" customWidth="1"/>
    <col min="8450" max="8450" width="20.28515625" style="194" customWidth="1"/>
    <col min="8451" max="8451" width="13.85546875" style="194" customWidth="1"/>
    <col min="8452" max="8452" width="12.85546875" style="194" customWidth="1"/>
    <col min="8453" max="8453" width="34" style="194" customWidth="1"/>
    <col min="8454" max="8454" width="18.28515625" style="194" customWidth="1"/>
    <col min="8455" max="8455" width="16.42578125" style="194" customWidth="1"/>
    <col min="8456" max="8458" width="5.28515625" style="194" customWidth="1"/>
    <col min="8459" max="8459" width="15.5703125" style="194" customWidth="1"/>
    <col min="8460" max="8460" width="9.5703125" style="194" customWidth="1"/>
    <col min="8461" max="8461" width="7.42578125" style="194" customWidth="1"/>
    <col min="8462" max="8462" width="13.140625" style="194" bestFit="1" customWidth="1"/>
    <col min="8463" max="8463" width="15.140625" style="194" customWidth="1"/>
    <col min="8464" max="8465" width="11.5703125" style="194" bestFit="1" customWidth="1"/>
    <col min="8466" max="8466" width="15.42578125" style="194" customWidth="1"/>
    <col min="8467" max="8467" width="11.85546875" style="194" customWidth="1"/>
    <col min="8468" max="8468" width="15.42578125" style="194" customWidth="1"/>
    <col min="8469" max="8469" width="24.7109375" style="194" customWidth="1"/>
    <col min="8470" max="8704" width="11.42578125" style="194"/>
    <col min="8705" max="8705" width="13.7109375" style="194" customWidth="1"/>
    <col min="8706" max="8706" width="20.28515625" style="194" customWidth="1"/>
    <col min="8707" max="8707" width="13.85546875" style="194" customWidth="1"/>
    <col min="8708" max="8708" width="12.85546875" style="194" customWidth="1"/>
    <col min="8709" max="8709" width="34" style="194" customWidth="1"/>
    <col min="8710" max="8710" width="18.28515625" style="194" customWidth="1"/>
    <col min="8711" max="8711" width="16.42578125" style="194" customWidth="1"/>
    <col min="8712" max="8714" width="5.28515625" style="194" customWidth="1"/>
    <col min="8715" max="8715" width="15.5703125" style="194" customWidth="1"/>
    <col min="8716" max="8716" width="9.5703125" style="194" customWidth="1"/>
    <col min="8717" max="8717" width="7.42578125" style="194" customWidth="1"/>
    <col min="8718" max="8718" width="13.140625" style="194" bestFit="1" customWidth="1"/>
    <col min="8719" max="8719" width="15.140625" style="194" customWidth="1"/>
    <col min="8720" max="8721" width="11.5703125" style="194" bestFit="1" customWidth="1"/>
    <col min="8722" max="8722" width="15.42578125" style="194" customWidth="1"/>
    <col min="8723" max="8723" width="11.85546875" style="194" customWidth="1"/>
    <col min="8724" max="8724" width="15.42578125" style="194" customWidth="1"/>
    <col min="8725" max="8725" width="24.7109375" style="194" customWidth="1"/>
    <col min="8726" max="8960" width="11.42578125" style="194"/>
    <col min="8961" max="8961" width="13.7109375" style="194" customWidth="1"/>
    <col min="8962" max="8962" width="20.28515625" style="194" customWidth="1"/>
    <col min="8963" max="8963" width="13.85546875" style="194" customWidth="1"/>
    <col min="8964" max="8964" width="12.85546875" style="194" customWidth="1"/>
    <col min="8965" max="8965" width="34" style="194" customWidth="1"/>
    <col min="8966" max="8966" width="18.28515625" style="194" customWidth="1"/>
    <col min="8967" max="8967" width="16.42578125" style="194" customWidth="1"/>
    <col min="8968" max="8970" width="5.28515625" style="194" customWidth="1"/>
    <col min="8971" max="8971" width="15.5703125" style="194" customWidth="1"/>
    <col min="8972" max="8972" width="9.5703125" style="194" customWidth="1"/>
    <col min="8973" max="8973" width="7.42578125" style="194" customWidth="1"/>
    <col min="8974" max="8974" width="13.140625" style="194" bestFit="1" customWidth="1"/>
    <col min="8975" max="8975" width="15.140625" style="194" customWidth="1"/>
    <col min="8976" max="8977" width="11.5703125" style="194" bestFit="1" customWidth="1"/>
    <col min="8978" max="8978" width="15.42578125" style="194" customWidth="1"/>
    <col min="8979" max="8979" width="11.85546875" style="194" customWidth="1"/>
    <col min="8980" max="8980" width="15.42578125" style="194" customWidth="1"/>
    <col min="8981" max="8981" width="24.7109375" style="194" customWidth="1"/>
    <col min="8982" max="9216" width="11.42578125" style="194"/>
    <col min="9217" max="9217" width="13.7109375" style="194" customWidth="1"/>
    <col min="9218" max="9218" width="20.28515625" style="194" customWidth="1"/>
    <col min="9219" max="9219" width="13.85546875" style="194" customWidth="1"/>
    <col min="9220" max="9220" width="12.85546875" style="194" customWidth="1"/>
    <col min="9221" max="9221" width="34" style="194" customWidth="1"/>
    <col min="9222" max="9222" width="18.28515625" style="194" customWidth="1"/>
    <col min="9223" max="9223" width="16.42578125" style="194" customWidth="1"/>
    <col min="9224" max="9226" width="5.28515625" style="194" customWidth="1"/>
    <col min="9227" max="9227" width="15.5703125" style="194" customWidth="1"/>
    <col min="9228" max="9228" width="9.5703125" style="194" customWidth="1"/>
    <col min="9229" max="9229" width="7.42578125" style="194" customWidth="1"/>
    <col min="9230" max="9230" width="13.140625" style="194" bestFit="1" customWidth="1"/>
    <col min="9231" max="9231" width="15.140625" style="194" customWidth="1"/>
    <col min="9232" max="9233" width="11.5703125" style="194" bestFit="1" customWidth="1"/>
    <col min="9234" max="9234" width="15.42578125" style="194" customWidth="1"/>
    <col min="9235" max="9235" width="11.85546875" style="194" customWidth="1"/>
    <col min="9236" max="9236" width="15.42578125" style="194" customWidth="1"/>
    <col min="9237" max="9237" width="24.7109375" style="194" customWidth="1"/>
    <col min="9238" max="9472" width="11.42578125" style="194"/>
    <col min="9473" max="9473" width="13.7109375" style="194" customWidth="1"/>
    <col min="9474" max="9474" width="20.28515625" style="194" customWidth="1"/>
    <col min="9475" max="9475" width="13.85546875" style="194" customWidth="1"/>
    <col min="9476" max="9476" width="12.85546875" style="194" customWidth="1"/>
    <col min="9477" max="9477" width="34" style="194" customWidth="1"/>
    <col min="9478" max="9478" width="18.28515625" style="194" customWidth="1"/>
    <col min="9479" max="9479" width="16.42578125" style="194" customWidth="1"/>
    <col min="9480" max="9482" width="5.28515625" style="194" customWidth="1"/>
    <col min="9483" max="9483" width="15.5703125" style="194" customWidth="1"/>
    <col min="9484" max="9484" width="9.5703125" style="194" customWidth="1"/>
    <col min="9485" max="9485" width="7.42578125" style="194" customWidth="1"/>
    <col min="9486" max="9486" width="13.140625" style="194" bestFit="1" customWidth="1"/>
    <col min="9487" max="9487" width="15.140625" style="194" customWidth="1"/>
    <col min="9488" max="9489" width="11.5703125" style="194" bestFit="1" customWidth="1"/>
    <col min="9490" max="9490" width="15.42578125" style="194" customWidth="1"/>
    <col min="9491" max="9491" width="11.85546875" style="194" customWidth="1"/>
    <col min="9492" max="9492" width="15.42578125" style="194" customWidth="1"/>
    <col min="9493" max="9493" width="24.7109375" style="194" customWidth="1"/>
    <col min="9494" max="9728" width="11.42578125" style="194"/>
    <col min="9729" max="9729" width="13.7109375" style="194" customWidth="1"/>
    <col min="9730" max="9730" width="20.28515625" style="194" customWidth="1"/>
    <col min="9731" max="9731" width="13.85546875" style="194" customWidth="1"/>
    <col min="9732" max="9732" width="12.85546875" style="194" customWidth="1"/>
    <col min="9733" max="9733" width="34" style="194" customWidth="1"/>
    <col min="9734" max="9734" width="18.28515625" style="194" customWidth="1"/>
    <col min="9735" max="9735" width="16.42578125" style="194" customWidth="1"/>
    <col min="9736" max="9738" width="5.28515625" style="194" customWidth="1"/>
    <col min="9739" max="9739" width="15.5703125" style="194" customWidth="1"/>
    <col min="9740" max="9740" width="9.5703125" style="194" customWidth="1"/>
    <col min="9741" max="9741" width="7.42578125" style="194" customWidth="1"/>
    <col min="9742" max="9742" width="13.140625" style="194" bestFit="1" customWidth="1"/>
    <col min="9743" max="9743" width="15.140625" style="194" customWidth="1"/>
    <col min="9744" max="9745" width="11.5703125" style="194" bestFit="1" customWidth="1"/>
    <col min="9746" max="9746" width="15.42578125" style="194" customWidth="1"/>
    <col min="9747" max="9747" width="11.85546875" style="194" customWidth="1"/>
    <col min="9748" max="9748" width="15.42578125" style="194" customWidth="1"/>
    <col min="9749" max="9749" width="24.7109375" style="194" customWidth="1"/>
    <col min="9750" max="9984" width="11.42578125" style="194"/>
    <col min="9985" max="9985" width="13.7109375" style="194" customWidth="1"/>
    <col min="9986" max="9986" width="20.28515625" style="194" customWidth="1"/>
    <col min="9987" max="9987" width="13.85546875" style="194" customWidth="1"/>
    <col min="9988" max="9988" width="12.85546875" style="194" customWidth="1"/>
    <col min="9989" max="9989" width="34" style="194" customWidth="1"/>
    <col min="9990" max="9990" width="18.28515625" style="194" customWidth="1"/>
    <col min="9991" max="9991" width="16.42578125" style="194" customWidth="1"/>
    <col min="9992" max="9994" width="5.28515625" style="194" customWidth="1"/>
    <col min="9995" max="9995" width="15.5703125" style="194" customWidth="1"/>
    <col min="9996" max="9996" width="9.5703125" style="194" customWidth="1"/>
    <col min="9997" max="9997" width="7.42578125" style="194" customWidth="1"/>
    <col min="9998" max="9998" width="13.140625" style="194" bestFit="1" customWidth="1"/>
    <col min="9999" max="9999" width="15.140625" style="194" customWidth="1"/>
    <col min="10000" max="10001" width="11.5703125" style="194" bestFit="1" customWidth="1"/>
    <col min="10002" max="10002" width="15.42578125" style="194" customWidth="1"/>
    <col min="10003" max="10003" width="11.85546875" style="194" customWidth="1"/>
    <col min="10004" max="10004" width="15.42578125" style="194" customWidth="1"/>
    <col min="10005" max="10005" width="24.7109375" style="194" customWidth="1"/>
    <col min="10006" max="10240" width="11.42578125" style="194"/>
    <col min="10241" max="10241" width="13.7109375" style="194" customWidth="1"/>
    <col min="10242" max="10242" width="20.28515625" style="194" customWidth="1"/>
    <col min="10243" max="10243" width="13.85546875" style="194" customWidth="1"/>
    <col min="10244" max="10244" width="12.85546875" style="194" customWidth="1"/>
    <col min="10245" max="10245" width="34" style="194" customWidth="1"/>
    <col min="10246" max="10246" width="18.28515625" style="194" customWidth="1"/>
    <col min="10247" max="10247" width="16.42578125" style="194" customWidth="1"/>
    <col min="10248" max="10250" width="5.28515625" style="194" customWidth="1"/>
    <col min="10251" max="10251" width="15.5703125" style="194" customWidth="1"/>
    <col min="10252" max="10252" width="9.5703125" style="194" customWidth="1"/>
    <col min="10253" max="10253" width="7.42578125" style="194" customWidth="1"/>
    <col min="10254" max="10254" width="13.140625" style="194" bestFit="1" customWidth="1"/>
    <col min="10255" max="10255" width="15.140625" style="194" customWidth="1"/>
    <col min="10256" max="10257" width="11.5703125" style="194" bestFit="1" customWidth="1"/>
    <col min="10258" max="10258" width="15.42578125" style="194" customWidth="1"/>
    <col min="10259" max="10259" width="11.85546875" style="194" customWidth="1"/>
    <col min="10260" max="10260" width="15.42578125" style="194" customWidth="1"/>
    <col min="10261" max="10261" width="24.7109375" style="194" customWidth="1"/>
    <col min="10262" max="10496" width="11.42578125" style="194"/>
    <col min="10497" max="10497" width="13.7109375" style="194" customWidth="1"/>
    <col min="10498" max="10498" width="20.28515625" style="194" customWidth="1"/>
    <col min="10499" max="10499" width="13.85546875" style="194" customWidth="1"/>
    <col min="10500" max="10500" width="12.85546875" style="194" customWidth="1"/>
    <col min="10501" max="10501" width="34" style="194" customWidth="1"/>
    <col min="10502" max="10502" width="18.28515625" style="194" customWidth="1"/>
    <col min="10503" max="10503" width="16.42578125" style="194" customWidth="1"/>
    <col min="10504" max="10506" width="5.28515625" style="194" customWidth="1"/>
    <col min="10507" max="10507" width="15.5703125" style="194" customWidth="1"/>
    <col min="10508" max="10508" width="9.5703125" style="194" customWidth="1"/>
    <col min="10509" max="10509" width="7.42578125" style="194" customWidth="1"/>
    <col min="10510" max="10510" width="13.140625" style="194" bestFit="1" customWidth="1"/>
    <col min="10511" max="10511" width="15.140625" style="194" customWidth="1"/>
    <col min="10512" max="10513" width="11.5703125" style="194" bestFit="1" customWidth="1"/>
    <col min="10514" max="10514" width="15.42578125" style="194" customWidth="1"/>
    <col min="10515" max="10515" width="11.85546875" style="194" customWidth="1"/>
    <col min="10516" max="10516" width="15.42578125" style="194" customWidth="1"/>
    <col min="10517" max="10517" width="24.7109375" style="194" customWidth="1"/>
    <col min="10518" max="10752" width="11.42578125" style="194"/>
    <col min="10753" max="10753" width="13.7109375" style="194" customWidth="1"/>
    <col min="10754" max="10754" width="20.28515625" style="194" customWidth="1"/>
    <col min="10755" max="10755" width="13.85546875" style="194" customWidth="1"/>
    <col min="10756" max="10756" width="12.85546875" style="194" customWidth="1"/>
    <col min="10757" max="10757" width="34" style="194" customWidth="1"/>
    <col min="10758" max="10758" width="18.28515625" style="194" customWidth="1"/>
    <col min="10759" max="10759" width="16.42578125" style="194" customWidth="1"/>
    <col min="10760" max="10762" width="5.28515625" style="194" customWidth="1"/>
    <col min="10763" max="10763" width="15.5703125" style="194" customWidth="1"/>
    <col min="10764" max="10764" width="9.5703125" style="194" customWidth="1"/>
    <col min="10765" max="10765" width="7.42578125" style="194" customWidth="1"/>
    <col min="10766" max="10766" width="13.140625" style="194" bestFit="1" customWidth="1"/>
    <col min="10767" max="10767" width="15.140625" style="194" customWidth="1"/>
    <col min="10768" max="10769" width="11.5703125" style="194" bestFit="1" customWidth="1"/>
    <col min="10770" max="10770" width="15.42578125" style="194" customWidth="1"/>
    <col min="10771" max="10771" width="11.85546875" style="194" customWidth="1"/>
    <col min="10772" max="10772" width="15.42578125" style="194" customWidth="1"/>
    <col min="10773" max="10773" width="24.7109375" style="194" customWidth="1"/>
    <col min="10774" max="11008" width="11.42578125" style="194"/>
    <col min="11009" max="11009" width="13.7109375" style="194" customWidth="1"/>
    <col min="11010" max="11010" width="20.28515625" style="194" customWidth="1"/>
    <col min="11011" max="11011" width="13.85546875" style="194" customWidth="1"/>
    <col min="11012" max="11012" width="12.85546875" style="194" customWidth="1"/>
    <col min="11013" max="11013" width="34" style="194" customWidth="1"/>
    <col min="11014" max="11014" width="18.28515625" style="194" customWidth="1"/>
    <col min="11015" max="11015" width="16.42578125" style="194" customWidth="1"/>
    <col min="11016" max="11018" width="5.28515625" style="194" customWidth="1"/>
    <col min="11019" max="11019" width="15.5703125" style="194" customWidth="1"/>
    <col min="11020" max="11020" width="9.5703125" style="194" customWidth="1"/>
    <col min="11021" max="11021" width="7.42578125" style="194" customWidth="1"/>
    <col min="11022" max="11022" width="13.140625" style="194" bestFit="1" customWidth="1"/>
    <col min="11023" max="11023" width="15.140625" style="194" customWidth="1"/>
    <col min="11024" max="11025" width="11.5703125" style="194" bestFit="1" customWidth="1"/>
    <col min="11026" max="11026" width="15.42578125" style="194" customWidth="1"/>
    <col min="11027" max="11027" width="11.85546875" style="194" customWidth="1"/>
    <col min="11028" max="11028" width="15.42578125" style="194" customWidth="1"/>
    <col min="11029" max="11029" width="24.7109375" style="194" customWidth="1"/>
    <col min="11030" max="11264" width="11.42578125" style="194"/>
    <col min="11265" max="11265" width="13.7109375" style="194" customWidth="1"/>
    <col min="11266" max="11266" width="20.28515625" style="194" customWidth="1"/>
    <col min="11267" max="11267" width="13.85546875" style="194" customWidth="1"/>
    <col min="11268" max="11268" width="12.85546875" style="194" customWidth="1"/>
    <col min="11269" max="11269" width="34" style="194" customWidth="1"/>
    <col min="11270" max="11270" width="18.28515625" style="194" customWidth="1"/>
    <col min="11271" max="11271" width="16.42578125" style="194" customWidth="1"/>
    <col min="11272" max="11274" width="5.28515625" style="194" customWidth="1"/>
    <col min="11275" max="11275" width="15.5703125" style="194" customWidth="1"/>
    <col min="11276" max="11276" width="9.5703125" style="194" customWidth="1"/>
    <col min="11277" max="11277" width="7.42578125" style="194" customWidth="1"/>
    <col min="11278" max="11278" width="13.140625" style="194" bestFit="1" customWidth="1"/>
    <col min="11279" max="11279" width="15.140625" style="194" customWidth="1"/>
    <col min="11280" max="11281" width="11.5703125" style="194" bestFit="1" customWidth="1"/>
    <col min="11282" max="11282" width="15.42578125" style="194" customWidth="1"/>
    <col min="11283" max="11283" width="11.85546875" style="194" customWidth="1"/>
    <col min="11284" max="11284" width="15.42578125" style="194" customWidth="1"/>
    <col min="11285" max="11285" width="24.7109375" style="194" customWidth="1"/>
    <col min="11286" max="11520" width="11.42578125" style="194"/>
    <col min="11521" max="11521" width="13.7109375" style="194" customWidth="1"/>
    <col min="11522" max="11522" width="20.28515625" style="194" customWidth="1"/>
    <col min="11523" max="11523" width="13.85546875" style="194" customWidth="1"/>
    <col min="11524" max="11524" width="12.85546875" style="194" customWidth="1"/>
    <col min="11525" max="11525" width="34" style="194" customWidth="1"/>
    <col min="11526" max="11526" width="18.28515625" style="194" customWidth="1"/>
    <col min="11527" max="11527" width="16.42578125" style="194" customWidth="1"/>
    <col min="11528" max="11530" width="5.28515625" style="194" customWidth="1"/>
    <col min="11531" max="11531" width="15.5703125" style="194" customWidth="1"/>
    <col min="11532" max="11532" width="9.5703125" style="194" customWidth="1"/>
    <col min="11533" max="11533" width="7.42578125" style="194" customWidth="1"/>
    <col min="11534" max="11534" width="13.140625" style="194" bestFit="1" customWidth="1"/>
    <col min="11535" max="11535" width="15.140625" style="194" customWidth="1"/>
    <col min="11536" max="11537" width="11.5703125" style="194" bestFit="1" customWidth="1"/>
    <col min="11538" max="11538" width="15.42578125" style="194" customWidth="1"/>
    <col min="11539" max="11539" width="11.85546875" style="194" customWidth="1"/>
    <col min="11540" max="11540" width="15.42578125" style="194" customWidth="1"/>
    <col min="11541" max="11541" width="24.7109375" style="194" customWidth="1"/>
    <col min="11542" max="11776" width="11.42578125" style="194"/>
    <col min="11777" max="11777" width="13.7109375" style="194" customWidth="1"/>
    <col min="11778" max="11778" width="20.28515625" style="194" customWidth="1"/>
    <col min="11779" max="11779" width="13.85546875" style="194" customWidth="1"/>
    <col min="11780" max="11780" width="12.85546875" style="194" customWidth="1"/>
    <col min="11781" max="11781" width="34" style="194" customWidth="1"/>
    <col min="11782" max="11782" width="18.28515625" style="194" customWidth="1"/>
    <col min="11783" max="11783" width="16.42578125" style="194" customWidth="1"/>
    <col min="11784" max="11786" width="5.28515625" style="194" customWidth="1"/>
    <col min="11787" max="11787" width="15.5703125" style="194" customWidth="1"/>
    <col min="11788" max="11788" width="9.5703125" style="194" customWidth="1"/>
    <col min="11789" max="11789" width="7.42578125" style="194" customWidth="1"/>
    <col min="11790" max="11790" width="13.140625" style="194" bestFit="1" customWidth="1"/>
    <col min="11791" max="11791" width="15.140625" style="194" customWidth="1"/>
    <col min="11792" max="11793" width="11.5703125" style="194" bestFit="1" customWidth="1"/>
    <col min="11794" max="11794" width="15.42578125" style="194" customWidth="1"/>
    <col min="11795" max="11795" width="11.85546875" style="194" customWidth="1"/>
    <col min="11796" max="11796" width="15.42578125" style="194" customWidth="1"/>
    <col min="11797" max="11797" width="24.7109375" style="194" customWidth="1"/>
    <col min="11798" max="12032" width="11.42578125" style="194"/>
    <col min="12033" max="12033" width="13.7109375" style="194" customWidth="1"/>
    <col min="12034" max="12034" width="20.28515625" style="194" customWidth="1"/>
    <col min="12035" max="12035" width="13.85546875" style="194" customWidth="1"/>
    <col min="12036" max="12036" width="12.85546875" style="194" customWidth="1"/>
    <col min="12037" max="12037" width="34" style="194" customWidth="1"/>
    <col min="12038" max="12038" width="18.28515625" style="194" customWidth="1"/>
    <col min="12039" max="12039" width="16.42578125" style="194" customWidth="1"/>
    <col min="12040" max="12042" width="5.28515625" style="194" customWidth="1"/>
    <col min="12043" max="12043" width="15.5703125" style="194" customWidth="1"/>
    <col min="12044" max="12044" width="9.5703125" style="194" customWidth="1"/>
    <col min="12045" max="12045" width="7.42578125" style="194" customWidth="1"/>
    <col min="12046" max="12046" width="13.140625" style="194" bestFit="1" customWidth="1"/>
    <col min="12047" max="12047" width="15.140625" style="194" customWidth="1"/>
    <col min="12048" max="12049" width="11.5703125" style="194" bestFit="1" customWidth="1"/>
    <col min="12050" max="12050" width="15.42578125" style="194" customWidth="1"/>
    <col min="12051" max="12051" width="11.85546875" style="194" customWidth="1"/>
    <col min="12052" max="12052" width="15.42578125" style="194" customWidth="1"/>
    <col min="12053" max="12053" width="24.7109375" style="194" customWidth="1"/>
    <col min="12054" max="12288" width="11.42578125" style="194"/>
    <col min="12289" max="12289" width="13.7109375" style="194" customWidth="1"/>
    <col min="12290" max="12290" width="20.28515625" style="194" customWidth="1"/>
    <col min="12291" max="12291" width="13.85546875" style="194" customWidth="1"/>
    <col min="12292" max="12292" width="12.85546875" style="194" customWidth="1"/>
    <col min="12293" max="12293" width="34" style="194" customWidth="1"/>
    <col min="12294" max="12294" width="18.28515625" style="194" customWidth="1"/>
    <col min="12295" max="12295" width="16.42578125" style="194" customWidth="1"/>
    <col min="12296" max="12298" width="5.28515625" style="194" customWidth="1"/>
    <col min="12299" max="12299" width="15.5703125" style="194" customWidth="1"/>
    <col min="12300" max="12300" width="9.5703125" style="194" customWidth="1"/>
    <col min="12301" max="12301" width="7.42578125" style="194" customWidth="1"/>
    <col min="12302" max="12302" width="13.140625" style="194" bestFit="1" customWidth="1"/>
    <col min="12303" max="12303" width="15.140625" style="194" customWidth="1"/>
    <col min="12304" max="12305" width="11.5703125" style="194" bestFit="1" customWidth="1"/>
    <col min="12306" max="12306" width="15.42578125" style="194" customWidth="1"/>
    <col min="12307" max="12307" width="11.85546875" style="194" customWidth="1"/>
    <col min="12308" max="12308" width="15.42578125" style="194" customWidth="1"/>
    <col min="12309" max="12309" width="24.7109375" style="194" customWidth="1"/>
    <col min="12310" max="12544" width="11.42578125" style="194"/>
    <col min="12545" max="12545" width="13.7109375" style="194" customWidth="1"/>
    <col min="12546" max="12546" width="20.28515625" style="194" customWidth="1"/>
    <col min="12547" max="12547" width="13.85546875" style="194" customWidth="1"/>
    <col min="12548" max="12548" width="12.85546875" style="194" customWidth="1"/>
    <col min="12549" max="12549" width="34" style="194" customWidth="1"/>
    <col min="12550" max="12550" width="18.28515625" style="194" customWidth="1"/>
    <col min="12551" max="12551" width="16.42578125" style="194" customWidth="1"/>
    <col min="12552" max="12554" width="5.28515625" style="194" customWidth="1"/>
    <col min="12555" max="12555" width="15.5703125" style="194" customWidth="1"/>
    <col min="12556" max="12556" width="9.5703125" style="194" customWidth="1"/>
    <col min="12557" max="12557" width="7.42578125" style="194" customWidth="1"/>
    <col min="12558" max="12558" width="13.140625" style="194" bestFit="1" customWidth="1"/>
    <col min="12559" max="12559" width="15.140625" style="194" customWidth="1"/>
    <col min="12560" max="12561" width="11.5703125" style="194" bestFit="1" customWidth="1"/>
    <col min="12562" max="12562" width="15.42578125" style="194" customWidth="1"/>
    <col min="12563" max="12563" width="11.85546875" style="194" customWidth="1"/>
    <col min="12564" max="12564" width="15.42578125" style="194" customWidth="1"/>
    <col min="12565" max="12565" width="24.7109375" style="194" customWidth="1"/>
    <col min="12566" max="12800" width="11.42578125" style="194"/>
    <col min="12801" max="12801" width="13.7109375" style="194" customWidth="1"/>
    <col min="12802" max="12802" width="20.28515625" style="194" customWidth="1"/>
    <col min="12803" max="12803" width="13.85546875" style="194" customWidth="1"/>
    <col min="12804" max="12804" width="12.85546875" style="194" customWidth="1"/>
    <col min="12805" max="12805" width="34" style="194" customWidth="1"/>
    <col min="12806" max="12806" width="18.28515625" style="194" customWidth="1"/>
    <col min="12807" max="12807" width="16.42578125" style="194" customWidth="1"/>
    <col min="12808" max="12810" width="5.28515625" style="194" customWidth="1"/>
    <col min="12811" max="12811" width="15.5703125" style="194" customWidth="1"/>
    <col min="12812" max="12812" width="9.5703125" style="194" customWidth="1"/>
    <col min="12813" max="12813" width="7.42578125" style="194" customWidth="1"/>
    <col min="12814" max="12814" width="13.140625" style="194" bestFit="1" customWidth="1"/>
    <col min="12815" max="12815" width="15.140625" style="194" customWidth="1"/>
    <col min="12816" max="12817" width="11.5703125" style="194" bestFit="1" customWidth="1"/>
    <col min="12818" max="12818" width="15.42578125" style="194" customWidth="1"/>
    <col min="12819" max="12819" width="11.85546875" style="194" customWidth="1"/>
    <col min="12820" max="12820" width="15.42578125" style="194" customWidth="1"/>
    <col min="12821" max="12821" width="24.7109375" style="194" customWidth="1"/>
    <col min="12822" max="13056" width="11.42578125" style="194"/>
    <col min="13057" max="13057" width="13.7109375" style="194" customWidth="1"/>
    <col min="13058" max="13058" width="20.28515625" style="194" customWidth="1"/>
    <col min="13059" max="13059" width="13.85546875" style="194" customWidth="1"/>
    <col min="13060" max="13060" width="12.85546875" style="194" customWidth="1"/>
    <col min="13061" max="13061" width="34" style="194" customWidth="1"/>
    <col min="13062" max="13062" width="18.28515625" style="194" customWidth="1"/>
    <col min="13063" max="13063" width="16.42578125" style="194" customWidth="1"/>
    <col min="13064" max="13066" width="5.28515625" style="194" customWidth="1"/>
    <col min="13067" max="13067" width="15.5703125" style="194" customWidth="1"/>
    <col min="13068" max="13068" width="9.5703125" style="194" customWidth="1"/>
    <col min="13069" max="13069" width="7.42578125" style="194" customWidth="1"/>
    <col min="13070" max="13070" width="13.140625" style="194" bestFit="1" customWidth="1"/>
    <col min="13071" max="13071" width="15.140625" style="194" customWidth="1"/>
    <col min="13072" max="13073" width="11.5703125" style="194" bestFit="1" customWidth="1"/>
    <col min="13074" max="13074" width="15.42578125" style="194" customWidth="1"/>
    <col min="13075" max="13075" width="11.85546875" style="194" customWidth="1"/>
    <col min="13076" max="13076" width="15.42578125" style="194" customWidth="1"/>
    <col min="13077" max="13077" width="24.7109375" style="194" customWidth="1"/>
    <col min="13078" max="13312" width="11.42578125" style="194"/>
    <col min="13313" max="13313" width="13.7109375" style="194" customWidth="1"/>
    <col min="13314" max="13314" width="20.28515625" style="194" customWidth="1"/>
    <col min="13315" max="13315" width="13.85546875" style="194" customWidth="1"/>
    <col min="13316" max="13316" width="12.85546875" style="194" customWidth="1"/>
    <col min="13317" max="13317" width="34" style="194" customWidth="1"/>
    <col min="13318" max="13318" width="18.28515625" style="194" customWidth="1"/>
    <col min="13319" max="13319" width="16.42578125" style="194" customWidth="1"/>
    <col min="13320" max="13322" width="5.28515625" style="194" customWidth="1"/>
    <col min="13323" max="13323" width="15.5703125" style="194" customWidth="1"/>
    <col min="13324" max="13324" width="9.5703125" style="194" customWidth="1"/>
    <col min="13325" max="13325" width="7.42578125" style="194" customWidth="1"/>
    <col min="13326" max="13326" width="13.140625" style="194" bestFit="1" customWidth="1"/>
    <col min="13327" max="13327" width="15.140625" style="194" customWidth="1"/>
    <col min="13328" max="13329" width="11.5703125" style="194" bestFit="1" customWidth="1"/>
    <col min="13330" max="13330" width="15.42578125" style="194" customWidth="1"/>
    <col min="13331" max="13331" width="11.85546875" style="194" customWidth="1"/>
    <col min="13332" max="13332" width="15.42578125" style="194" customWidth="1"/>
    <col min="13333" max="13333" width="24.7109375" style="194" customWidth="1"/>
    <col min="13334" max="13568" width="11.42578125" style="194"/>
    <col min="13569" max="13569" width="13.7109375" style="194" customWidth="1"/>
    <col min="13570" max="13570" width="20.28515625" style="194" customWidth="1"/>
    <col min="13571" max="13571" width="13.85546875" style="194" customWidth="1"/>
    <col min="13572" max="13572" width="12.85546875" style="194" customWidth="1"/>
    <col min="13573" max="13573" width="34" style="194" customWidth="1"/>
    <col min="13574" max="13574" width="18.28515625" style="194" customWidth="1"/>
    <col min="13575" max="13575" width="16.42578125" style="194" customWidth="1"/>
    <col min="13576" max="13578" width="5.28515625" style="194" customWidth="1"/>
    <col min="13579" max="13579" width="15.5703125" style="194" customWidth="1"/>
    <col min="13580" max="13580" width="9.5703125" style="194" customWidth="1"/>
    <col min="13581" max="13581" width="7.42578125" style="194" customWidth="1"/>
    <col min="13582" max="13582" width="13.140625" style="194" bestFit="1" customWidth="1"/>
    <col min="13583" max="13583" width="15.140625" style="194" customWidth="1"/>
    <col min="13584" max="13585" width="11.5703125" style="194" bestFit="1" customWidth="1"/>
    <col min="13586" max="13586" width="15.42578125" style="194" customWidth="1"/>
    <col min="13587" max="13587" width="11.85546875" style="194" customWidth="1"/>
    <col min="13588" max="13588" width="15.42578125" style="194" customWidth="1"/>
    <col min="13589" max="13589" width="24.7109375" style="194" customWidth="1"/>
    <col min="13590" max="13824" width="11.42578125" style="194"/>
    <col min="13825" max="13825" width="13.7109375" style="194" customWidth="1"/>
    <col min="13826" max="13826" width="20.28515625" style="194" customWidth="1"/>
    <col min="13827" max="13827" width="13.85546875" style="194" customWidth="1"/>
    <col min="13828" max="13828" width="12.85546875" style="194" customWidth="1"/>
    <col min="13829" max="13829" width="34" style="194" customWidth="1"/>
    <col min="13830" max="13830" width="18.28515625" style="194" customWidth="1"/>
    <col min="13831" max="13831" width="16.42578125" style="194" customWidth="1"/>
    <col min="13832" max="13834" width="5.28515625" style="194" customWidth="1"/>
    <col min="13835" max="13835" width="15.5703125" style="194" customWidth="1"/>
    <col min="13836" max="13836" width="9.5703125" style="194" customWidth="1"/>
    <col min="13837" max="13837" width="7.42578125" style="194" customWidth="1"/>
    <col min="13838" max="13838" width="13.140625" style="194" bestFit="1" customWidth="1"/>
    <col min="13839" max="13839" width="15.140625" style="194" customWidth="1"/>
    <col min="13840" max="13841" width="11.5703125" style="194" bestFit="1" customWidth="1"/>
    <col min="13842" max="13842" width="15.42578125" style="194" customWidth="1"/>
    <col min="13843" max="13843" width="11.85546875" style="194" customWidth="1"/>
    <col min="13844" max="13844" width="15.42578125" style="194" customWidth="1"/>
    <col min="13845" max="13845" width="24.7109375" style="194" customWidth="1"/>
    <col min="13846" max="14080" width="11.42578125" style="194"/>
    <col min="14081" max="14081" width="13.7109375" style="194" customWidth="1"/>
    <col min="14082" max="14082" width="20.28515625" style="194" customWidth="1"/>
    <col min="14083" max="14083" width="13.85546875" style="194" customWidth="1"/>
    <col min="14084" max="14084" width="12.85546875" style="194" customWidth="1"/>
    <col min="14085" max="14085" width="34" style="194" customWidth="1"/>
    <col min="14086" max="14086" width="18.28515625" style="194" customWidth="1"/>
    <col min="14087" max="14087" width="16.42578125" style="194" customWidth="1"/>
    <col min="14088" max="14090" width="5.28515625" style="194" customWidth="1"/>
    <col min="14091" max="14091" width="15.5703125" style="194" customWidth="1"/>
    <col min="14092" max="14092" width="9.5703125" style="194" customWidth="1"/>
    <col min="14093" max="14093" width="7.42578125" style="194" customWidth="1"/>
    <col min="14094" max="14094" width="13.140625" style="194" bestFit="1" customWidth="1"/>
    <col min="14095" max="14095" width="15.140625" style="194" customWidth="1"/>
    <col min="14096" max="14097" width="11.5703125" style="194" bestFit="1" customWidth="1"/>
    <col min="14098" max="14098" width="15.42578125" style="194" customWidth="1"/>
    <col min="14099" max="14099" width="11.85546875" style="194" customWidth="1"/>
    <col min="14100" max="14100" width="15.42578125" style="194" customWidth="1"/>
    <col min="14101" max="14101" width="24.7109375" style="194" customWidth="1"/>
    <col min="14102" max="14336" width="11.42578125" style="194"/>
    <col min="14337" max="14337" width="13.7109375" style="194" customWidth="1"/>
    <col min="14338" max="14338" width="20.28515625" style="194" customWidth="1"/>
    <col min="14339" max="14339" width="13.85546875" style="194" customWidth="1"/>
    <col min="14340" max="14340" width="12.85546875" style="194" customWidth="1"/>
    <col min="14341" max="14341" width="34" style="194" customWidth="1"/>
    <col min="14342" max="14342" width="18.28515625" style="194" customWidth="1"/>
    <col min="14343" max="14343" width="16.42578125" style="194" customWidth="1"/>
    <col min="14344" max="14346" width="5.28515625" style="194" customWidth="1"/>
    <col min="14347" max="14347" width="15.5703125" style="194" customWidth="1"/>
    <col min="14348" max="14348" width="9.5703125" style="194" customWidth="1"/>
    <col min="14349" max="14349" width="7.42578125" style="194" customWidth="1"/>
    <col min="14350" max="14350" width="13.140625" style="194" bestFit="1" customWidth="1"/>
    <col min="14351" max="14351" width="15.140625" style="194" customWidth="1"/>
    <col min="14352" max="14353" width="11.5703125" style="194" bestFit="1" customWidth="1"/>
    <col min="14354" max="14354" width="15.42578125" style="194" customWidth="1"/>
    <col min="14355" max="14355" width="11.85546875" style="194" customWidth="1"/>
    <col min="14356" max="14356" width="15.42578125" style="194" customWidth="1"/>
    <col min="14357" max="14357" width="24.7109375" style="194" customWidth="1"/>
    <col min="14358" max="14592" width="11.42578125" style="194"/>
    <col min="14593" max="14593" width="13.7109375" style="194" customWidth="1"/>
    <col min="14594" max="14594" width="20.28515625" style="194" customWidth="1"/>
    <col min="14595" max="14595" width="13.85546875" style="194" customWidth="1"/>
    <col min="14596" max="14596" width="12.85546875" style="194" customWidth="1"/>
    <col min="14597" max="14597" width="34" style="194" customWidth="1"/>
    <col min="14598" max="14598" width="18.28515625" style="194" customWidth="1"/>
    <col min="14599" max="14599" width="16.42578125" style="194" customWidth="1"/>
    <col min="14600" max="14602" width="5.28515625" style="194" customWidth="1"/>
    <col min="14603" max="14603" width="15.5703125" style="194" customWidth="1"/>
    <col min="14604" max="14604" width="9.5703125" style="194" customWidth="1"/>
    <col min="14605" max="14605" width="7.42578125" style="194" customWidth="1"/>
    <col min="14606" max="14606" width="13.140625" style="194" bestFit="1" customWidth="1"/>
    <col min="14607" max="14607" width="15.140625" style="194" customWidth="1"/>
    <col min="14608" max="14609" width="11.5703125" style="194" bestFit="1" customWidth="1"/>
    <col min="14610" max="14610" width="15.42578125" style="194" customWidth="1"/>
    <col min="14611" max="14611" width="11.85546875" style="194" customWidth="1"/>
    <col min="14612" max="14612" width="15.42578125" style="194" customWidth="1"/>
    <col min="14613" max="14613" width="24.7109375" style="194" customWidth="1"/>
    <col min="14614" max="14848" width="11.42578125" style="194"/>
    <col min="14849" max="14849" width="13.7109375" style="194" customWidth="1"/>
    <col min="14850" max="14850" width="20.28515625" style="194" customWidth="1"/>
    <col min="14851" max="14851" width="13.85546875" style="194" customWidth="1"/>
    <col min="14852" max="14852" width="12.85546875" style="194" customWidth="1"/>
    <col min="14853" max="14853" width="34" style="194" customWidth="1"/>
    <col min="14854" max="14854" width="18.28515625" style="194" customWidth="1"/>
    <col min="14855" max="14855" width="16.42578125" style="194" customWidth="1"/>
    <col min="14856" max="14858" width="5.28515625" style="194" customWidth="1"/>
    <col min="14859" max="14859" width="15.5703125" style="194" customWidth="1"/>
    <col min="14860" max="14860" width="9.5703125" style="194" customWidth="1"/>
    <col min="14861" max="14861" width="7.42578125" style="194" customWidth="1"/>
    <col min="14862" max="14862" width="13.140625" style="194" bestFit="1" customWidth="1"/>
    <col min="14863" max="14863" width="15.140625" style="194" customWidth="1"/>
    <col min="14864" max="14865" width="11.5703125" style="194" bestFit="1" customWidth="1"/>
    <col min="14866" max="14866" width="15.42578125" style="194" customWidth="1"/>
    <col min="14867" max="14867" width="11.85546875" style="194" customWidth="1"/>
    <col min="14868" max="14868" width="15.42578125" style="194" customWidth="1"/>
    <col min="14869" max="14869" width="24.7109375" style="194" customWidth="1"/>
    <col min="14870" max="15104" width="11.42578125" style="194"/>
    <col min="15105" max="15105" width="13.7109375" style="194" customWidth="1"/>
    <col min="15106" max="15106" width="20.28515625" style="194" customWidth="1"/>
    <col min="15107" max="15107" width="13.85546875" style="194" customWidth="1"/>
    <col min="15108" max="15108" width="12.85546875" style="194" customWidth="1"/>
    <col min="15109" max="15109" width="34" style="194" customWidth="1"/>
    <col min="15110" max="15110" width="18.28515625" style="194" customWidth="1"/>
    <col min="15111" max="15111" width="16.42578125" style="194" customWidth="1"/>
    <col min="15112" max="15114" width="5.28515625" style="194" customWidth="1"/>
    <col min="15115" max="15115" width="15.5703125" style="194" customWidth="1"/>
    <col min="15116" max="15116" width="9.5703125" style="194" customWidth="1"/>
    <col min="15117" max="15117" width="7.42578125" style="194" customWidth="1"/>
    <col min="15118" max="15118" width="13.140625" style="194" bestFit="1" customWidth="1"/>
    <col min="15119" max="15119" width="15.140625" style="194" customWidth="1"/>
    <col min="15120" max="15121" width="11.5703125" style="194" bestFit="1" customWidth="1"/>
    <col min="15122" max="15122" width="15.42578125" style="194" customWidth="1"/>
    <col min="15123" max="15123" width="11.85546875" style="194" customWidth="1"/>
    <col min="15124" max="15124" width="15.42578125" style="194" customWidth="1"/>
    <col min="15125" max="15125" width="24.7109375" style="194" customWidth="1"/>
    <col min="15126" max="15360" width="11.42578125" style="194"/>
    <col min="15361" max="15361" width="13.7109375" style="194" customWidth="1"/>
    <col min="15362" max="15362" width="20.28515625" style="194" customWidth="1"/>
    <col min="15363" max="15363" width="13.85546875" style="194" customWidth="1"/>
    <col min="15364" max="15364" width="12.85546875" style="194" customWidth="1"/>
    <col min="15365" max="15365" width="34" style="194" customWidth="1"/>
    <col min="15366" max="15366" width="18.28515625" style="194" customWidth="1"/>
    <col min="15367" max="15367" width="16.42578125" style="194" customWidth="1"/>
    <col min="15368" max="15370" width="5.28515625" style="194" customWidth="1"/>
    <col min="15371" max="15371" width="15.5703125" style="194" customWidth="1"/>
    <col min="15372" max="15372" width="9.5703125" style="194" customWidth="1"/>
    <col min="15373" max="15373" width="7.42578125" style="194" customWidth="1"/>
    <col min="15374" max="15374" width="13.140625" style="194" bestFit="1" customWidth="1"/>
    <col min="15375" max="15375" width="15.140625" style="194" customWidth="1"/>
    <col min="15376" max="15377" width="11.5703125" style="194" bestFit="1" customWidth="1"/>
    <col min="15378" max="15378" width="15.42578125" style="194" customWidth="1"/>
    <col min="15379" max="15379" width="11.85546875" style="194" customWidth="1"/>
    <col min="15380" max="15380" width="15.42578125" style="194" customWidth="1"/>
    <col min="15381" max="15381" width="24.7109375" style="194" customWidth="1"/>
    <col min="15382" max="15616" width="11.42578125" style="194"/>
    <col min="15617" max="15617" width="13.7109375" style="194" customWidth="1"/>
    <col min="15618" max="15618" width="20.28515625" style="194" customWidth="1"/>
    <col min="15619" max="15619" width="13.85546875" style="194" customWidth="1"/>
    <col min="15620" max="15620" width="12.85546875" style="194" customWidth="1"/>
    <col min="15621" max="15621" width="34" style="194" customWidth="1"/>
    <col min="15622" max="15622" width="18.28515625" style="194" customWidth="1"/>
    <col min="15623" max="15623" width="16.42578125" style="194" customWidth="1"/>
    <col min="15624" max="15626" width="5.28515625" style="194" customWidth="1"/>
    <col min="15627" max="15627" width="15.5703125" style="194" customWidth="1"/>
    <col min="15628" max="15628" width="9.5703125" style="194" customWidth="1"/>
    <col min="15629" max="15629" width="7.42578125" style="194" customWidth="1"/>
    <col min="15630" max="15630" width="13.140625" style="194" bestFit="1" customWidth="1"/>
    <col min="15631" max="15631" width="15.140625" style="194" customWidth="1"/>
    <col min="15632" max="15633" width="11.5703125" style="194" bestFit="1" customWidth="1"/>
    <col min="15634" max="15634" width="15.42578125" style="194" customWidth="1"/>
    <col min="15635" max="15635" width="11.85546875" style="194" customWidth="1"/>
    <col min="15636" max="15636" width="15.42578125" style="194" customWidth="1"/>
    <col min="15637" max="15637" width="24.7109375" style="194" customWidth="1"/>
    <col min="15638" max="15872" width="11.42578125" style="194"/>
    <col min="15873" max="15873" width="13.7109375" style="194" customWidth="1"/>
    <col min="15874" max="15874" width="20.28515625" style="194" customWidth="1"/>
    <col min="15875" max="15875" width="13.85546875" style="194" customWidth="1"/>
    <col min="15876" max="15876" width="12.85546875" style="194" customWidth="1"/>
    <col min="15877" max="15877" width="34" style="194" customWidth="1"/>
    <col min="15878" max="15878" width="18.28515625" style="194" customWidth="1"/>
    <col min="15879" max="15879" width="16.42578125" style="194" customWidth="1"/>
    <col min="15880" max="15882" width="5.28515625" style="194" customWidth="1"/>
    <col min="15883" max="15883" width="15.5703125" style="194" customWidth="1"/>
    <col min="15884" max="15884" width="9.5703125" style="194" customWidth="1"/>
    <col min="15885" max="15885" width="7.42578125" style="194" customWidth="1"/>
    <col min="15886" max="15886" width="13.140625" style="194" bestFit="1" customWidth="1"/>
    <col min="15887" max="15887" width="15.140625" style="194" customWidth="1"/>
    <col min="15888" max="15889" width="11.5703125" style="194" bestFit="1" customWidth="1"/>
    <col min="15890" max="15890" width="15.42578125" style="194" customWidth="1"/>
    <col min="15891" max="15891" width="11.85546875" style="194" customWidth="1"/>
    <col min="15892" max="15892" width="15.42578125" style="194" customWidth="1"/>
    <col min="15893" max="15893" width="24.7109375" style="194" customWidth="1"/>
    <col min="15894" max="16128" width="11.42578125" style="194"/>
    <col min="16129" max="16129" width="13.7109375" style="194" customWidth="1"/>
    <col min="16130" max="16130" width="20.28515625" style="194" customWidth="1"/>
    <col min="16131" max="16131" width="13.85546875" style="194" customWidth="1"/>
    <col min="16132" max="16132" width="12.85546875" style="194" customWidth="1"/>
    <col min="16133" max="16133" width="34" style="194" customWidth="1"/>
    <col min="16134" max="16134" width="18.28515625" style="194" customWidth="1"/>
    <col min="16135" max="16135" width="16.42578125" style="194" customWidth="1"/>
    <col min="16136" max="16138" width="5.28515625" style="194" customWidth="1"/>
    <col min="16139" max="16139" width="15.5703125" style="194" customWidth="1"/>
    <col min="16140" max="16140" width="9.5703125" style="194" customWidth="1"/>
    <col min="16141" max="16141" width="7.42578125" style="194" customWidth="1"/>
    <col min="16142" max="16142" width="13.140625" style="194" bestFit="1" customWidth="1"/>
    <col min="16143" max="16143" width="15.140625" style="194" customWidth="1"/>
    <col min="16144" max="16145" width="11.5703125" style="194" bestFit="1" customWidth="1"/>
    <col min="16146" max="16146" width="15.42578125" style="194" customWidth="1"/>
    <col min="16147" max="16147" width="11.85546875" style="194" customWidth="1"/>
    <col min="16148" max="16148" width="15.42578125" style="194" customWidth="1"/>
    <col min="16149" max="16149" width="24.7109375" style="194" customWidth="1"/>
    <col min="16150" max="16384" width="11.42578125" style="194"/>
  </cols>
  <sheetData>
    <row r="1" spans="1:71" ht="37.5" customHeight="1" x14ac:dyDescent="0.25">
      <c r="A1" s="1215"/>
      <c r="B1" s="1216"/>
      <c r="C1" s="1219" t="s">
        <v>273</v>
      </c>
      <c r="D1" s="1219"/>
      <c r="E1" s="1219"/>
      <c r="F1" s="1219"/>
      <c r="G1" s="1219"/>
      <c r="H1" s="1219"/>
      <c r="I1" s="1219"/>
      <c r="J1" s="1219"/>
      <c r="K1" s="1219"/>
      <c r="L1" s="1219"/>
      <c r="M1" s="1219"/>
      <c r="N1" s="1219"/>
      <c r="O1" s="1219"/>
      <c r="P1" s="1219"/>
      <c r="Q1" s="1219"/>
      <c r="R1" s="1219"/>
      <c r="S1" s="1219"/>
      <c r="T1" s="1219"/>
      <c r="U1" s="804" t="s">
        <v>274</v>
      </c>
    </row>
    <row r="2" spans="1:71" ht="37.5" customHeight="1" x14ac:dyDescent="0.25">
      <c r="A2" s="1217"/>
      <c r="B2" s="1218"/>
      <c r="C2" s="1220" t="s">
        <v>275</v>
      </c>
      <c r="D2" s="1220"/>
      <c r="E2" s="1220"/>
      <c r="F2" s="1220"/>
      <c r="G2" s="1220"/>
      <c r="H2" s="1220"/>
      <c r="I2" s="1220"/>
      <c r="J2" s="1220"/>
      <c r="K2" s="1220"/>
      <c r="L2" s="1220"/>
      <c r="M2" s="1220"/>
      <c r="N2" s="1220"/>
      <c r="O2" s="1220"/>
      <c r="P2" s="1220"/>
      <c r="Q2" s="1220"/>
      <c r="R2" s="1220"/>
      <c r="S2" s="1220"/>
      <c r="T2" s="1220"/>
      <c r="U2" s="876" t="s">
        <v>276</v>
      </c>
    </row>
    <row r="3" spans="1:71" ht="37.5" customHeight="1" x14ac:dyDescent="0.25">
      <c r="A3" s="1221" t="s">
        <v>1095</v>
      </c>
      <c r="B3" s="1222"/>
      <c r="C3" s="1222"/>
      <c r="D3" s="1222"/>
      <c r="E3" s="1222"/>
      <c r="F3" s="1223" t="s">
        <v>1096</v>
      </c>
      <c r="G3" s="1224"/>
      <c r="H3" s="1224"/>
      <c r="I3" s="1224"/>
      <c r="J3" s="1224"/>
      <c r="K3" s="1224"/>
      <c r="L3" s="1224"/>
      <c r="M3" s="1224"/>
      <c r="N3" s="1224"/>
      <c r="O3" s="1224"/>
      <c r="P3" s="1224"/>
      <c r="Q3" s="1224"/>
      <c r="R3" s="1224"/>
      <c r="S3" s="1224"/>
      <c r="T3" s="1224"/>
      <c r="U3" s="1225"/>
    </row>
    <row r="4" spans="1:71" s="422" customFormat="1" ht="12" x14ac:dyDescent="0.25">
      <c r="A4" s="1213" t="s">
        <v>1097</v>
      </c>
      <c r="B4" s="1213"/>
      <c r="C4" s="1213" t="s">
        <v>1098</v>
      </c>
      <c r="D4" s="1213" t="s">
        <v>1099</v>
      </c>
      <c r="E4" s="1213"/>
      <c r="F4" s="1213"/>
      <c r="G4" s="1213" t="s">
        <v>1100</v>
      </c>
      <c r="H4" s="1214" t="s">
        <v>283</v>
      </c>
      <c r="I4" s="1214" t="s">
        <v>284</v>
      </c>
      <c r="J4" s="1214" t="s">
        <v>285</v>
      </c>
      <c r="K4" s="1213" t="s">
        <v>286</v>
      </c>
      <c r="L4" s="1214" t="s">
        <v>287</v>
      </c>
      <c r="M4" s="1214" t="s">
        <v>288</v>
      </c>
      <c r="N4" s="1213" t="s">
        <v>289</v>
      </c>
      <c r="O4" s="1213" t="s">
        <v>290</v>
      </c>
      <c r="P4" s="1213" t="s">
        <v>291</v>
      </c>
      <c r="Q4" s="1213"/>
      <c r="R4" s="1213" t="s">
        <v>292</v>
      </c>
      <c r="S4" s="1213" t="s">
        <v>293</v>
      </c>
      <c r="T4" s="1213" t="s">
        <v>294</v>
      </c>
      <c r="U4" s="1213" t="s">
        <v>295</v>
      </c>
      <c r="V4" s="734"/>
    </row>
    <row r="5" spans="1:71" s="422" customFormat="1" ht="36" x14ac:dyDescent="0.25">
      <c r="A5" s="423" t="s">
        <v>1101</v>
      </c>
      <c r="B5" s="423" t="s">
        <v>1102</v>
      </c>
      <c r="C5" s="1213"/>
      <c r="D5" s="424" t="s">
        <v>298</v>
      </c>
      <c r="E5" s="424" t="s">
        <v>299</v>
      </c>
      <c r="F5" s="424" t="s">
        <v>300</v>
      </c>
      <c r="G5" s="1213"/>
      <c r="H5" s="1214"/>
      <c r="I5" s="1214"/>
      <c r="J5" s="1214"/>
      <c r="K5" s="1213"/>
      <c r="L5" s="1214"/>
      <c r="M5" s="1214"/>
      <c r="N5" s="1213"/>
      <c r="O5" s="1213"/>
      <c r="P5" s="423" t="s">
        <v>301</v>
      </c>
      <c r="Q5" s="423" t="s">
        <v>302</v>
      </c>
      <c r="R5" s="1213"/>
      <c r="S5" s="1213"/>
      <c r="T5" s="1213"/>
      <c r="U5" s="1213"/>
      <c r="V5" s="734"/>
    </row>
    <row r="6" spans="1:71" s="422" customFormat="1" ht="102" customHeight="1" x14ac:dyDescent="0.25">
      <c r="A6" s="1228" t="s">
        <v>1103</v>
      </c>
      <c r="B6" s="1228" t="s">
        <v>1104</v>
      </c>
      <c r="C6" s="1228" t="s">
        <v>1105</v>
      </c>
      <c r="D6" s="1228" t="s">
        <v>1106</v>
      </c>
      <c r="E6" s="1228" t="s">
        <v>1107</v>
      </c>
      <c r="F6" s="1226" t="s">
        <v>1108</v>
      </c>
      <c r="G6" s="1228" t="s">
        <v>1109</v>
      </c>
      <c r="H6" s="1230" t="s">
        <v>309</v>
      </c>
      <c r="I6" s="1230" t="s">
        <v>310</v>
      </c>
      <c r="J6" s="1230" t="s">
        <v>311</v>
      </c>
      <c r="K6" s="425" t="str">
        <f>'[2]GCA-FSE.19'!B5</f>
        <v>Plan de mejoramiento acorde con los resultados de la acreditación institucional y su ejecución.</v>
      </c>
      <c r="L6" s="1230" t="s">
        <v>1110</v>
      </c>
      <c r="M6" s="1238" t="s">
        <v>852</v>
      </c>
      <c r="N6" s="1228" t="s">
        <v>1111</v>
      </c>
      <c r="O6" s="1228" t="s">
        <v>1112</v>
      </c>
      <c r="P6" s="1241" t="s">
        <v>1113</v>
      </c>
      <c r="Q6" s="1243" t="s">
        <v>1059</v>
      </c>
      <c r="R6" s="1228" t="s">
        <v>1114</v>
      </c>
      <c r="S6" s="1245">
        <v>1</v>
      </c>
      <c r="T6" s="1208">
        <v>100</v>
      </c>
      <c r="U6" s="1210" t="s">
        <v>2797</v>
      </c>
      <c r="V6" s="1202">
        <f>T6</f>
        <v>100</v>
      </c>
    </row>
    <row r="7" spans="1:71" s="427" customFormat="1" ht="87" customHeight="1" x14ac:dyDescent="0.25">
      <c r="A7" s="1229"/>
      <c r="B7" s="1229"/>
      <c r="C7" s="1229"/>
      <c r="D7" s="1229"/>
      <c r="E7" s="1229"/>
      <c r="F7" s="1227"/>
      <c r="G7" s="1229"/>
      <c r="H7" s="1231"/>
      <c r="I7" s="1231"/>
      <c r="J7" s="1231"/>
      <c r="K7" s="426" t="str">
        <f>'[3]CA-FSE.19'!B6</f>
        <v>Plan de desarrollo acorde con las exigencias de la Universidad.</v>
      </c>
      <c r="L7" s="1231"/>
      <c r="M7" s="1239"/>
      <c r="N7" s="1229"/>
      <c r="O7" s="1229"/>
      <c r="P7" s="1242"/>
      <c r="Q7" s="1244"/>
      <c r="R7" s="1229"/>
      <c r="S7" s="1246"/>
      <c r="T7" s="1209"/>
      <c r="U7" s="1211"/>
      <c r="V7" s="1203"/>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row>
    <row r="8" spans="1:71" ht="63.75" x14ac:dyDescent="0.25">
      <c r="A8" s="1232" t="s">
        <v>1115</v>
      </c>
      <c r="B8" s="1233" t="s">
        <v>1116</v>
      </c>
      <c r="C8" s="1233" t="s">
        <v>1117</v>
      </c>
      <c r="D8" s="1234" t="s">
        <v>1118</v>
      </c>
      <c r="E8" s="1235" t="s">
        <v>1119</v>
      </c>
      <c r="F8" s="1233"/>
      <c r="G8" s="1233" t="s">
        <v>1120</v>
      </c>
      <c r="H8" s="1237" t="s">
        <v>359</v>
      </c>
      <c r="I8" s="1237" t="s">
        <v>310</v>
      </c>
      <c r="J8" s="1237" t="s">
        <v>509</v>
      </c>
      <c r="K8" s="428" t="str">
        <f>+'[3]CA-FSE.19'!B7</f>
        <v>Seguimiento al cumplimiento del plan de mejoramiento del programa.</v>
      </c>
      <c r="L8" s="1237" t="s">
        <v>1121</v>
      </c>
      <c r="M8" s="1237" t="s">
        <v>852</v>
      </c>
      <c r="N8" s="1193" t="s">
        <v>1122</v>
      </c>
      <c r="O8" s="1233" t="s">
        <v>1123</v>
      </c>
      <c r="P8" s="1248" t="s">
        <v>1124</v>
      </c>
      <c r="Q8" s="1241" t="s">
        <v>1125</v>
      </c>
      <c r="R8" s="1233" t="s">
        <v>1126</v>
      </c>
      <c r="S8" s="1233" t="s">
        <v>2802</v>
      </c>
      <c r="T8" s="1236">
        <v>100</v>
      </c>
      <c r="U8" s="1210" t="s">
        <v>2968</v>
      </c>
      <c r="V8" s="1204">
        <f>AVERAGE(T8:T12)</f>
        <v>48</v>
      </c>
    </row>
    <row r="9" spans="1:71" x14ac:dyDescent="0.25">
      <c r="A9" s="1232"/>
      <c r="B9" s="1233"/>
      <c r="C9" s="1233"/>
      <c r="D9" s="1234"/>
      <c r="E9" s="1235"/>
      <c r="F9" s="1233"/>
      <c r="G9" s="1233"/>
      <c r="H9" s="1237"/>
      <c r="I9" s="1237"/>
      <c r="J9" s="1237"/>
      <c r="K9" s="1233" t="str">
        <f>+'[3]CA-FSE.19'!B8</f>
        <v>Plan de gestión UAA acorde con las exigencias de la Universidad y el Entorno.</v>
      </c>
      <c r="L9" s="1237"/>
      <c r="M9" s="1237"/>
      <c r="N9" s="1201"/>
      <c r="O9" s="1233"/>
      <c r="P9" s="1248"/>
      <c r="Q9" s="1242"/>
      <c r="R9" s="1233"/>
      <c r="S9" s="1233"/>
      <c r="T9" s="1236"/>
      <c r="U9" s="1212"/>
      <c r="V9" s="1205"/>
    </row>
    <row r="10" spans="1:71" ht="66" customHeight="1" x14ac:dyDescent="0.25">
      <c r="A10" s="1232"/>
      <c r="B10" s="1233"/>
      <c r="C10" s="1233"/>
      <c r="D10" s="1234"/>
      <c r="E10" s="1235"/>
      <c r="F10" s="1233"/>
      <c r="G10" s="1233"/>
      <c r="H10" s="1237"/>
      <c r="I10" s="1237"/>
      <c r="J10" s="1237"/>
      <c r="K10" s="1233"/>
      <c r="L10" s="1237"/>
      <c r="M10" s="1237"/>
      <c r="N10" s="1201"/>
      <c r="O10" s="1233"/>
      <c r="P10" s="429" t="s">
        <v>1127</v>
      </c>
      <c r="Q10" s="429" t="s">
        <v>1125</v>
      </c>
      <c r="R10" s="1233"/>
      <c r="S10" s="430" t="s">
        <v>2801</v>
      </c>
      <c r="T10" s="733">
        <v>50</v>
      </c>
      <c r="U10" s="808" t="s">
        <v>2967</v>
      </c>
      <c r="V10" s="1205"/>
    </row>
    <row r="11" spans="1:71" ht="77.25" customHeight="1" x14ac:dyDescent="0.25">
      <c r="A11" s="1232"/>
      <c r="B11" s="1233"/>
      <c r="C11" s="1233"/>
      <c r="D11" s="1234"/>
      <c r="E11" s="1235"/>
      <c r="F11" s="1233"/>
      <c r="G11" s="1233"/>
      <c r="H11" s="1237"/>
      <c r="I11" s="1237"/>
      <c r="J11" s="1237"/>
      <c r="K11" s="1233"/>
      <c r="L11" s="1237"/>
      <c r="M11" s="1237"/>
      <c r="N11" s="1201"/>
      <c r="O11" s="1233"/>
      <c r="P11" s="429" t="s">
        <v>2798</v>
      </c>
      <c r="Q11" s="429" t="s">
        <v>1125</v>
      </c>
      <c r="R11" s="1233"/>
      <c r="S11" s="698" t="s">
        <v>2800</v>
      </c>
      <c r="T11" s="733">
        <v>42</v>
      </c>
      <c r="U11" s="808" t="s">
        <v>2966</v>
      </c>
      <c r="V11" s="1205"/>
    </row>
    <row r="12" spans="1:71" ht="89.25" x14ac:dyDescent="0.25">
      <c r="A12" s="1232"/>
      <c r="B12" s="1233"/>
      <c r="C12" s="1233"/>
      <c r="D12" s="1234"/>
      <c r="E12" s="1235"/>
      <c r="F12" s="1233"/>
      <c r="G12" s="1233"/>
      <c r="H12" s="1237"/>
      <c r="I12" s="1237"/>
      <c r="J12" s="1237"/>
      <c r="K12" s="1233"/>
      <c r="L12" s="1237"/>
      <c r="M12" s="1237"/>
      <c r="N12" s="1194"/>
      <c r="O12" s="1233"/>
      <c r="P12" s="429" t="s">
        <v>1128</v>
      </c>
      <c r="Q12" s="429" t="s">
        <v>1059</v>
      </c>
      <c r="R12" s="1233"/>
      <c r="S12" s="430" t="s">
        <v>2799</v>
      </c>
      <c r="T12" s="733">
        <v>0</v>
      </c>
      <c r="U12" s="871" t="s">
        <v>2965</v>
      </c>
      <c r="V12" s="1205"/>
    </row>
    <row r="13" spans="1:71" ht="87.75" customHeight="1" x14ac:dyDescent="0.25">
      <c r="A13" s="1201" t="s">
        <v>1129</v>
      </c>
      <c r="B13" s="1201" t="s">
        <v>1130</v>
      </c>
      <c r="C13" s="1201" t="s">
        <v>1131</v>
      </c>
      <c r="D13" s="1201" t="s">
        <v>1132</v>
      </c>
      <c r="E13" s="1201" t="s">
        <v>1133</v>
      </c>
      <c r="F13" s="1201"/>
      <c r="G13" s="1201" t="s">
        <v>1134</v>
      </c>
      <c r="H13" s="1247" t="s">
        <v>359</v>
      </c>
      <c r="I13" s="1247" t="s">
        <v>360</v>
      </c>
      <c r="J13" s="1247" t="s">
        <v>311</v>
      </c>
      <c r="K13" s="1193" t="str">
        <f>+'[3]CA-FSE.19'!B14</f>
        <v>Evaluación del Proyecto Educativo de cada Programa por CEDEDUIS y Planeación.</v>
      </c>
      <c r="L13" s="1247" t="s">
        <v>1135</v>
      </c>
      <c r="M13" s="1247" t="s">
        <v>852</v>
      </c>
      <c r="N13" s="1193"/>
      <c r="O13" s="1193"/>
      <c r="P13" s="1241"/>
      <c r="Q13" s="1241"/>
      <c r="R13" s="1193"/>
      <c r="S13" s="1240"/>
      <c r="T13" s="1207"/>
      <c r="U13" s="1206"/>
    </row>
    <row r="14" spans="1:71" ht="67.5" customHeight="1" x14ac:dyDescent="0.25">
      <c r="A14" s="1201"/>
      <c r="B14" s="1201"/>
      <c r="C14" s="1201"/>
      <c r="D14" s="1194"/>
      <c r="E14" s="1194"/>
      <c r="F14" s="1194"/>
      <c r="G14" s="1201"/>
      <c r="H14" s="1247"/>
      <c r="I14" s="1247"/>
      <c r="J14" s="1247"/>
      <c r="K14" s="1201"/>
      <c r="L14" s="1247"/>
      <c r="M14" s="1247"/>
      <c r="N14" s="1194"/>
      <c r="O14" s="1194"/>
      <c r="P14" s="1242"/>
      <c r="Q14" s="1242"/>
      <c r="R14" s="1194"/>
      <c r="S14" s="1240"/>
      <c r="T14" s="1207"/>
      <c r="U14" s="1206"/>
    </row>
    <row r="15" spans="1:71" ht="36.75" customHeight="1" x14ac:dyDescent="0.25">
      <c r="A15" s="1201"/>
      <c r="B15" s="1201"/>
      <c r="C15" s="1201"/>
      <c r="D15" s="1193" t="s">
        <v>1137</v>
      </c>
      <c r="E15" s="1193" t="s">
        <v>1138</v>
      </c>
      <c r="F15" s="1249"/>
      <c r="G15" s="1201"/>
      <c r="H15" s="1247"/>
      <c r="I15" s="1247"/>
      <c r="J15" s="1247"/>
      <c r="K15" s="1194"/>
      <c r="L15" s="1247"/>
      <c r="M15" s="1247"/>
      <c r="N15" s="1201" t="s">
        <v>1139</v>
      </c>
      <c r="O15" s="1201" t="s">
        <v>1136</v>
      </c>
      <c r="P15" s="1252" t="s">
        <v>1113</v>
      </c>
      <c r="Q15" s="1252" t="s">
        <v>1125</v>
      </c>
      <c r="R15" s="1201" t="s">
        <v>1140</v>
      </c>
      <c r="S15" s="1240" t="s">
        <v>1141</v>
      </c>
      <c r="T15" s="1207">
        <v>100</v>
      </c>
      <c r="U15" s="1206" t="s">
        <v>3096</v>
      </c>
      <c r="V15" s="1204">
        <f>T15</f>
        <v>100</v>
      </c>
    </row>
    <row r="16" spans="1:71" ht="63.75" x14ac:dyDescent="0.25">
      <c r="A16" s="1201"/>
      <c r="B16" s="1201"/>
      <c r="C16" s="1201"/>
      <c r="D16" s="1201"/>
      <c r="E16" s="1201"/>
      <c r="F16" s="1250"/>
      <c r="G16" s="1201"/>
      <c r="H16" s="1247"/>
      <c r="I16" s="1247"/>
      <c r="J16" s="1247"/>
      <c r="K16" s="432" t="str">
        <f>+'[3]CA-FSE.19'!B15</f>
        <v>Red de apoyo para el Mejoramiento y la Evaluación de los procesos académicos</v>
      </c>
      <c r="L16" s="1247"/>
      <c r="M16" s="1247"/>
      <c r="N16" s="1201"/>
      <c r="O16" s="1201"/>
      <c r="P16" s="1252"/>
      <c r="Q16" s="1252"/>
      <c r="R16" s="1201"/>
      <c r="S16" s="1240"/>
      <c r="T16" s="1207"/>
      <c r="U16" s="1206"/>
      <c r="V16" s="1205"/>
    </row>
    <row r="17" spans="1:22" ht="90" x14ac:dyDescent="0.25">
      <c r="A17" s="1194"/>
      <c r="B17" s="1194"/>
      <c r="C17" s="1194"/>
      <c r="D17" s="1194"/>
      <c r="E17" s="1194"/>
      <c r="F17" s="1251"/>
      <c r="G17" s="1194"/>
      <c r="H17" s="1239"/>
      <c r="I17" s="1239"/>
      <c r="J17" s="1239"/>
      <c r="K17" s="433" t="str">
        <f>+'[3]CA-FSE.19'!B16</f>
        <v>Seguimiento a los plazos establecidos por el MEN y al estado de cada programa.</v>
      </c>
      <c r="L17" s="1239"/>
      <c r="M17" s="1239"/>
      <c r="N17" s="1194"/>
      <c r="O17" s="1194"/>
      <c r="P17" s="1242"/>
      <c r="Q17" s="1242"/>
      <c r="R17" s="1194"/>
      <c r="S17" s="1240"/>
      <c r="T17" s="1207"/>
      <c r="U17" s="1206"/>
      <c r="V17" s="1205"/>
    </row>
    <row r="18" spans="1:22" x14ac:dyDescent="0.25">
      <c r="A18" s="191"/>
      <c r="B18" s="191"/>
      <c r="C18" s="166"/>
      <c r="D18" s="166"/>
      <c r="E18" s="166"/>
      <c r="F18" s="166"/>
      <c r="G18" s="166"/>
      <c r="H18" s="195"/>
      <c r="I18" s="191"/>
      <c r="J18" s="191"/>
      <c r="K18" s="191"/>
      <c r="L18" s="196"/>
      <c r="M18" s="166"/>
      <c r="N18" s="191"/>
      <c r="O18" s="166"/>
      <c r="P18" s="197"/>
      <c r="Q18" s="197"/>
      <c r="R18" s="166"/>
      <c r="S18" s="166"/>
      <c r="T18" s="166"/>
      <c r="U18" s="873"/>
    </row>
    <row r="19" spans="1:22" s="668" customFormat="1" ht="31.5" customHeight="1" x14ac:dyDescent="0.25">
      <c r="A19" s="695">
        <f>COUNTIF(A6:A17,"*")</f>
        <v>3</v>
      </c>
      <c r="N19" s="695">
        <f>COUNTIF(N6:N17,"*")</f>
        <v>3</v>
      </c>
      <c r="T19" s="735"/>
      <c r="U19" s="874"/>
      <c r="V19" s="695">
        <f>AVERAGE(V3:V16)</f>
        <v>82.666666666666671</v>
      </c>
    </row>
    <row r="20" spans="1:22" s="668" customFormat="1" ht="31.5" customHeight="1" x14ac:dyDescent="0.25">
      <c r="A20" s="189" t="s">
        <v>2773</v>
      </c>
      <c r="N20" s="189" t="s">
        <v>2774</v>
      </c>
      <c r="U20" s="874"/>
      <c r="V20" s="723" t="s">
        <v>2788</v>
      </c>
    </row>
    <row r="24" spans="1:22" x14ac:dyDescent="0.25">
      <c r="R24" s="437"/>
      <c r="S24" s="437"/>
    </row>
  </sheetData>
  <mergeCells count="98">
    <mergeCell ref="J13:J17"/>
    <mergeCell ref="K13:K15"/>
    <mergeCell ref="L13:L17"/>
    <mergeCell ref="N15:N17"/>
    <mergeCell ref="O15:O17"/>
    <mergeCell ref="P15:P17"/>
    <mergeCell ref="Q15:Q17"/>
    <mergeCell ref="M13:M17"/>
    <mergeCell ref="N13:N14"/>
    <mergeCell ref="O13:O14"/>
    <mergeCell ref="P13:P14"/>
    <mergeCell ref="Q13:Q14"/>
    <mergeCell ref="A13:A17"/>
    <mergeCell ref="B13:B17"/>
    <mergeCell ref="C13:C17"/>
    <mergeCell ref="D13:D14"/>
    <mergeCell ref="E13:E14"/>
    <mergeCell ref="D15:D17"/>
    <mergeCell ref="E15:E17"/>
    <mergeCell ref="F8:F12"/>
    <mergeCell ref="G8:G12"/>
    <mergeCell ref="H8:H12"/>
    <mergeCell ref="H13:H17"/>
    <mergeCell ref="I13:I17"/>
    <mergeCell ref="G13:G17"/>
    <mergeCell ref="F15:F17"/>
    <mergeCell ref="F13:F14"/>
    <mergeCell ref="S15:S17"/>
    <mergeCell ref="S13:S14"/>
    <mergeCell ref="P6:P7"/>
    <mergeCell ref="Q6:Q7"/>
    <mergeCell ref="R6:R7"/>
    <mergeCell ref="S6:S7"/>
    <mergeCell ref="P8:P9"/>
    <mergeCell ref="Q8:Q9"/>
    <mergeCell ref="R8:R12"/>
    <mergeCell ref="S8:S9"/>
    <mergeCell ref="R13:R14"/>
    <mergeCell ref="R15:R17"/>
    <mergeCell ref="N6:N7"/>
    <mergeCell ref="O6:O7"/>
    <mergeCell ref="I8:I12"/>
    <mergeCell ref="J8:J12"/>
    <mergeCell ref="L8:L12"/>
    <mergeCell ref="M8:M12"/>
    <mergeCell ref="N8:N12"/>
    <mergeCell ref="O8:O12"/>
    <mergeCell ref="K9:K12"/>
    <mergeCell ref="M6:M7"/>
    <mergeCell ref="L6:L7"/>
    <mergeCell ref="A8:A12"/>
    <mergeCell ref="B8:B12"/>
    <mergeCell ref="C8:C12"/>
    <mergeCell ref="D8:D12"/>
    <mergeCell ref="E8:E12"/>
    <mergeCell ref="A6:A7"/>
    <mergeCell ref="B6:B7"/>
    <mergeCell ref="C6:C7"/>
    <mergeCell ref="D6:D7"/>
    <mergeCell ref="E6:E7"/>
    <mergeCell ref="F6:F7"/>
    <mergeCell ref="G6:G7"/>
    <mergeCell ref="H6:H7"/>
    <mergeCell ref="I6:I7"/>
    <mergeCell ref="J6:J7"/>
    <mergeCell ref="U4:U5"/>
    <mergeCell ref="I4:I5"/>
    <mergeCell ref="J4:J5"/>
    <mergeCell ref="K4:K5"/>
    <mergeCell ref="L4:L5"/>
    <mergeCell ref="M4:M5"/>
    <mergeCell ref="N4:N5"/>
    <mergeCell ref="O4:O5"/>
    <mergeCell ref="P4:Q4"/>
    <mergeCell ref="R4:R5"/>
    <mergeCell ref="S4:S5"/>
    <mergeCell ref="T4:T5"/>
    <mergeCell ref="A1:B2"/>
    <mergeCell ref="C1:T1"/>
    <mergeCell ref="C2:T2"/>
    <mergeCell ref="A3:E3"/>
    <mergeCell ref="F3:U3"/>
    <mergeCell ref="A4:B4"/>
    <mergeCell ref="C4:C5"/>
    <mergeCell ref="D4:F4"/>
    <mergeCell ref="G4:G5"/>
    <mergeCell ref="H4:H5"/>
    <mergeCell ref="V6:V7"/>
    <mergeCell ref="V8:V12"/>
    <mergeCell ref="U13:U14"/>
    <mergeCell ref="T13:T14"/>
    <mergeCell ref="U15:U17"/>
    <mergeCell ref="T15:T17"/>
    <mergeCell ref="V15:V17"/>
    <mergeCell ref="T6:T7"/>
    <mergeCell ref="U6:U7"/>
    <mergeCell ref="U8:U9"/>
    <mergeCell ref="T8:T9"/>
  </mergeCells>
  <phoneticPr fontId="115" type="noConversion"/>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A18" zoomScale="50" zoomScaleNormal="50" workbookViewId="0">
      <selection activeCell="R18" sqref="R18:R21"/>
    </sheetView>
  </sheetViews>
  <sheetFormatPr baseColWidth="10" defaultColWidth="11.42578125" defaultRowHeight="12.75" x14ac:dyDescent="0.2"/>
  <cols>
    <col min="1" max="1" width="11.5703125" style="355" customWidth="1"/>
    <col min="2" max="2" width="19.5703125" style="355" customWidth="1"/>
    <col min="3" max="3" width="15.28515625" style="331" customWidth="1"/>
    <col min="4" max="4" width="14.28515625" style="331" customWidth="1"/>
    <col min="5" max="5" width="14.85546875" style="331" customWidth="1"/>
    <col min="6" max="6" width="13.28515625" style="331" customWidth="1"/>
    <col min="7" max="7" width="16.28515625" style="331" customWidth="1"/>
    <col min="8" max="8" width="6.140625" style="356" customWidth="1"/>
    <col min="9" max="10" width="5.7109375" style="355" customWidth="1"/>
    <col min="11" max="11" width="13.7109375" style="355" customWidth="1"/>
    <col min="12" max="12" width="6.140625" style="357" customWidth="1"/>
    <col min="13" max="13" width="6.28515625" style="331" customWidth="1"/>
    <col min="14" max="14" width="13" style="355" customWidth="1"/>
    <col min="15" max="15" width="17.28515625" style="331" customWidth="1"/>
    <col min="16" max="16" width="11" style="353" customWidth="1"/>
    <col min="17" max="17" width="11.28515625" style="353" customWidth="1"/>
    <col min="18" max="18" width="15.140625" style="331" customWidth="1"/>
    <col min="19" max="19" width="7.28515625" style="331" customWidth="1"/>
    <col min="20" max="20" width="16.140625" style="331" customWidth="1"/>
    <col min="21" max="21" width="17.140625" style="331" customWidth="1"/>
    <col min="22" max="16384" width="11.42578125" style="331"/>
  </cols>
  <sheetData>
    <row r="1" spans="1:21" ht="39" customHeight="1" x14ac:dyDescent="0.2">
      <c r="A1" s="1257"/>
      <c r="B1" s="1258"/>
      <c r="C1" s="1219" t="s">
        <v>273</v>
      </c>
      <c r="D1" s="1219"/>
      <c r="E1" s="1219"/>
      <c r="F1" s="1219"/>
      <c r="G1" s="1219"/>
      <c r="H1" s="1219"/>
      <c r="I1" s="1219"/>
      <c r="J1" s="1219"/>
      <c r="K1" s="1219"/>
      <c r="L1" s="1219"/>
      <c r="M1" s="1219"/>
      <c r="N1" s="1219"/>
      <c r="O1" s="1219"/>
      <c r="P1" s="1219"/>
      <c r="Q1" s="1219"/>
      <c r="R1" s="1219"/>
      <c r="S1" s="1219"/>
      <c r="T1" s="1219"/>
      <c r="U1" s="302" t="s">
        <v>274</v>
      </c>
    </row>
    <row r="2" spans="1:21" ht="39" customHeight="1" x14ac:dyDescent="0.2">
      <c r="A2" s="1259"/>
      <c r="B2" s="1260"/>
      <c r="C2" s="1220" t="s">
        <v>275</v>
      </c>
      <c r="D2" s="1220"/>
      <c r="E2" s="1220"/>
      <c r="F2" s="1220"/>
      <c r="G2" s="1220"/>
      <c r="H2" s="1220"/>
      <c r="I2" s="1220"/>
      <c r="J2" s="1220"/>
      <c r="K2" s="1220"/>
      <c r="L2" s="1220"/>
      <c r="M2" s="1220"/>
      <c r="N2" s="1220"/>
      <c r="O2" s="1220"/>
      <c r="P2" s="1220"/>
      <c r="Q2" s="1220"/>
      <c r="R2" s="1220"/>
      <c r="S2" s="1220"/>
      <c r="T2" s="1220"/>
      <c r="U2" s="303" t="s">
        <v>276</v>
      </c>
    </row>
    <row r="3" spans="1:21" ht="36" customHeight="1" x14ac:dyDescent="0.2">
      <c r="A3" s="1222" t="s">
        <v>2247</v>
      </c>
      <c r="B3" s="1222"/>
      <c r="C3" s="1222"/>
      <c r="D3" s="1222"/>
      <c r="E3" s="1222"/>
      <c r="F3" s="1222" t="s">
        <v>2248</v>
      </c>
      <c r="G3" s="1222"/>
      <c r="H3" s="1222"/>
      <c r="I3" s="1222"/>
      <c r="J3" s="1222"/>
      <c r="K3" s="1222"/>
      <c r="L3" s="1222"/>
      <c r="M3" s="1222"/>
      <c r="N3" s="1222"/>
      <c r="O3" s="1222"/>
      <c r="P3" s="1222"/>
      <c r="Q3" s="1222"/>
      <c r="R3" s="1222"/>
      <c r="S3" s="1222"/>
      <c r="T3" s="1222"/>
      <c r="U3" s="1261"/>
    </row>
    <row r="4" spans="1:21" s="332" customFormat="1" ht="54" customHeight="1" x14ac:dyDescent="0.2">
      <c r="A4" s="1253" t="s">
        <v>896</v>
      </c>
      <c r="B4" s="1253"/>
      <c r="C4" s="1253" t="s">
        <v>897</v>
      </c>
      <c r="D4" s="1253" t="s">
        <v>1011</v>
      </c>
      <c r="E4" s="1253"/>
      <c r="F4" s="1253"/>
      <c r="G4" s="1253" t="s">
        <v>712</v>
      </c>
      <c r="H4" s="1255" t="s">
        <v>283</v>
      </c>
      <c r="I4" s="1255" t="s">
        <v>284</v>
      </c>
      <c r="J4" s="1255" t="s">
        <v>285</v>
      </c>
      <c r="K4" s="1253" t="s">
        <v>286</v>
      </c>
      <c r="L4" s="1255" t="s">
        <v>287</v>
      </c>
      <c r="M4" s="1255" t="s">
        <v>288</v>
      </c>
      <c r="N4" s="1253" t="s">
        <v>289</v>
      </c>
      <c r="O4" s="1253" t="s">
        <v>290</v>
      </c>
      <c r="P4" s="1253" t="s">
        <v>291</v>
      </c>
      <c r="Q4" s="1253"/>
      <c r="R4" s="1253" t="s">
        <v>292</v>
      </c>
      <c r="S4" s="1253" t="s">
        <v>293</v>
      </c>
      <c r="T4" s="1262" t="s">
        <v>294</v>
      </c>
      <c r="U4" s="1253" t="s">
        <v>295</v>
      </c>
    </row>
    <row r="5" spans="1:21" s="332" customFormat="1" ht="51.75" thickBot="1" x14ac:dyDescent="0.25">
      <c r="A5" s="305" t="s">
        <v>713</v>
      </c>
      <c r="B5" s="305" t="s">
        <v>714</v>
      </c>
      <c r="C5" s="1254"/>
      <c r="D5" s="306" t="s">
        <v>298</v>
      </c>
      <c r="E5" s="306" t="s">
        <v>299</v>
      </c>
      <c r="F5" s="306" t="s">
        <v>300</v>
      </c>
      <c r="G5" s="1254"/>
      <c r="H5" s="1256"/>
      <c r="I5" s="1256"/>
      <c r="J5" s="1256"/>
      <c r="K5" s="1254"/>
      <c r="L5" s="1256"/>
      <c r="M5" s="1256"/>
      <c r="N5" s="1254"/>
      <c r="O5" s="1254"/>
      <c r="P5" s="305" t="s">
        <v>301</v>
      </c>
      <c r="Q5" s="305" t="s">
        <v>302</v>
      </c>
      <c r="R5" s="1254"/>
      <c r="S5" s="1254"/>
      <c r="T5" s="1263"/>
      <c r="U5" s="1254"/>
    </row>
    <row r="6" spans="1:21" s="19" customFormat="1" ht="192" thickBot="1" x14ac:dyDescent="0.25">
      <c r="A6" s="1235" t="s">
        <v>2249</v>
      </c>
      <c r="B6" s="1235" t="s">
        <v>2250</v>
      </c>
      <c r="C6" s="1235" t="s">
        <v>2251</v>
      </c>
      <c r="D6" s="1235" t="s">
        <v>2252</v>
      </c>
      <c r="E6" s="463" t="s">
        <v>2253</v>
      </c>
      <c r="F6" s="459"/>
      <c r="G6" s="1235" t="s">
        <v>2822</v>
      </c>
      <c r="H6" s="1237" t="s">
        <v>2254</v>
      </c>
      <c r="I6" s="1237" t="s">
        <v>310</v>
      </c>
      <c r="J6" s="1237" t="s">
        <v>509</v>
      </c>
      <c r="K6" s="432" t="s">
        <v>2255</v>
      </c>
      <c r="L6" s="1237" t="s">
        <v>2256</v>
      </c>
      <c r="M6" s="1237" t="s">
        <v>2257</v>
      </c>
      <c r="N6" s="432" t="s">
        <v>2258</v>
      </c>
      <c r="O6" s="430" t="s">
        <v>1136</v>
      </c>
      <c r="P6" s="430" t="s">
        <v>1128</v>
      </c>
      <c r="Q6" s="618">
        <v>43983</v>
      </c>
      <c r="R6" s="430" t="s">
        <v>2259</v>
      </c>
      <c r="S6" s="443">
        <v>1</v>
      </c>
      <c r="T6" s="738">
        <v>100</v>
      </c>
      <c r="U6" s="736" t="s">
        <v>2823</v>
      </c>
    </row>
    <row r="7" spans="1:21" s="19" customFormat="1" ht="38.25" x14ac:dyDescent="0.2">
      <c r="A7" s="1235"/>
      <c r="B7" s="1235"/>
      <c r="C7" s="1235"/>
      <c r="D7" s="1235"/>
      <c r="E7" s="463" t="s">
        <v>2260</v>
      </c>
      <c r="F7" s="459"/>
      <c r="G7" s="1235"/>
      <c r="H7" s="1237"/>
      <c r="I7" s="1237"/>
      <c r="J7" s="1237"/>
      <c r="K7" s="432" t="s">
        <v>2261</v>
      </c>
      <c r="L7" s="1237"/>
      <c r="M7" s="1237"/>
      <c r="N7" s="1235" t="s">
        <v>2262</v>
      </c>
      <c r="O7" s="1233" t="s">
        <v>1136</v>
      </c>
      <c r="P7" s="1233" t="s">
        <v>1128</v>
      </c>
      <c r="Q7" s="1267">
        <v>43983</v>
      </c>
      <c r="R7" s="1233" t="s">
        <v>2263</v>
      </c>
      <c r="S7" s="1268">
        <v>2</v>
      </c>
      <c r="T7" s="1269">
        <v>100</v>
      </c>
      <c r="U7" s="1271" t="s">
        <v>2803</v>
      </c>
    </row>
    <row r="8" spans="1:21" s="19" customFormat="1" ht="25.5" x14ac:dyDescent="0.2">
      <c r="A8" s="1235"/>
      <c r="B8" s="1235"/>
      <c r="C8" s="1235"/>
      <c r="D8" s="1235"/>
      <c r="E8" s="1235" t="s">
        <v>2264</v>
      </c>
      <c r="F8" s="1235" t="s">
        <v>2265</v>
      </c>
      <c r="G8" s="1235"/>
      <c r="H8" s="1237"/>
      <c r="I8" s="1237"/>
      <c r="J8" s="1237"/>
      <c r="K8" s="432" t="s">
        <v>2266</v>
      </c>
      <c r="L8" s="1237"/>
      <c r="M8" s="1237"/>
      <c r="N8" s="1235"/>
      <c r="O8" s="1233"/>
      <c r="P8" s="1233"/>
      <c r="Q8" s="1233"/>
      <c r="R8" s="1233"/>
      <c r="S8" s="1268"/>
      <c r="T8" s="1270"/>
      <c r="U8" s="1266"/>
    </row>
    <row r="9" spans="1:21" s="19" customFormat="1" ht="45.75" customHeight="1" x14ac:dyDescent="0.2">
      <c r="A9" s="1235"/>
      <c r="B9" s="1235"/>
      <c r="C9" s="1235"/>
      <c r="D9" s="1235" t="s">
        <v>2267</v>
      </c>
      <c r="E9" s="1235"/>
      <c r="F9" s="1235"/>
      <c r="G9" s="1235"/>
      <c r="H9" s="1237"/>
      <c r="I9" s="1237"/>
      <c r="J9" s="1237"/>
      <c r="K9" s="1235" t="s">
        <v>2268</v>
      </c>
      <c r="L9" s="1237"/>
      <c r="M9" s="1237"/>
      <c r="N9" s="1235" t="s">
        <v>2269</v>
      </c>
      <c r="O9" s="1233" t="s">
        <v>1136</v>
      </c>
      <c r="P9" s="1233" t="s">
        <v>1128</v>
      </c>
      <c r="Q9" s="1267">
        <v>43983</v>
      </c>
      <c r="R9" s="1233" t="s">
        <v>2270</v>
      </c>
      <c r="S9" s="1268">
        <v>1</v>
      </c>
      <c r="T9" s="1269">
        <v>100</v>
      </c>
      <c r="U9" s="1264" t="s">
        <v>2824</v>
      </c>
    </row>
    <row r="10" spans="1:21" s="19" customFormat="1" ht="38.25" x14ac:dyDescent="0.2">
      <c r="A10" s="1235"/>
      <c r="B10" s="1235"/>
      <c r="C10" s="1235"/>
      <c r="D10" s="1235"/>
      <c r="E10" s="463" t="s">
        <v>2271</v>
      </c>
      <c r="F10" s="459"/>
      <c r="G10" s="1235"/>
      <c r="H10" s="1237"/>
      <c r="I10" s="1237"/>
      <c r="J10" s="1237"/>
      <c r="K10" s="1235"/>
      <c r="L10" s="1237"/>
      <c r="M10" s="1237"/>
      <c r="N10" s="1235"/>
      <c r="O10" s="1233"/>
      <c r="P10" s="1233"/>
      <c r="Q10" s="1233"/>
      <c r="R10" s="1233"/>
      <c r="S10" s="1268"/>
      <c r="T10" s="1272"/>
      <c r="U10" s="1265"/>
    </row>
    <row r="11" spans="1:21" s="19" customFormat="1" ht="38.25" x14ac:dyDescent="0.2">
      <c r="A11" s="1235"/>
      <c r="B11" s="1235"/>
      <c r="C11" s="1235"/>
      <c r="D11" s="432" t="s">
        <v>2272</v>
      </c>
      <c r="E11" s="459"/>
      <c r="F11" s="459"/>
      <c r="G11" s="1235"/>
      <c r="H11" s="1237"/>
      <c r="I11" s="1237"/>
      <c r="J11" s="1237"/>
      <c r="K11" s="1235" t="s">
        <v>2273</v>
      </c>
      <c r="L11" s="1237"/>
      <c r="M11" s="1237"/>
      <c r="N11" s="1235"/>
      <c r="O11" s="1233"/>
      <c r="P11" s="1233"/>
      <c r="Q11" s="1233"/>
      <c r="R11" s="1233"/>
      <c r="S11" s="1268"/>
      <c r="T11" s="1272"/>
      <c r="U11" s="1265"/>
    </row>
    <row r="12" spans="1:21" s="19" customFormat="1" ht="25.5" x14ac:dyDescent="0.2">
      <c r="A12" s="1235"/>
      <c r="B12" s="1235"/>
      <c r="C12" s="1235"/>
      <c r="D12" s="432" t="s">
        <v>2274</v>
      </c>
      <c r="E12" s="459"/>
      <c r="F12" s="459"/>
      <c r="G12" s="1235"/>
      <c r="H12" s="1237"/>
      <c r="I12" s="1237"/>
      <c r="J12" s="1237"/>
      <c r="K12" s="1235"/>
      <c r="L12" s="1237"/>
      <c r="M12" s="1237"/>
      <c r="N12" s="1235"/>
      <c r="O12" s="1233"/>
      <c r="P12" s="1233"/>
      <c r="Q12" s="1233"/>
      <c r="R12" s="1233"/>
      <c r="S12" s="1268"/>
      <c r="T12" s="1270"/>
      <c r="U12" s="1266"/>
    </row>
    <row r="13" spans="1:21" s="19" customFormat="1" ht="63.75" x14ac:dyDescent="0.2">
      <c r="A13" s="1273" t="s">
        <v>2275</v>
      </c>
      <c r="B13" s="1276" t="s">
        <v>2276</v>
      </c>
      <c r="C13" s="1276" t="s">
        <v>2277</v>
      </c>
      <c r="D13" s="1276" t="s">
        <v>2272</v>
      </c>
      <c r="E13" s="1279"/>
      <c r="F13" s="1279"/>
      <c r="G13" s="1276" t="s">
        <v>2278</v>
      </c>
      <c r="H13" s="1238" t="s">
        <v>2254</v>
      </c>
      <c r="I13" s="1238" t="s">
        <v>310</v>
      </c>
      <c r="J13" s="1238" t="s">
        <v>509</v>
      </c>
      <c r="K13" s="612" t="s">
        <v>2279</v>
      </c>
      <c r="L13" s="1238" t="s">
        <v>2256</v>
      </c>
      <c r="M13" s="1238" t="s">
        <v>2257</v>
      </c>
      <c r="N13" s="1276" t="s">
        <v>2280</v>
      </c>
      <c r="O13" s="1276" t="s">
        <v>55</v>
      </c>
      <c r="P13" s="1193" t="s">
        <v>1128</v>
      </c>
      <c r="Q13" s="1190">
        <v>43983</v>
      </c>
      <c r="R13" s="1193" t="s">
        <v>2281</v>
      </c>
      <c r="S13" s="1281">
        <v>2</v>
      </c>
      <c r="T13" s="1269">
        <v>100</v>
      </c>
      <c r="U13" s="1264" t="s">
        <v>2825</v>
      </c>
    </row>
    <row r="14" spans="1:21" s="19" customFormat="1" ht="33" customHeight="1" x14ac:dyDescent="0.2">
      <c r="A14" s="1274"/>
      <c r="B14" s="1277"/>
      <c r="C14" s="1277"/>
      <c r="D14" s="1278"/>
      <c r="E14" s="1280"/>
      <c r="F14" s="1280"/>
      <c r="G14" s="1277"/>
      <c r="H14" s="1247"/>
      <c r="I14" s="1247"/>
      <c r="J14" s="1247"/>
      <c r="K14" s="432" t="s">
        <v>2282</v>
      </c>
      <c r="L14" s="1247"/>
      <c r="M14" s="1247"/>
      <c r="N14" s="1278"/>
      <c r="O14" s="1277"/>
      <c r="P14" s="1201"/>
      <c r="Q14" s="1201"/>
      <c r="R14" s="1194"/>
      <c r="S14" s="1282"/>
      <c r="T14" s="1270"/>
      <c r="U14" s="1266"/>
    </row>
    <row r="15" spans="1:21" s="19" customFormat="1" ht="127.5" x14ac:dyDescent="0.2">
      <c r="A15" s="1274"/>
      <c r="B15" s="1277"/>
      <c r="C15" s="1277"/>
      <c r="D15" s="432" t="s">
        <v>2274</v>
      </c>
      <c r="E15" s="459"/>
      <c r="F15" s="459"/>
      <c r="G15" s="1277"/>
      <c r="H15" s="1247"/>
      <c r="I15" s="1247"/>
      <c r="J15" s="1247"/>
      <c r="K15" s="432" t="s">
        <v>2283</v>
      </c>
      <c r="L15" s="1247"/>
      <c r="M15" s="1247"/>
      <c r="N15" s="432" t="s">
        <v>2284</v>
      </c>
      <c r="O15" s="1278"/>
      <c r="P15" s="1194"/>
      <c r="Q15" s="1194"/>
      <c r="R15" s="430" t="s">
        <v>2285</v>
      </c>
      <c r="S15" s="443">
        <v>1500</v>
      </c>
      <c r="T15" s="739">
        <v>96</v>
      </c>
      <c r="U15" s="737" t="s">
        <v>2804</v>
      </c>
    </row>
    <row r="16" spans="1:21" s="19" customFormat="1" ht="255" x14ac:dyDescent="0.2">
      <c r="A16" s="1274"/>
      <c r="B16" s="1277"/>
      <c r="C16" s="1277"/>
      <c r="D16" s="1193" t="s">
        <v>2286</v>
      </c>
      <c r="E16" s="1279"/>
      <c r="F16" s="1279"/>
      <c r="G16" s="1277"/>
      <c r="H16" s="1247"/>
      <c r="I16" s="1247"/>
      <c r="J16" s="1247"/>
      <c r="K16" s="1276" t="s">
        <v>2287</v>
      </c>
      <c r="L16" s="1247"/>
      <c r="M16" s="1247"/>
      <c r="N16" s="1193" t="s">
        <v>2288</v>
      </c>
      <c r="O16" s="1193" t="s">
        <v>2289</v>
      </c>
      <c r="P16" s="1193" t="s">
        <v>1128</v>
      </c>
      <c r="Q16" s="1190">
        <v>43983</v>
      </c>
      <c r="R16" s="430" t="s">
        <v>2290</v>
      </c>
      <c r="S16" s="430">
        <v>50</v>
      </c>
      <c r="T16" s="739">
        <v>100</v>
      </c>
      <c r="U16" s="737" t="s">
        <v>2826</v>
      </c>
    </row>
    <row r="17" spans="1:21" s="19" customFormat="1" ht="255" x14ac:dyDescent="0.2">
      <c r="A17" s="1275"/>
      <c r="B17" s="1278"/>
      <c r="C17" s="1278"/>
      <c r="D17" s="1194"/>
      <c r="E17" s="1280"/>
      <c r="F17" s="1280"/>
      <c r="G17" s="1278"/>
      <c r="H17" s="1239"/>
      <c r="I17" s="1239"/>
      <c r="J17" s="1239"/>
      <c r="K17" s="1278"/>
      <c r="L17" s="1239"/>
      <c r="M17" s="1239"/>
      <c r="N17" s="1194"/>
      <c r="O17" s="1194"/>
      <c r="P17" s="1194"/>
      <c r="Q17" s="1194"/>
      <c r="R17" s="430" t="s">
        <v>2291</v>
      </c>
      <c r="S17" s="430">
        <v>30</v>
      </c>
      <c r="T17" s="739">
        <v>100</v>
      </c>
      <c r="U17" s="737" t="s">
        <v>2805</v>
      </c>
    </row>
    <row r="18" spans="1:21" s="19" customFormat="1" ht="38.25" x14ac:dyDescent="0.2">
      <c r="A18" s="1274" t="s">
        <v>2292</v>
      </c>
      <c r="B18" s="1277" t="s">
        <v>2293</v>
      </c>
      <c r="C18" s="1277" t="s">
        <v>2251</v>
      </c>
      <c r="D18" s="343" t="s">
        <v>2272</v>
      </c>
      <c r="E18" s="613"/>
      <c r="F18" s="613"/>
      <c r="G18" s="1278" t="s">
        <v>2294</v>
      </c>
      <c r="H18" s="1247" t="s">
        <v>2254</v>
      </c>
      <c r="I18" s="1247" t="s">
        <v>310</v>
      </c>
      <c r="J18" s="1247" t="s">
        <v>509</v>
      </c>
      <c r="K18" s="343" t="s">
        <v>2282</v>
      </c>
      <c r="L18" s="1247" t="s">
        <v>2256</v>
      </c>
      <c r="M18" s="1247" t="s">
        <v>2257</v>
      </c>
      <c r="N18" s="1292" t="s">
        <v>2295</v>
      </c>
      <c r="O18" s="1277" t="s">
        <v>2296</v>
      </c>
      <c r="P18" s="1201" t="s">
        <v>1128</v>
      </c>
      <c r="Q18" s="1190">
        <v>43983</v>
      </c>
      <c r="R18" s="1294" t="s">
        <v>2297</v>
      </c>
      <c r="S18" s="1297">
        <v>1</v>
      </c>
      <c r="T18" s="1269">
        <v>100</v>
      </c>
      <c r="U18" s="1264" t="s">
        <v>2806</v>
      </c>
    </row>
    <row r="19" spans="1:21" s="230" customFormat="1" ht="25.5" x14ac:dyDescent="0.2">
      <c r="A19" s="1274"/>
      <c r="B19" s="1286"/>
      <c r="C19" s="1286"/>
      <c r="D19" s="614" t="s">
        <v>2274</v>
      </c>
      <c r="E19" s="615"/>
      <c r="F19" s="615"/>
      <c r="G19" s="1235"/>
      <c r="H19" s="1247"/>
      <c r="I19" s="1247"/>
      <c r="J19" s="1247"/>
      <c r="K19" s="1290" t="s">
        <v>2283</v>
      </c>
      <c r="L19" s="1247"/>
      <c r="M19" s="1247"/>
      <c r="N19" s="1292"/>
      <c r="O19" s="1277"/>
      <c r="P19" s="1201"/>
      <c r="Q19" s="1201"/>
      <c r="R19" s="1295"/>
      <c r="S19" s="1297"/>
      <c r="T19" s="1272"/>
      <c r="U19" s="1265"/>
    </row>
    <row r="20" spans="1:21" s="230" customFormat="1" ht="51" x14ac:dyDescent="0.2">
      <c r="A20" s="1274"/>
      <c r="B20" s="1286"/>
      <c r="C20" s="1286"/>
      <c r="D20" s="614" t="s">
        <v>2298</v>
      </c>
      <c r="E20" s="615"/>
      <c r="F20" s="615"/>
      <c r="G20" s="1235"/>
      <c r="H20" s="1247"/>
      <c r="I20" s="1247"/>
      <c r="J20" s="1247"/>
      <c r="K20" s="1291"/>
      <c r="L20" s="1247"/>
      <c r="M20" s="1247"/>
      <c r="N20" s="1292"/>
      <c r="O20" s="1277"/>
      <c r="P20" s="1201"/>
      <c r="Q20" s="1201"/>
      <c r="R20" s="1295"/>
      <c r="S20" s="1297"/>
      <c r="T20" s="1272"/>
      <c r="U20" s="1265"/>
    </row>
    <row r="21" spans="1:21" s="230" customFormat="1" ht="51.75" thickBot="1" x14ac:dyDescent="0.25">
      <c r="A21" s="1285"/>
      <c r="B21" s="1287"/>
      <c r="C21" s="1287"/>
      <c r="D21" s="188" t="s">
        <v>2299</v>
      </c>
      <c r="E21" s="616"/>
      <c r="F21" s="616"/>
      <c r="G21" s="1288"/>
      <c r="H21" s="1289"/>
      <c r="I21" s="1289"/>
      <c r="J21" s="1289"/>
      <c r="K21" s="188" t="s">
        <v>2287</v>
      </c>
      <c r="L21" s="1289"/>
      <c r="M21" s="1289"/>
      <c r="N21" s="1293"/>
      <c r="O21" s="1283"/>
      <c r="P21" s="1284"/>
      <c r="Q21" s="1284"/>
      <c r="R21" s="1296"/>
      <c r="S21" s="1298"/>
      <c r="T21" s="1299"/>
      <c r="U21" s="1300"/>
    </row>
    <row r="23" spans="1:21" s="668" customFormat="1" ht="31.5" customHeight="1" x14ac:dyDescent="0.25">
      <c r="A23" s="695">
        <f>COUNTIF(A6:A21,"*")</f>
        <v>3</v>
      </c>
      <c r="N23" s="695">
        <f>COUNTIF(N6:N21,"*")</f>
        <v>7</v>
      </c>
      <c r="T23" s="741">
        <f>AVERAGE(T6:T21)</f>
        <v>99.5</v>
      </c>
    </row>
    <row r="24" spans="1:21" s="668" customFormat="1" ht="31.5" customHeight="1" x14ac:dyDescent="0.25">
      <c r="A24" s="189" t="s">
        <v>2773</v>
      </c>
      <c r="N24" s="189" t="s">
        <v>2774</v>
      </c>
      <c r="T24" s="723" t="s">
        <v>2788</v>
      </c>
    </row>
    <row r="26" spans="1:21" ht="18" x14ac:dyDescent="0.2">
      <c r="T26" s="617"/>
    </row>
    <row r="27" spans="1:21" ht="18" x14ac:dyDescent="0.2">
      <c r="T27" s="617"/>
    </row>
    <row r="28" spans="1:21" ht="18" x14ac:dyDescent="0.2">
      <c r="T28" s="617"/>
    </row>
  </sheetData>
  <mergeCells count="99">
    <mergeCell ref="Q18:Q21"/>
    <mergeCell ref="R18:R21"/>
    <mergeCell ref="S18:S21"/>
    <mergeCell ref="T18:T21"/>
    <mergeCell ref="U18:U21"/>
    <mergeCell ref="O18:O21"/>
    <mergeCell ref="P18:P21"/>
    <mergeCell ref="A18:A21"/>
    <mergeCell ref="B18:B21"/>
    <mergeCell ref="C18:C21"/>
    <mergeCell ref="G18:G21"/>
    <mergeCell ref="H18:H21"/>
    <mergeCell ref="I18:I21"/>
    <mergeCell ref="K19:K20"/>
    <mergeCell ref="J18:J21"/>
    <mergeCell ref="L18:L21"/>
    <mergeCell ref="M18:M21"/>
    <mergeCell ref="N18:N21"/>
    <mergeCell ref="T13:T14"/>
    <mergeCell ref="U13:U14"/>
    <mergeCell ref="D16:D17"/>
    <mergeCell ref="E16:E17"/>
    <mergeCell ref="F16:F17"/>
    <mergeCell ref="K16:K17"/>
    <mergeCell ref="N16:N17"/>
    <mergeCell ref="O16:O17"/>
    <mergeCell ref="P16:P17"/>
    <mergeCell ref="Q16:Q17"/>
    <mergeCell ref="N13:N14"/>
    <mergeCell ref="O13:O15"/>
    <mergeCell ref="P13:P15"/>
    <mergeCell ref="Q13:Q15"/>
    <mergeCell ref="R13:R14"/>
    <mergeCell ref="S13:S14"/>
    <mergeCell ref="M13:M17"/>
    <mergeCell ref="A13:A17"/>
    <mergeCell ref="B13:B17"/>
    <mergeCell ref="C13:C17"/>
    <mergeCell ref="D13:D14"/>
    <mergeCell ref="E13:E14"/>
    <mergeCell ref="F13:F14"/>
    <mergeCell ref="G13:G17"/>
    <mergeCell ref="H13:H17"/>
    <mergeCell ref="I13:I17"/>
    <mergeCell ref="J13:J17"/>
    <mergeCell ref="L13:L17"/>
    <mergeCell ref="U9:U12"/>
    <mergeCell ref="P7:P8"/>
    <mergeCell ref="Q7:Q8"/>
    <mergeCell ref="R7:R8"/>
    <mergeCell ref="S7:S8"/>
    <mergeCell ref="T7:T8"/>
    <mergeCell ref="U7:U8"/>
    <mergeCell ref="P9:P12"/>
    <mergeCell ref="Q9:Q12"/>
    <mergeCell ref="R9:R12"/>
    <mergeCell ref="S9:S12"/>
    <mergeCell ref="T9:T12"/>
    <mergeCell ref="I6:I12"/>
    <mergeCell ref="J6:J12"/>
    <mergeCell ref="L6:L12"/>
    <mergeCell ref="M6:M12"/>
    <mergeCell ref="N7:N8"/>
    <mergeCell ref="A6:A12"/>
    <mergeCell ref="B6:B12"/>
    <mergeCell ref="C6:C12"/>
    <mergeCell ref="D6:D8"/>
    <mergeCell ref="G6:G12"/>
    <mergeCell ref="H6:H12"/>
    <mergeCell ref="E8:E9"/>
    <mergeCell ref="F8:F9"/>
    <mergeCell ref="D9:D10"/>
    <mergeCell ref="O4:O5"/>
    <mergeCell ref="I4:I5"/>
    <mergeCell ref="J4:J5"/>
    <mergeCell ref="K4:K5"/>
    <mergeCell ref="L4:L5"/>
    <mergeCell ref="M4:M5"/>
    <mergeCell ref="N4:N5"/>
    <mergeCell ref="O7:O8"/>
    <mergeCell ref="K9:K10"/>
    <mergeCell ref="N9:N12"/>
    <mergeCell ref="O9:O12"/>
    <mergeCell ref="K11:K12"/>
    <mergeCell ref="P4:Q4"/>
    <mergeCell ref="R4:R5"/>
    <mergeCell ref="S4:S5"/>
    <mergeCell ref="T4:T5"/>
    <mergeCell ref="U4:U5"/>
    <mergeCell ref="A1:B2"/>
    <mergeCell ref="C1:T1"/>
    <mergeCell ref="C2:T2"/>
    <mergeCell ref="A3:E3"/>
    <mergeCell ref="F3:U3"/>
    <mergeCell ref="A4:B4"/>
    <mergeCell ref="C4:C5"/>
    <mergeCell ref="D4:F4"/>
    <mergeCell ref="G4:G5"/>
    <mergeCell ref="H4:H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G1" zoomScale="70" zoomScaleNormal="70" workbookViewId="0">
      <selection sqref="A1:B2"/>
    </sheetView>
  </sheetViews>
  <sheetFormatPr baseColWidth="10" defaultRowHeight="12.75" x14ac:dyDescent="0.2"/>
  <cols>
    <col min="1" max="1" width="33" style="355" customWidth="1"/>
    <col min="2" max="2" width="19.5703125" style="355" customWidth="1"/>
    <col min="3" max="3" width="15.28515625" style="331" customWidth="1"/>
    <col min="4" max="6" width="17.5703125" style="331" customWidth="1"/>
    <col min="7" max="7" width="18.85546875" style="331" customWidth="1"/>
    <col min="8" max="8" width="6.140625" style="356" customWidth="1"/>
    <col min="9" max="10" width="5.7109375" style="355" customWidth="1"/>
    <col min="11" max="11" width="19.42578125" style="355" customWidth="1"/>
    <col min="12" max="12" width="8.140625" style="357" customWidth="1"/>
    <col min="13" max="13" width="6.28515625" style="331" customWidth="1"/>
    <col min="14" max="14" width="21.5703125" style="355" customWidth="1"/>
    <col min="15" max="15" width="18.140625" style="331" customWidth="1"/>
    <col min="16" max="17" width="11.5703125" style="353" customWidth="1"/>
    <col min="18" max="18" width="19.42578125" style="331" customWidth="1"/>
    <col min="19" max="19" width="8.7109375" style="331" customWidth="1"/>
    <col min="20" max="20" width="16.140625" style="331" customWidth="1"/>
    <col min="21" max="21" width="36.7109375" style="331" customWidth="1"/>
    <col min="22" max="256" width="11.42578125" style="331"/>
    <col min="257" max="257" width="33" style="331" customWidth="1"/>
    <col min="258" max="258" width="19.5703125" style="331" customWidth="1"/>
    <col min="259" max="259" width="15.28515625" style="331" customWidth="1"/>
    <col min="260" max="262" width="17.5703125" style="331" customWidth="1"/>
    <col min="263" max="263" width="18.85546875" style="331" customWidth="1"/>
    <col min="264" max="264" width="6.140625" style="331" customWidth="1"/>
    <col min="265" max="266" width="5.7109375" style="331" customWidth="1"/>
    <col min="267" max="267" width="19.42578125" style="331" customWidth="1"/>
    <col min="268" max="268" width="8.140625" style="331" customWidth="1"/>
    <col min="269" max="269" width="6.28515625" style="331" customWidth="1"/>
    <col min="270" max="270" width="21.5703125" style="331" customWidth="1"/>
    <col min="271" max="271" width="18.140625" style="331" customWidth="1"/>
    <col min="272" max="273" width="11.5703125" style="331" customWidth="1"/>
    <col min="274" max="274" width="19.42578125" style="331" customWidth="1"/>
    <col min="275" max="275" width="8.7109375" style="331" customWidth="1"/>
    <col min="276" max="276" width="16.140625" style="331" customWidth="1"/>
    <col min="277" max="277" width="27.7109375" style="331" customWidth="1"/>
    <col min="278" max="512" width="11.42578125" style="331"/>
    <col min="513" max="513" width="33" style="331" customWidth="1"/>
    <col min="514" max="514" width="19.5703125" style="331" customWidth="1"/>
    <col min="515" max="515" width="15.28515625" style="331" customWidth="1"/>
    <col min="516" max="518" width="17.5703125" style="331" customWidth="1"/>
    <col min="519" max="519" width="18.85546875" style="331" customWidth="1"/>
    <col min="520" max="520" width="6.140625" style="331" customWidth="1"/>
    <col min="521" max="522" width="5.7109375" style="331" customWidth="1"/>
    <col min="523" max="523" width="19.42578125" style="331" customWidth="1"/>
    <col min="524" max="524" width="8.140625" style="331" customWidth="1"/>
    <col min="525" max="525" width="6.28515625" style="331" customWidth="1"/>
    <col min="526" max="526" width="21.5703125" style="331" customWidth="1"/>
    <col min="527" max="527" width="18.140625" style="331" customWidth="1"/>
    <col min="528" max="529" width="11.5703125" style="331" customWidth="1"/>
    <col min="530" max="530" width="19.42578125" style="331" customWidth="1"/>
    <col min="531" max="531" width="8.7109375" style="331" customWidth="1"/>
    <col min="532" max="532" width="16.140625" style="331" customWidth="1"/>
    <col min="533" max="533" width="27.7109375" style="331" customWidth="1"/>
    <col min="534" max="768" width="11.42578125" style="331"/>
    <col min="769" max="769" width="33" style="331" customWidth="1"/>
    <col min="770" max="770" width="19.5703125" style="331" customWidth="1"/>
    <col min="771" max="771" width="15.28515625" style="331" customWidth="1"/>
    <col min="772" max="774" width="17.5703125" style="331" customWidth="1"/>
    <col min="775" max="775" width="18.85546875" style="331" customWidth="1"/>
    <col min="776" max="776" width="6.140625" style="331" customWidth="1"/>
    <col min="777" max="778" width="5.7109375" style="331" customWidth="1"/>
    <col min="779" max="779" width="19.42578125" style="331" customWidth="1"/>
    <col min="780" max="780" width="8.140625" style="331" customWidth="1"/>
    <col min="781" max="781" width="6.28515625" style="331" customWidth="1"/>
    <col min="782" max="782" width="21.5703125" style="331" customWidth="1"/>
    <col min="783" max="783" width="18.140625" style="331" customWidth="1"/>
    <col min="784" max="785" width="11.5703125" style="331" customWidth="1"/>
    <col min="786" max="786" width="19.42578125" style="331" customWidth="1"/>
    <col min="787" max="787" width="8.7109375" style="331" customWidth="1"/>
    <col min="788" max="788" width="16.140625" style="331" customWidth="1"/>
    <col min="789" max="789" width="27.7109375" style="331" customWidth="1"/>
    <col min="790" max="1024" width="11.42578125" style="331"/>
    <col min="1025" max="1025" width="33" style="331" customWidth="1"/>
    <col min="1026" max="1026" width="19.5703125" style="331" customWidth="1"/>
    <col min="1027" max="1027" width="15.28515625" style="331" customWidth="1"/>
    <col min="1028" max="1030" width="17.5703125" style="331" customWidth="1"/>
    <col min="1031" max="1031" width="18.85546875" style="331" customWidth="1"/>
    <col min="1032" max="1032" width="6.140625" style="331" customWidth="1"/>
    <col min="1033" max="1034" width="5.7109375" style="331" customWidth="1"/>
    <col min="1035" max="1035" width="19.42578125" style="331" customWidth="1"/>
    <col min="1036" max="1036" width="8.140625" style="331" customWidth="1"/>
    <col min="1037" max="1037" width="6.28515625" style="331" customWidth="1"/>
    <col min="1038" max="1038" width="21.5703125" style="331" customWidth="1"/>
    <col min="1039" max="1039" width="18.140625" style="331" customWidth="1"/>
    <col min="1040" max="1041" width="11.5703125" style="331" customWidth="1"/>
    <col min="1042" max="1042" width="19.42578125" style="331" customWidth="1"/>
    <col min="1043" max="1043" width="8.7109375" style="331" customWidth="1"/>
    <col min="1044" max="1044" width="16.140625" style="331" customWidth="1"/>
    <col min="1045" max="1045" width="27.7109375" style="331" customWidth="1"/>
    <col min="1046" max="1280" width="11.42578125" style="331"/>
    <col min="1281" max="1281" width="33" style="331" customWidth="1"/>
    <col min="1282" max="1282" width="19.5703125" style="331" customWidth="1"/>
    <col min="1283" max="1283" width="15.28515625" style="331" customWidth="1"/>
    <col min="1284" max="1286" width="17.5703125" style="331" customWidth="1"/>
    <col min="1287" max="1287" width="18.85546875" style="331" customWidth="1"/>
    <col min="1288" max="1288" width="6.140625" style="331" customWidth="1"/>
    <col min="1289" max="1290" width="5.7109375" style="331" customWidth="1"/>
    <col min="1291" max="1291" width="19.42578125" style="331" customWidth="1"/>
    <col min="1292" max="1292" width="8.140625" style="331" customWidth="1"/>
    <col min="1293" max="1293" width="6.28515625" style="331" customWidth="1"/>
    <col min="1294" max="1294" width="21.5703125" style="331" customWidth="1"/>
    <col min="1295" max="1295" width="18.140625" style="331" customWidth="1"/>
    <col min="1296" max="1297" width="11.5703125" style="331" customWidth="1"/>
    <col min="1298" max="1298" width="19.42578125" style="331" customWidth="1"/>
    <col min="1299" max="1299" width="8.7109375" style="331" customWidth="1"/>
    <col min="1300" max="1300" width="16.140625" style="331" customWidth="1"/>
    <col min="1301" max="1301" width="27.7109375" style="331" customWidth="1"/>
    <col min="1302" max="1536" width="11.42578125" style="331"/>
    <col min="1537" max="1537" width="33" style="331" customWidth="1"/>
    <col min="1538" max="1538" width="19.5703125" style="331" customWidth="1"/>
    <col min="1539" max="1539" width="15.28515625" style="331" customWidth="1"/>
    <col min="1540" max="1542" width="17.5703125" style="331" customWidth="1"/>
    <col min="1543" max="1543" width="18.85546875" style="331" customWidth="1"/>
    <col min="1544" max="1544" width="6.140625" style="331" customWidth="1"/>
    <col min="1545" max="1546" width="5.7109375" style="331" customWidth="1"/>
    <col min="1547" max="1547" width="19.42578125" style="331" customWidth="1"/>
    <col min="1548" max="1548" width="8.140625" style="331" customWidth="1"/>
    <col min="1549" max="1549" width="6.28515625" style="331" customWidth="1"/>
    <col min="1550" max="1550" width="21.5703125" style="331" customWidth="1"/>
    <col min="1551" max="1551" width="18.140625" style="331" customWidth="1"/>
    <col min="1552" max="1553" width="11.5703125" style="331" customWidth="1"/>
    <col min="1554" max="1554" width="19.42578125" style="331" customWidth="1"/>
    <col min="1555" max="1555" width="8.7109375" style="331" customWidth="1"/>
    <col min="1556" max="1556" width="16.140625" style="331" customWidth="1"/>
    <col min="1557" max="1557" width="27.7109375" style="331" customWidth="1"/>
    <col min="1558" max="1792" width="11.42578125" style="331"/>
    <col min="1793" max="1793" width="33" style="331" customWidth="1"/>
    <col min="1794" max="1794" width="19.5703125" style="331" customWidth="1"/>
    <col min="1795" max="1795" width="15.28515625" style="331" customWidth="1"/>
    <col min="1796" max="1798" width="17.5703125" style="331" customWidth="1"/>
    <col min="1799" max="1799" width="18.85546875" style="331" customWidth="1"/>
    <col min="1800" max="1800" width="6.140625" style="331" customWidth="1"/>
    <col min="1801" max="1802" width="5.7109375" style="331" customWidth="1"/>
    <col min="1803" max="1803" width="19.42578125" style="331" customWidth="1"/>
    <col min="1804" max="1804" width="8.140625" style="331" customWidth="1"/>
    <col min="1805" max="1805" width="6.28515625" style="331" customWidth="1"/>
    <col min="1806" max="1806" width="21.5703125" style="331" customWidth="1"/>
    <col min="1807" max="1807" width="18.140625" style="331" customWidth="1"/>
    <col min="1808" max="1809" width="11.5703125" style="331" customWidth="1"/>
    <col min="1810" max="1810" width="19.42578125" style="331" customWidth="1"/>
    <col min="1811" max="1811" width="8.7109375" style="331" customWidth="1"/>
    <col min="1812" max="1812" width="16.140625" style="331" customWidth="1"/>
    <col min="1813" max="1813" width="27.7109375" style="331" customWidth="1"/>
    <col min="1814" max="2048" width="11.42578125" style="331"/>
    <col min="2049" max="2049" width="33" style="331" customWidth="1"/>
    <col min="2050" max="2050" width="19.5703125" style="331" customWidth="1"/>
    <col min="2051" max="2051" width="15.28515625" style="331" customWidth="1"/>
    <col min="2052" max="2054" width="17.5703125" style="331" customWidth="1"/>
    <col min="2055" max="2055" width="18.85546875" style="331" customWidth="1"/>
    <col min="2056" max="2056" width="6.140625" style="331" customWidth="1"/>
    <col min="2057" max="2058" width="5.7109375" style="331" customWidth="1"/>
    <col min="2059" max="2059" width="19.42578125" style="331" customWidth="1"/>
    <col min="2060" max="2060" width="8.140625" style="331" customWidth="1"/>
    <col min="2061" max="2061" width="6.28515625" style="331" customWidth="1"/>
    <col min="2062" max="2062" width="21.5703125" style="331" customWidth="1"/>
    <col min="2063" max="2063" width="18.140625" style="331" customWidth="1"/>
    <col min="2064" max="2065" width="11.5703125" style="331" customWidth="1"/>
    <col min="2066" max="2066" width="19.42578125" style="331" customWidth="1"/>
    <col min="2067" max="2067" width="8.7109375" style="331" customWidth="1"/>
    <col min="2068" max="2068" width="16.140625" style="331" customWidth="1"/>
    <col min="2069" max="2069" width="27.7109375" style="331" customWidth="1"/>
    <col min="2070" max="2304" width="11.42578125" style="331"/>
    <col min="2305" max="2305" width="33" style="331" customWidth="1"/>
    <col min="2306" max="2306" width="19.5703125" style="331" customWidth="1"/>
    <col min="2307" max="2307" width="15.28515625" style="331" customWidth="1"/>
    <col min="2308" max="2310" width="17.5703125" style="331" customWidth="1"/>
    <col min="2311" max="2311" width="18.85546875" style="331" customWidth="1"/>
    <col min="2312" max="2312" width="6.140625" style="331" customWidth="1"/>
    <col min="2313" max="2314" width="5.7109375" style="331" customWidth="1"/>
    <col min="2315" max="2315" width="19.42578125" style="331" customWidth="1"/>
    <col min="2316" max="2316" width="8.140625" style="331" customWidth="1"/>
    <col min="2317" max="2317" width="6.28515625" style="331" customWidth="1"/>
    <col min="2318" max="2318" width="21.5703125" style="331" customWidth="1"/>
    <col min="2319" max="2319" width="18.140625" style="331" customWidth="1"/>
    <col min="2320" max="2321" width="11.5703125" style="331" customWidth="1"/>
    <col min="2322" max="2322" width="19.42578125" style="331" customWidth="1"/>
    <col min="2323" max="2323" width="8.7109375" style="331" customWidth="1"/>
    <col min="2324" max="2324" width="16.140625" style="331" customWidth="1"/>
    <col min="2325" max="2325" width="27.7109375" style="331" customWidth="1"/>
    <col min="2326" max="2560" width="11.42578125" style="331"/>
    <col min="2561" max="2561" width="33" style="331" customWidth="1"/>
    <col min="2562" max="2562" width="19.5703125" style="331" customWidth="1"/>
    <col min="2563" max="2563" width="15.28515625" style="331" customWidth="1"/>
    <col min="2564" max="2566" width="17.5703125" style="331" customWidth="1"/>
    <col min="2567" max="2567" width="18.85546875" style="331" customWidth="1"/>
    <col min="2568" max="2568" width="6.140625" style="331" customWidth="1"/>
    <col min="2569" max="2570" width="5.7109375" style="331" customWidth="1"/>
    <col min="2571" max="2571" width="19.42578125" style="331" customWidth="1"/>
    <col min="2572" max="2572" width="8.140625" style="331" customWidth="1"/>
    <col min="2573" max="2573" width="6.28515625" style="331" customWidth="1"/>
    <col min="2574" max="2574" width="21.5703125" style="331" customWidth="1"/>
    <col min="2575" max="2575" width="18.140625" style="331" customWidth="1"/>
    <col min="2576" max="2577" width="11.5703125" style="331" customWidth="1"/>
    <col min="2578" max="2578" width="19.42578125" style="331" customWidth="1"/>
    <col min="2579" max="2579" width="8.7109375" style="331" customWidth="1"/>
    <col min="2580" max="2580" width="16.140625" style="331" customWidth="1"/>
    <col min="2581" max="2581" width="27.7109375" style="331" customWidth="1"/>
    <col min="2582" max="2816" width="11.42578125" style="331"/>
    <col min="2817" max="2817" width="33" style="331" customWidth="1"/>
    <col min="2818" max="2818" width="19.5703125" style="331" customWidth="1"/>
    <col min="2819" max="2819" width="15.28515625" style="331" customWidth="1"/>
    <col min="2820" max="2822" width="17.5703125" style="331" customWidth="1"/>
    <col min="2823" max="2823" width="18.85546875" style="331" customWidth="1"/>
    <col min="2824" max="2824" width="6.140625" style="331" customWidth="1"/>
    <col min="2825" max="2826" width="5.7109375" style="331" customWidth="1"/>
    <col min="2827" max="2827" width="19.42578125" style="331" customWidth="1"/>
    <col min="2828" max="2828" width="8.140625" style="331" customWidth="1"/>
    <col min="2829" max="2829" width="6.28515625" style="331" customWidth="1"/>
    <col min="2830" max="2830" width="21.5703125" style="331" customWidth="1"/>
    <col min="2831" max="2831" width="18.140625" style="331" customWidth="1"/>
    <col min="2832" max="2833" width="11.5703125" style="331" customWidth="1"/>
    <col min="2834" max="2834" width="19.42578125" style="331" customWidth="1"/>
    <col min="2835" max="2835" width="8.7109375" style="331" customWidth="1"/>
    <col min="2836" max="2836" width="16.140625" style="331" customWidth="1"/>
    <col min="2837" max="2837" width="27.7109375" style="331" customWidth="1"/>
    <col min="2838" max="3072" width="11.42578125" style="331"/>
    <col min="3073" max="3073" width="33" style="331" customWidth="1"/>
    <col min="3074" max="3074" width="19.5703125" style="331" customWidth="1"/>
    <col min="3075" max="3075" width="15.28515625" style="331" customWidth="1"/>
    <col min="3076" max="3078" width="17.5703125" style="331" customWidth="1"/>
    <col min="3079" max="3079" width="18.85546875" style="331" customWidth="1"/>
    <col min="3080" max="3080" width="6.140625" style="331" customWidth="1"/>
    <col min="3081" max="3082" width="5.7109375" style="331" customWidth="1"/>
    <col min="3083" max="3083" width="19.42578125" style="331" customWidth="1"/>
    <col min="3084" max="3084" width="8.140625" style="331" customWidth="1"/>
    <col min="3085" max="3085" width="6.28515625" style="331" customWidth="1"/>
    <col min="3086" max="3086" width="21.5703125" style="331" customWidth="1"/>
    <col min="3087" max="3087" width="18.140625" style="331" customWidth="1"/>
    <col min="3088" max="3089" width="11.5703125" style="331" customWidth="1"/>
    <col min="3090" max="3090" width="19.42578125" style="331" customWidth="1"/>
    <col min="3091" max="3091" width="8.7109375" style="331" customWidth="1"/>
    <col min="3092" max="3092" width="16.140625" style="331" customWidth="1"/>
    <col min="3093" max="3093" width="27.7109375" style="331" customWidth="1"/>
    <col min="3094" max="3328" width="11.42578125" style="331"/>
    <col min="3329" max="3329" width="33" style="331" customWidth="1"/>
    <col min="3330" max="3330" width="19.5703125" style="331" customWidth="1"/>
    <col min="3331" max="3331" width="15.28515625" style="331" customWidth="1"/>
    <col min="3332" max="3334" width="17.5703125" style="331" customWidth="1"/>
    <col min="3335" max="3335" width="18.85546875" style="331" customWidth="1"/>
    <col min="3336" max="3336" width="6.140625" style="331" customWidth="1"/>
    <col min="3337" max="3338" width="5.7109375" style="331" customWidth="1"/>
    <col min="3339" max="3339" width="19.42578125" style="331" customWidth="1"/>
    <col min="3340" max="3340" width="8.140625" style="331" customWidth="1"/>
    <col min="3341" max="3341" width="6.28515625" style="331" customWidth="1"/>
    <col min="3342" max="3342" width="21.5703125" style="331" customWidth="1"/>
    <col min="3343" max="3343" width="18.140625" style="331" customWidth="1"/>
    <col min="3344" max="3345" width="11.5703125" style="331" customWidth="1"/>
    <col min="3346" max="3346" width="19.42578125" style="331" customWidth="1"/>
    <col min="3347" max="3347" width="8.7109375" style="331" customWidth="1"/>
    <col min="3348" max="3348" width="16.140625" style="331" customWidth="1"/>
    <col min="3349" max="3349" width="27.7109375" style="331" customWidth="1"/>
    <col min="3350" max="3584" width="11.42578125" style="331"/>
    <col min="3585" max="3585" width="33" style="331" customWidth="1"/>
    <col min="3586" max="3586" width="19.5703125" style="331" customWidth="1"/>
    <col min="3587" max="3587" width="15.28515625" style="331" customWidth="1"/>
    <col min="3588" max="3590" width="17.5703125" style="331" customWidth="1"/>
    <col min="3591" max="3591" width="18.85546875" style="331" customWidth="1"/>
    <col min="3592" max="3592" width="6.140625" style="331" customWidth="1"/>
    <col min="3593" max="3594" width="5.7109375" style="331" customWidth="1"/>
    <col min="3595" max="3595" width="19.42578125" style="331" customWidth="1"/>
    <col min="3596" max="3596" width="8.140625" style="331" customWidth="1"/>
    <col min="3597" max="3597" width="6.28515625" style="331" customWidth="1"/>
    <col min="3598" max="3598" width="21.5703125" style="331" customWidth="1"/>
    <col min="3599" max="3599" width="18.140625" style="331" customWidth="1"/>
    <col min="3600" max="3601" width="11.5703125" style="331" customWidth="1"/>
    <col min="3602" max="3602" width="19.42578125" style="331" customWidth="1"/>
    <col min="3603" max="3603" width="8.7109375" style="331" customWidth="1"/>
    <col min="3604" max="3604" width="16.140625" style="331" customWidth="1"/>
    <col min="3605" max="3605" width="27.7109375" style="331" customWidth="1"/>
    <col min="3606" max="3840" width="11.42578125" style="331"/>
    <col min="3841" max="3841" width="33" style="331" customWidth="1"/>
    <col min="3842" max="3842" width="19.5703125" style="331" customWidth="1"/>
    <col min="3843" max="3843" width="15.28515625" style="331" customWidth="1"/>
    <col min="3844" max="3846" width="17.5703125" style="331" customWidth="1"/>
    <col min="3847" max="3847" width="18.85546875" style="331" customWidth="1"/>
    <col min="3848" max="3848" width="6.140625" style="331" customWidth="1"/>
    <col min="3849" max="3850" width="5.7109375" style="331" customWidth="1"/>
    <col min="3851" max="3851" width="19.42578125" style="331" customWidth="1"/>
    <col min="3852" max="3852" width="8.140625" style="331" customWidth="1"/>
    <col min="3853" max="3853" width="6.28515625" style="331" customWidth="1"/>
    <col min="3854" max="3854" width="21.5703125" style="331" customWidth="1"/>
    <col min="3855" max="3855" width="18.140625" style="331" customWidth="1"/>
    <col min="3856" max="3857" width="11.5703125" style="331" customWidth="1"/>
    <col min="3858" max="3858" width="19.42578125" style="331" customWidth="1"/>
    <col min="3859" max="3859" width="8.7109375" style="331" customWidth="1"/>
    <col min="3860" max="3860" width="16.140625" style="331" customWidth="1"/>
    <col min="3861" max="3861" width="27.7109375" style="331" customWidth="1"/>
    <col min="3862" max="4096" width="11.42578125" style="331"/>
    <col min="4097" max="4097" width="33" style="331" customWidth="1"/>
    <col min="4098" max="4098" width="19.5703125" style="331" customWidth="1"/>
    <col min="4099" max="4099" width="15.28515625" style="331" customWidth="1"/>
    <col min="4100" max="4102" width="17.5703125" style="331" customWidth="1"/>
    <col min="4103" max="4103" width="18.85546875" style="331" customWidth="1"/>
    <col min="4104" max="4104" width="6.140625" style="331" customWidth="1"/>
    <col min="4105" max="4106" width="5.7109375" style="331" customWidth="1"/>
    <col min="4107" max="4107" width="19.42578125" style="331" customWidth="1"/>
    <col min="4108" max="4108" width="8.140625" style="331" customWidth="1"/>
    <col min="4109" max="4109" width="6.28515625" style="331" customWidth="1"/>
    <col min="4110" max="4110" width="21.5703125" style="331" customWidth="1"/>
    <col min="4111" max="4111" width="18.140625" style="331" customWidth="1"/>
    <col min="4112" max="4113" width="11.5703125" style="331" customWidth="1"/>
    <col min="4114" max="4114" width="19.42578125" style="331" customWidth="1"/>
    <col min="4115" max="4115" width="8.7109375" style="331" customWidth="1"/>
    <col min="4116" max="4116" width="16.140625" style="331" customWidth="1"/>
    <col min="4117" max="4117" width="27.7109375" style="331" customWidth="1"/>
    <col min="4118" max="4352" width="11.42578125" style="331"/>
    <col min="4353" max="4353" width="33" style="331" customWidth="1"/>
    <col min="4354" max="4354" width="19.5703125" style="331" customWidth="1"/>
    <col min="4355" max="4355" width="15.28515625" style="331" customWidth="1"/>
    <col min="4356" max="4358" width="17.5703125" style="331" customWidth="1"/>
    <col min="4359" max="4359" width="18.85546875" style="331" customWidth="1"/>
    <col min="4360" max="4360" width="6.140625" style="331" customWidth="1"/>
    <col min="4361" max="4362" width="5.7109375" style="331" customWidth="1"/>
    <col min="4363" max="4363" width="19.42578125" style="331" customWidth="1"/>
    <col min="4364" max="4364" width="8.140625" style="331" customWidth="1"/>
    <col min="4365" max="4365" width="6.28515625" style="331" customWidth="1"/>
    <col min="4366" max="4366" width="21.5703125" style="331" customWidth="1"/>
    <col min="4367" max="4367" width="18.140625" style="331" customWidth="1"/>
    <col min="4368" max="4369" width="11.5703125" style="331" customWidth="1"/>
    <col min="4370" max="4370" width="19.42578125" style="331" customWidth="1"/>
    <col min="4371" max="4371" width="8.7109375" style="331" customWidth="1"/>
    <col min="4372" max="4372" width="16.140625" style="331" customWidth="1"/>
    <col min="4373" max="4373" width="27.7109375" style="331" customWidth="1"/>
    <col min="4374" max="4608" width="11.42578125" style="331"/>
    <col min="4609" max="4609" width="33" style="331" customWidth="1"/>
    <col min="4610" max="4610" width="19.5703125" style="331" customWidth="1"/>
    <col min="4611" max="4611" width="15.28515625" style="331" customWidth="1"/>
    <col min="4612" max="4614" width="17.5703125" style="331" customWidth="1"/>
    <col min="4615" max="4615" width="18.85546875" style="331" customWidth="1"/>
    <col min="4616" max="4616" width="6.140625" style="331" customWidth="1"/>
    <col min="4617" max="4618" width="5.7109375" style="331" customWidth="1"/>
    <col min="4619" max="4619" width="19.42578125" style="331" customWidth="1"/>
    <col min="4620" max="4620" width="8.140625" style="331" customWidth="1"/>
    <col min="4621" max="4621" width="6.28515625" style="331" customWidth="1"/>
    <col min="4622" max="4622" width="21.5703125" style="331" customWidth="1"/>
    <col min="4623" max="4623" width="18.140625" style="331" customWidth="1"/>
    <col min="4624" max="4625" width="11.5703125" style="331" customWidth="1"/>
    <col min="4626" max="4626" width="19.42578125" style="331" customWidth="1"/>
    <col min="4627" max="4627" width="8.7109375" style="331" customWidth="1"/>
    <col min="4628" max="4628" width="16.140625" style="331" customWidth="1"/>
    <col min="4629" max="4629" width="27.7109375" style="331" customWidth="1"/>
    <col min="4630" max="4864" width="11.42578125" style="331"/>
    <col min="4865" max="4865" width="33" style="331" customWidth="1"/>
    <col min="4866" max="4866" width="19.5703125" style="331" customWidth="1"/>
    <col min="4867" max="4867" width="15.28515625" style="331" customWidth="1"/>
    <col min="4868" max="4870" width="17.5703125" style="331" customWidth="1"/>
    <col min="4871" max="4871" width="18.85546875" style="331" customWidth="1"/>
    <col min="4872" max="4872" width="6.140625" style="331" customWidth="1"/>
    <col min="4873" max="4874" width="5.7109375" style="331" customWidth="1"/>
    <col min="4875" max="4875" width="19.42578125" style="331" customWidth="1"/>
    <col min="4876" max="4876" width="8.140625" style="331" customWidth="1"/>
    <col min="4877" max="4877" width="6.28515625" style="331" customWidth="1"/>
    <col min="4878" max="4878" width="21.5703125" style="331" customWidth="1"/>
    <col min="4879" max="4879" width="18.140625" style="331" customWidth="1"/>
    <col min="4880" max="4881" width="11.5703125" style="331" customWidth="1"/>
    <col min="4882" max="4882" width="19.42578125" style="331" customWidth="1"/>
    <col min="4883" max="4883" width="8.7109375" style="331" customWidth="1"/>
    <col min="4884" max="4884" width="16.140625" style="331" customWidth="1"/>
    <col min="4885" max="4885" width="27.7109375" style="331" customWidth="1"/>
    <col min="4886" max="5120" width="11.42578125" style="331"/>
    <col min="5121" max="5121" width="33" style="331" customWidth="1"/>
    <col min="5122" max="5122" width="19.5703125" style="331" customWidth="1"/>
    <col min="5123" max="5123" width="15.28515625" style="331" customWidth="1"/>
    <col min="5124" max="5126" width="17.5703125" style="331" customWidth="1"/>
    <col min="5127" max="5127" width="18.85546875" style="331" customWidth="1"/>
    <col min="5128" max="5128" width="6.140625" style="331" customWidth="1"/>
    <col min="5129" max="5130" width="5.7109375" style="331" customWidth="1"/>
    <col min="5131" max="5131" width="19.42578125" style="331" customWidth="1"/>
    <col min="5132" max="5132" width="8.140625" style="331" customWidth="1"/>
    <col min="5133" max="5133" width="6.28515625" style="331" customWidth="1"/>
    <col min="5134" max="5134" width="21.5703125" style="331" customWidth="1"/>
    <col min="5135" max="5135" width="18.140625" style="331" customWidth="1"/>
    <col min="5136" max="5137" width="11.5703125" style="331" customWidth="1"/>
    <col min="5138" max="5138" width="19.42578125" style="331" customWidth="1"/>
    <col min="5139" max="5139" width="8.7109375" style="331" customWidth="1"/>
    <col min="5140" max="5140" width="16.140625" style="331" customWidth="1"/>
    <col min="5141" max="5141" width="27.7109375" style="331" customWidth="1"/>
    <col min="5142" max="5376" width="11.42578125" style="331"/>
    <col min="5377" max="5377" width="33" style="331" customWidth="1"/>
    <col min="5378" max="5378" width="19.5703125" style="331" customWidth="1"/>
    <col min="5379" max="5379" width="15.28515625" style="331" customWidth="1"/>
    <col min="5380" max="5382" width="17.5703125" style="331" customWidth="1"/>
    <col min="5383" max="5383" width="18.85546875" style="331" customWidth="1"/>
    <col min="5384" max="5384" width="6.140625" style="331" customWidth="1"/>
    <col min="5385" max="5386" width="5.7109375" style="331" customWidth="1"/>
    <col min="5387" max="5387" width="19.42578125" style="331" customWidth="1"/>
    <col min="5388" max="5388" width="8.140625" style="331" customWidth="1"/>
    <col min="5389" max="5389" width="6.28515625" style="331" customWidth="1"/>
    <col min="5390" max="5390" width="21.5703125" style="331" customWidth="1"/>
    <col min="5391" max="5391" width="18.140625" style="331" customWidth="1"/>
    <col min="5392" max="5393" width="11.5703125" style="331" customWidth="1"/>
    <col min="5394" max="5394" width="19.42578125" style="331" customWidth="1"/>
    <col min="5395" max="5395" width="8.7109375" style="331" customWidth="1"/>
    <col min="5396" max="5396" width="16.140625" style="331" customWidth="1"/>
    <col min="5397" max="5397" width="27.7109375" style="331" customWidth="1"/>
    <col min="5398" max="5632" width="11.42578125" style="331"/>
    <col min="5633" max="5633" width="33" style="331" customWidth="1"/>
    <col min="5634" max="5634" width="19.5703125" style="331" customWidth="1"/>
    <col min="5635" max="5635" width="15.28515625" style="331" customWidth="1"/>
    <col min="5636" max="5638" width="17.5703125" style="331" customWidth="1"/>
    <col min="5639" max="5639" width="18.85546875" style="331" customWidth="1"/>
    <col min="5640" max="5640" width="6.140625" style="331" customWidth="1"/>
    <col min="5641" max="5642" width="5.7109375" style="331" customWidth="1"/>
    <col min="5643" max="5643" width="19.42578125" style="331" customWidth="1"/>
    <col min="5644" max="5644" width="8.140625" style="331" customWidth="1"/>
    <col min="5645" max="5645" width="6.28515625" style="331" customWidth="1"/>
    <col min="5646" max="5646" width="21.5703125" style="331" customWidth="1"/>
    <col min="5647" max="5647" width="18.140625" style="331" customWidth="1"/>
    <col min="5648" max="5649" width="11.5703125" style="331" customWidth="1"/>
    <col min="5650" max="5650" width="19.42578125" style="331" customWidth="1"/>
    <col min="5651" max="5651" width="8.7109375" style="331" customWidth="1"/>
    <col min="5652" max="5652" width="16.140625" style="331" customWidth="1"/>
    <col min="5653" max="5653" width="27.7109375" style="331" customWidth="1"/>
    <col min="5654" max="5888" width="11.42578125" style="331"/>
    <col min="5889" max="5889" width="33" style="331" customWidth="1"/>
    <col min="5890" max="5890" width="19.5703125" style="331" customWidth="1"/>
    <col min="5891" max="5891" width="15.28515625" style="331" customWidth="1"/>
    <col min="5892" max="5894" width="17.5703125" style="331" customWidth="1"/>
    <col min="5895" max="5895" width="18.85546875" style="331" customWidth="1"/>
    <col min="5896" max="5896" width="6.140625" style="331" customWidth="1"/>
    <col min="5897" max="5898" width="5.7109375" style="331" customWidth="1"/>
    <col min="5899" max="5899" width="19.42578125" style="331" customWidth="1"/>
    <col min="5900" max="5900" width="8.140625" style="331" customWidth="1"/>
    <col min="5901" max="5901" width="6.28515625" style="331" customWidth="1"/>
    <col min="5902" max="5902" width="21.5703125" style="331" customWidth="1"/>
    <col min="5903" max="5903" width="18.140625" style="331" customWidth="1"/>
    <col min="5904" max="5905" width="11.5703125" style="331" customWidth="1"/>
    <col min="5906" max="5906" width="19.42578125" style="331" customWidth="1"/>
    <col min="5907" max="5907" width="8.7109375" style="331" customWidth="1"/>
    <col min="5908" max="5908" width="16.140625" style="331" customWidth="1"/>
    <col min="5909" max="5909" width="27.7109375" style="331" customWidth="1"/>
    <col min="5910" max="6144" width="11.42578125" style="331"/>
    <col min="6145" max="6145" width="33" style="331" customWidth="1"/>
    <col min="6146" max="6146" width="19.5703125" style="331" customWidth="1"/>
    <col min="6147" max="6147" width="15.28515625" style="331" customWidth="1"/>
    <col min="6148" max="6150" width="17.5703125" style="331" customWidth="1"/>
    <col min="6151" max="6151" width="18.85546875" style="331" customWidth="1"/>
    <col min="6152" max="6152" width="6.140625" style="331" customWidth="1"/>
    <col min="6153" max="6154" width="5.7109375" style="331" customWidth="1"/>
    <col min="6155" max="6155" width="19.42578125" style="331" customWidth="1"/>
    <col min="6156" max="6156" width="8.140625" style="331" customWidth="1"/>
    <col min="6157" max="6157" width="6.28515625" style="331" customWidth="1"/>
    <col min="6158" max="6158" width="21.5703125" style="331" customWidth="1"/>
    <col min="6159" max="6159" width="18.140625" style="331" customWidth="1"/>
    <col min="6160" max="6161" width="11.5703125" style="331" customWidth="1"/>
    <col min="6162" max="6162" width="19.42578125" style="331" customWidth="1"/>
    <col min="6163" max="6163" width="8.7109375" style="331" customWidth="1"/>
    <col min="6164" max="6164" width="16.140625" style="331" customWidth="1"/>
    <col min="6165" max="6165" width="27.7109375" style="331" customWidth="1"/>
    <col min="6166" max="6400" width="11.42578125" style="331"/>
    <col min="6401" max="6401" width="33" style="331" customWidth="1"/>
    <col min="6402" max="6402" width="19.5703125" style="331" customWidth="1"/>
    <col min="6403" max="6403" width="15.28515625" style="331" customWidth="1"/>
    <col min="6404" max="6406" width="17.5703125" style="331" customWidth="1"/>
    <col min="6407" max="6407" width="18.85546875" style="331" customWidth="1"/>
    <col min="6408" max="6408" width="6.140625" style="331" customWidth="1"/>
    <col min="6409" max="6410" width="5.7109375" style="331" customWidth="1"/>
    <col min="6411" max="6411" width="19.42578125" style="331" customWidth="1"/>
    <col min="6412" max="6412" width="8.140625" style="331" customWidth="1"/>
    <col min="6413" max="6413" width="6.28515625" style="331" customWidth="1"/>
    <col min="6414" max="6414" width="21.5703125" style="331" customWidth="1"/>
    <col min="6415" max="6415" width="18.140625" style="331" customWidth="1"/>
    <col min="6416" max="6417" width="11.5703125" style="331" customWidth="1"/>
    <col min="6418" max="6418" width="19.42578125" style="331" customWidth="1"/>
    <col min="6419" max="6419" width="8.7109375" style="331" customWidth="1"/>
    <col min="6420" max="6420" width="16.140625" style="331" customWidth="1"/>
    <col min="6421" max="6421" width="27.7109375" style="331" customWidth="1"/>
    <col min="6422" max="6656" width="11.42578125" style="331"/>
    <col min="6657" max="6657" width="33" style="331" customWidth="1"/>
    <col min="6658" max="6658" width="19.5703125" style="331" customWidth="1"/>
    <col min="6659" max="6659" width="15.28515625" style="331" customWidth="1"/>
    <col min="6660" max="6662" width="17.5703125" style="331" customWidth="1"/>
    <col min="6663" max="6663" width="18.85546875" style="331" customWidth="1"/>
    <col min="6664" max="6664" width="6.140625" style="331" customWidth="1"/>
    <col min="6665" max="6666" width="5.7109375" style="331" customWidth="1"/>
    <col min="6667" max="6667" width="19.42578125" style="331" customWidth="1"/>
    <col min="6668" max="6668" width="8.140625" style="331" customWidth="1"/>
    <col min="6669" max="6669" width="6.28515625" style="331" customWidth="1"/>
    <col min="6670" max="6670" width="21.5703125" style="331" customWidth="1"/>
    <col min="6671" max="6671" width="18.140625" style="331" customWidth="1"/>
    <col min="6672" max="6673" width="11.5703125" style="331" customWidth="1"/>
    <col min="6674" max="6674" width="19.42578125" style="331" customWidth="1"/>
    <col min="6675" max="6675" width="8.7109375" style="331" customWidth="1"/>
    <col min="6676" max="6676" width="16.140625" style="331" customWidth="1"/>
    <col min="6677" max="6677" width="27.7109375" style="331" customWidth="1"/>
    <col min="6678" max="6912" width="11.42578125" style="331"/>
    <col min="6913" max="6913" width="33" style="331" customWidth="1"/>
    <col min="6914" max="6914" width="19.5703125" style="331" customWidth="1"/>
    <col min="6915" max="6915" width="15.28515625" style="331" customWidth="1"/>
    <col min="6916" max="6918" width="17.5703125" style="331" customWidth="1"/>
    <col min="6919" max="6919" width="18.85546875" style="331" customWidth="1"/>
    <col min="6920" max="6920" width="6.140625" style="331" customWidth="1"/>
    <col min="6921" max="6922" width="5.7109375" style="331" customWidth="1"/>
    <col min="6923" max="6923" width="19.42578125" style="331" customWidth="1"/>
    <col min="6924" max="6924" width="8.140625" style="331" customWidth="1"/>
    <col min="6925" max="6925" width="6.28515625" style="331" customWidth="1"/>
    <col min="6926" max="6926" width="21.5703125" style="331" customWidth="1"/>
    <col min="6927" max="6927" width="18.140625" style="331" customWidth="1"/>
    <col min="6928" max="6929" width="11.5703125" style="331" customWidth="1"/>
    <col min="6930" max="6930" width="19.42578125" style="331" customWidth="1"/>
    <col min="6931" max="6931" width="8.7109375" style="331" customWidth="1"/>
    <col min="6932" max="6932" width="16.140625" style="331" customWidth="1"/>
    <col min="6933" max="6933" width="27.7109375" style="331" customWidth="1"/>
    <col min="6934" max="7168" width="11.42578125" style="331"/>
    <col min="7169" max="7169" width="33" style="331" customWidth="1"/>
    <col min="7170" max="7170" width="19.5703125" style="331" customWidth="1"/>
    <col min="7171" max="7171" width="15.28515625" style="331" customWidth="1"/>
    <col min="7172" max="7174" width="17.5703125" style="331" customWidth="1"/>
    <col min="7175" max="7175" width="18.85546875" style="331" customWidth="1"/>
    <col min="7176" max="7176" width="6.140625" style="331" customWidth="1"/>
    <col min="7177" max="7178" width="5.7109375" style="331" customWidth="1"/>
    <col min="7179" max="7179" width="19.42578125" style="331" customWidth="1"/>
    <col min="7180" max="7180" width="8.140625" style="331" customWidth="1"/>
    <col min="7181" max="7181" width="6.28515625" style="331" customWidth="1"/>
    <col min="7182" max="7182" width="21.5703125" style="331" customWidth="1"/>
    <col min="7183" max="7183" width="18.140625" style="331" customWidth="1"/>
    <col min="7184" max="7185" width="11.5703125" style="331" customWidth="1"/>
    <col min="7186" max="7186" width="19.42578125" style="331" customWidth="1"/>
    <col min="7187" max="7187" width="8.7109375" style="331" customWidth="1"/>
    <col min="7188" max="7188" width="16.140625" style="331" customWidth="1"/>
    <col min="7189" max="7189" width="27.7109375" style="331" customWidth="1"/>
    <col min="7190" max="7424" width="11.42578125" style="331"/>
    <col min="7425" max="7425" width="33" style="331" customWidth="1"/>
    <col min="7426" max="7426" width="19.5703125" style="331" customWidth="1"/>
    <col min="7427" max="7427" width="15.28515625" style="331" customWidth="1"/>
    <col min="7428" max="7430" width="17.5703125" style="331" customWidth="1"/>
    <col min="7431" max="7431" width="18.85546875" style="331" customWidth="1"/>
    <col min="7432" max="7432" width="6.140625" style="331" customWidth="1"/>
    <col min="7433" max="7434" width="5.7109375" style="331" customWidth="1"/>
    <col min="7435" max="7435" width="19.42578125" style="331" customWidth="1"/>
    <col min="7436" max="7436" width="8.140625" style="331" customWidth="1"/>
    <col min="7437" max="7437" width="6.28515625" style="331" customWidth="1"/>
    <col min="7438" max="7438" width="21.5703125" style="331" customWidth="1"/>
    <col min="7439" max="7439" width="18.140625" style="331" customWidth="1"/>
    <col min="7440" max="7441" width="11.5703125" style="331" customWidth="1"/>
    <col min="7442" max="7442" width="19.42578125" style="331" customWidth="1"/>
    <col min="7443" max="7443" width="8.7109375" style="331" customWidth="1"/>
    <col min="7444" max="7444" width="16.140625" style="331" customWidth="1"/>
    <col min="7445" max="7445" width="27.7109375" style="331" customWidth="1"/>
    <col min="7446" max="7680" width="11.42578125" style="331"/>
    <col min="7681" max="7681" width="33" style="331" customWidth="1"/>
    <col min="7682" max="7682" width="19.5703125" style="331" customWidth="1"/>
    <col min="7683" max="7683" width="15.28515625" style="331" customWidth="1"/>
    <col min="7684" max="7686" width="17.5703125" style="331" customWidth="1"/>
    <col min="7687" max="7687" width="18.85546875" style="331" customWidth="1"/>
    <col min="7688" max="7688" width="6.140625" style="331" customWidth="1"/>
    <col min="7689" max="7690" width="5.7109375" style="331" customWidth="1"/>
    <col min="7691" max="7691" width="19.42578125" style="331" customWidth="1"/>
    <col min="7692" max="7692" width="8.140625" style="331" customWidth="1"/>
    <col min="7693" max="7693" width="6.28515625" style="331" customWidth="1"/>
    <col min="7694" max="7694" width="21.5703125" style="331" customWidth="1"/>
    <col min="7695" max="7695" width="18.140625" style="331" customWidth="1"/>
    <col min="7696" max="7697" width="11.5703125" style="331" customWidth="1"/>
    <col min="7698" max="7698" width="19.42578125" style="331" customWidth="1"/>
    <col min="7699" max="7699" width="8.7109375" style="331" customWidth="1"/>
    <col min="7700" max="7700" width="16.140625" style="331" customWidth="1"/>
    <col min="7701" max="7701" width="27.7109375" style="331" customWidth="1"/>
    <col min="7702" max="7936" width="11.42578125" style="331"/>
    <col min="7937" max="7937" width="33" style="331" customWidth="1"/>
    <col min="7938" max="7938" width="19.5703125" style="331" customWidth="1"/>
    <col min="7939" max="7939" width="15.28515625" style="331" customWidth="1"/>
    <col min="7940" max="7942" width="17.5703125" style="331" customWidth="1"/>
    <col min="7943" max="7943" width="18.85546875" style="331" customWidth="1"/>
    <col min="7944" max="7944" width="6.140625" style="331" customWidth="1"/>
    <col min="7945" max="7946" width="5.7109375" style="331" customWidth="1"/>
    <col min="7947" max="7947" width="19.42578125" style="331" customWidth="1"/>
    <col min="7948" max="7948" width="8.140625" style="331" customWidth="1"/>
    <col min="7949" max="7949" width="6.28515625" style="331" customWidth="1"/>
    <col min="7950" max="7950" width="21.5703125" style="331" customWidth="1"/>
    <col min="7951" max="7951" width="18.140625" style="331" customWidth="1"/>
    <col min="7952" max="7953" width="11.5703125" style="331" customWidth="1"/>
    <col min="7954" max="7954" width="19.42578125" style="331" customWidth="1"/>
    <col min="7955" max="7955" width="8.7109375" style="331" customWidth="1"/>
    <col min="7956" max="7956" width="16.140625" style="331" customWidth="1"/>
    <col min="7957" max="7957" width="27.7109375" style="331" customWidth="1"/>
    <col min="7958" max="8192" width="11.42578125" style="331"/>
    <col min="8193" max="8193" width="33" style="331" customWidth="1"/>
    <col min="8194" max="8194" width="19.5703125" style="331" customWidth="1"/>
    <col min="8195" max="8195" width="15.28515625" style="331" customWidth="1"/>
    <col min="8196" max="8198" width="17.5703125" style="331" customWidth="1"/>
    <col min="8199" max="8199" width="18.85546875" style="331" customWidth="1"/>
    <col min="8200" max="8200" width="6.140625" style="331" customWidth="1"/>
    <col min="8201" max="8202" width="5.7109375" style="331" customWidth="1"/>
    <col min="8203" max="8203" width="19.42578125" style="331" customWidth="1"/>
    <col min="8204" max="8204" width="8.140625" style="331" customWidth="1"/>
    <col min="8205" max="8205" width="6.28515625" style="331" customWidth="1"/>
    <col min="8206" max="8206" width="21.5703125" style="331" customWidth="1"/>
    <col min="8207" max="8207" width="18.140625" style="331" customWidth="1"/>
    <col min="8208" max="8209" width="11.5703125" style="331" customWidth="1"/>
    <col min="8210" max="8210" width="19.42578125" style="331" customWidth="1"/>
    <col min="8211" max="8211" width="8.7109375" style="331" customWidth="1"/>
    <col min="8212" max="8212" width="16.140625" style="331" customWidth="1"/>
    <col min="8213" max="8213" width="27.7109375" style="331" customWidth="1"/>
    <col min="8214" max="8448" width="11.42578125" style="331"/>
    <col min="8449" max="8449" width="33" style="331" customWidth="1"/>
    <col min="8450" max="8450" width="19.5703125" style="331" customWidth="1"/>
    <col min="8451" max="8451" width="15.28515625" style="331" customWidth="1"/>
    <col min="8452" max="8454" width="17.5703125" style="331" customWidth="1"/>
    <col min="8455" max="8455" width="18.85546875" style="331" customWidth="1"/>
    <col min="8456" max="8456" width="6.140625" style="331" customWidth="1"/>
    <col min="8457" max="8458" width="5.7109375" style="331" customWidth="1"/>
    <col min="8459" max="8459" width="19.42578125" style="331" customWidth="1"/>
    <col min="8460" max="8460" width="8.140625" style="331" customWidth="1"/>
    <col min="8461" max="8461" width="6.28515625" style="331" customWidth="1"/>
    <col min="8462" max="8462" width="21.5703125" style="331" customWidth="1"/>
    <col min="8463" max="8463" width="18.140625" style="331" customWidth="1"/>
    <col min="8464" max="8465" width="11.5703125" style="331" customWidth="1"/>
    <col min="8466" max="8466" width="19.42578125" style="331" customWidth="1"/>
    <col min="8467" max="8467" width="8.7109375" style="331" customWidth="1"/>
    <col min="8468" max="8468" width="16.140625" style="331" customWidth="1"/>
    <col min="8469" max="8469" width="27.7109375" style="331" customWidth="1"/>
    <col min="8470" max="8704" width="11.42578125" style="331"/>
    <col min="8705" max="8705" width="33" style="331" customWidth="1"/>
    <col min="8706" max="8706" width="19.5703125" style="331" customWidth="1"/>
    <col min="8707" max="8707" width="15.28515625" style="331" customWidth="1"/>
    <col min="8708" max="8710" width="17.5703125" style="331" customWidth="1"/>
    <col min="8711" max="8711" width="18.85546875" style="331" customWidth="1"/>
    <col min="8712" max="8712" width="6.140625" style="331" customWidth="1"/>
    <col min="8713" max="8714" width="5.7109375" style="331" customWidth="1"/>
    <col min="8715" max="8715" width="19.42578125" style="331" customWidth="1"/>
    <col min="8716" max="8716" width="8.140625" style="331" customWidth="1"/>
    <col min="8717" max="8717" width="6.28515625" style="331" customWidth="1"/>
    <col min="8718" max="8718" width="21.5703125" style="331" customWidth="1"/>
    <col min="8719" max="8719" width="18.140625" style="331" customWidth="1"/>
    <col min="8720" max="8721" width="11.5703125" style="331" customWidth="1"/>
    <col min="8722" max="8722" width="19.42578125" style="331" customWidth="1"/>
    <col min="8723" max="8723" width="8.7109375" style="331" customWidth="1"/>
    <col min="8724" max="8724" width="16.140625" style="331" customWidth="1"/>
    <col min="8725" max="8725" width="27.7109375" style="331" customWidth="1"/>
    <col min="8726" max="8960" width="11.42578125" style="331"/>
    <col min="8961" max="8961" width="33" style="331" customWidth="1"/>
    <col min="8962" max="8962" width="19.5703125" style="331" customWidth="1"/>
    <col min="8963" max="8963" width="15.28515625" style="331" customWidth="1"/>
    <col min="8964" max="8966" width="17.5703125" style="331" customWidth="1"/>
    <col min="8967" max="8967" width="18.85546875" style="331" customWidth="1"/>
    <col min="8968" max="8968" width="6.140625" style="331" customWidth="1"/>
    <col min="8969" max="8970" width="5.7109375" style="331" customWidth="1"/>
    <col min="8971" max="8971" width="19.42578125" style="331" customWidth="1"/>
    <col min="8972" max="8972" width="8.140625" style="331" customWidth="1"/>
    <col min="8973" max="8973" width="6.28515625" style="331" customWidth="1"/>
    <col min="8974" max="8974" width="21.5703125" style="331" customWidth="1"/>
    <col min="8975" max="8975" width="18.140625" style="331" customWidth="1"/>
    <col min="8976" max="8977" width="11.5703125" style="331" customWidth="1"/>
    <col min="8978" max="8978" width="19.42578125" style="331" customWidth="1"/>
    <col min="8979" max="8979" width="8.7109375" style="331" customWidth="1"/>
    <col min="8980" max="8980" width="16.140625" style="331" customWidth="1"/>
    <col min="8981" max="8981" width="27.7109375" style="331" customWidth="1"/>
    <col min="8982" max="9216" width="11.42578125" style="331"/>
    <col min="9217" max="9217" width="33" style="331" customWidth="1"/>
    <col min="9218" max="9218" width="19.5703125" style="331" customWidth="1"/>
    <col min="9219" max="9219" width="15.28515625" style="331" customWidth="1"/>
    <col min="9220" max="9222" width="17.5703125" style="331" customWidth="1"/>
    <col min="9223" max="9223" width="18.85546875" style="331" customWidth="1"/>
    <col min="9224" max="9224" width="6.140625" style="331" customWidth="1"/>
    <col min="9225" max="9226" width="5.7109375" style="331" customWidth="1"/>
    <col min="9227" max="9227" width="19.42578125" style="331" customWidth="1"/>
    <col min="9228" max="9228" width="8.140625" style="331" customWidth="1"/>
    <col min="9229" max="9229" width="6.28515625" style="331" customWidth="1"/>
    <col min="9230" max="9230" width="21.5703125" style="331" customWidth="1"/>
    <col min="9231" max="9231" width="18.140625" style="331" customWidth="1"/>
    <col min="9232" max="9233" width="11.5703125" style="331" customWidth="1"/>
    <col min="9234" max="9234" width="19.42578125" style="331" customWidth="1"/>
    <col min="9235" max="9235" width="8.7109375" style="331" customWidth="1"/>
    <col min="9236" max="9236" width="16.140625" style="331" customWidth="1"/>
    <col min="9237" max="9237" width="27.7109375" style="331" customWidth="1"/>
    <col min="9238" max="9472" width="11.42578125" style="331"/>
    <col min="9473" max="9473" width="33" style="331" customWidth="1"/>
    <col min="9474" max="9474" width="19.5703125" style="331" customWidth="1"/>
    <col min="9475" max="9475" width="15.28515625" style="331" customWidth="1"/>
    <col min="9476" max="9478" width="17.5703125" style="331" customWidth="1"/>
    <col min="9479" max="9479" width="18.85546875" style="331" customWidth="1"/>
    <col min="9480" max="9480" width="6.140625" style="331" customWidth="1"/>
    <col min="9481" max="9482" width="5.7109375" style="331" customWidth="1"/>
    <col min="9483" max="9483" width="19.42578125" style="331" customWidth="1"/>
    <col min="9484" max="9484" width="8.140625" style="331" customWidth="1"/>
    <col min="9485" max="9485" width="6.28515625" style="331" customWidth="1"/>
    <col min="9486" max="9486" width="21.5703125" style="331" customWidth="1"/>
    <col min="9487" max="9487" width="18.140625" style="331" customWidth="1"/>
    <col min="9488" max="9489" width="11.5703125" style="331" customWidth="1"/>
    <col min="9490" max="9490" width="19.42578125" style="331" customWidth="1"/>
    <col min="9491" max="9491" width="8.7109375" style="331" customWidth="1"/>
    <col min="9492" max="9492" width="16.140625" style="331" customWidth="1"/>
    <col min="9493" max="9493" width="27.7109375" style="331" customWidth="1"/>
    <col min="9494" max="9728" width="11.42578125" style="331"/>
    <col min="9729" max="9729" width="33" style="331" customWidth="1"/>
    <col min="9730" max="9730" width="19.5703125" style="331" customWidth="1"/>
    <col min="9731" max="9731" width="15.28515625" style="331" customWidth="1"/>
    <col min="9732" max="9734" width="17.5703125" style="331" customWidth="1"/>
    <col min="9735" max="9735" width="18.85546875" style="331" customWidth="1"/>
    <col min="9736" max="9736" width="6.140625" style="331" customWidth="1"/>
    <col min="9737" max="9738" width="5.7109375" style="331" customWidth="1"/>
    <col min="9739" max="9739" width="19.42578125" style="331" customWidth="1"/>
    <col min="9740" max="9740" width="8.140625" style="331" customWidth="1"/>
    <col min="9741" max="9741" width="6.28515625" style="331" customWidth="1"/>
    <col min="9742" max="9742" width="21.5703125" style="331" customWidth="1"/>
    <col min="9743" max="9743" width="18.140625" style="331" customWidth="1"/>
    <col min="9744" max="9745" width="11.5703125" style="331" customWidth="1"/>
    <col min="9746" max="9746" width="19.42578125" style="331" customWidth="1"/>
    <col min="9747" max="9747" width="8.7109375" style="331" customWidth="1"/>
    <col min="9748" max="9748" width="16.140625" style="331" customWidth="1"/>
    <col min="9749" max="9749" width="27.7109375" style="331" customWidth="1"/>
    <col min="9750" max="9984" width="11.42578125" style="331"/>
    <col min="9985" max="9985" width="33" style="331" customWidth="1"/>
    <col min="9986" max="9986" width="19.5703125" style="331" customWidth="1"/>
    <col min="9987" max="9987" width="15.28515625" style="331" customWidth="1"/>
    <col min="9988" max="9990" width="17.5703125" style="331" customWidth="1"/>
    <col min="9991" max="9991" width="18.85546875" style="331" customWidth="1"/>
    <col min="9992" max="9992" width="6.140625" style="331" customWidth="1"/>
    <col min="9993" max="9994" width="5.7109375" style="331" customWidth="1"/>
    <col min="9995" max="9995" width="19.42578125" style="331" customWidth="1"/>
    <col min="9996" max="9996" width="8.140625" style="331" customWidth="1"/>
    <col min="9997" max="9997" width="6.28515625" style="331" customWidth="1"/>
    <col min="9998" max="9998" width="21.5703125" style="331" customWidth="1"/>
    <col min="9999" max="9999" width="18.140625" style="331" customWidth="1"/>
    <col min="10000" max="10001" width="11.5703125" style="331" customWidth="1"/>
    <col min="10002" max="10002" width="19.42578125" style="331" customWidth="1"/>
    <col min="10003" max="10003" width="8.7109375" style="331" customWidth="1"/>
    <col min="10004" max="10004" width="16.140625" style="331" customWidth="1"/>
    <col min="10005" max="10005" width="27.7109375" style="331" customWidth="1"/>
    <col min="10006" max="10240" width="11.42578125" style="331"/>
    <col min="10241" max="10241" width="33" style="331" customWidth="1"/>
    <col min="10242" max="10242" width="19.5703125" style="331" customWidth="1"/>
    <col min="10243" max="10243" width="15.28515625" style="331" customWidth="1"/>
    <col min="10244" max="10246" width="17.5703125" style="331" customWidth="1"/>
    <col min="10247" max="10247" width="18.85546875" style="331" customWidth="1"/>
    <col min="10248" max="10248" width="6.140625" style="331" customWidth="1"/>
    <col min="10249" max="10250" width="5.7109375" style="331" customWidth="1"/>
    <col min="10251" max="10251" width="19.42578125" style="331" customWidth="1"/>
    <col min="10252" max="10252" width="8.140625" style="331" customWidth="1"/>
    <col min="10253" max="10253" width="6.28515625" style="331" customWidth="1"/>
    <col min="10254" max="10254" width="21.5703125" style="331" customWidth="1"/>
    <col min="10255" max="10255" width="18.140625" style="331" customWidth="1"/>
    <col min="10256" max="10257" width="11.5703125" style="331" customWidth="1"/>
    <col min="10258" max="10258" width="19.42578125" style="331" customWidth="1"/>
    <col min="10259" max="10259" width="8.7109375" style="331" customWidth="1"/>
    <col min="10260" max="10260" width="16.140625" style="331" customWidth="1"/>
    <col min="10261" max="10261" width="27.7109375" style="331" customWidth="1"/>
    <col min="10262" max="10496" width="11.42578125" style="331"/>
    <col min="10497" max="10497" width="33" style="331" customWidth="1"/>
    <col min="10498" max="10498" width="19.5703125" style="331" customWidth="1"/>
    <col min="10499" max="10499" width="15.28515625" style="331" customWidth="1"/>
    <col min="10500" max="10502" width="17.5703125" style="331" customWidth="1"/>
    <col min="10503" max="10503" width="18.85546875" style="331" customWidth="1"/>
    <col min="10504" max="10504" width="6.140625" style="331" customWidth="1"/>
    <col min="10505" max="10506" width="5.7109375" style="331" customWidth="1"/>
    <col min="10507" max="10507" width="19.42578125" style="331" customWidth="1"/>
    <col min="10508" max="10508" width="8.140625" style="331" customWidth="1"/>
    <col min="10509" max="10509" width="6.28515625" style="331" customWidth="1"/>
    <col min="10510" max="10510" width="21.5703125" style="331" customWidth="1"/>
    <col min="10511" max="10511" width="18.140625" style="331" customWidth="1"/>
    <col min="10512" max="10513" width="11.5703125" style="331" customWidth="1"/>
    <col min="10514" max="10514" width="19.42578125" style="331" customWidth="1"/>
    <col min="10515" max="10515" width="8.7109375" style="331" customWidth="1"/>
    <col min="10516" max="10516" width="16.140625" style="331" customWidth="1"/>
    <col min="10517" max="10517" width="27.7109375" style="331" customWidth="1"/>
    <col min="10518" max="10752" width="11.42578125" style="331"/>
    <col min="10753" max="10753" width="33" style="331" customWidth="1"/>
    <col min="10754" max="10754" width="19.5703125" style="331" customWidth="1"/>
    <col min="10755" max="10755" width="15.28515625" style="331" customWidth="1"/>
    <col min="10756" max="10758" width="17.5703125" style="331" customWidth="1"/>
    <col min="10759" max="10759" width="18.85546875" style="331" customWidth="1"/>
    <col min="10760" max="10760" width="6.140625" style="331" customWidth="1"/>
    <col min="10761" max="10762" width="5.7109375" style="331" customWidth="1"/>
    <col min="10763" max="10763" width="19.42578125" style="331" customWidth="1"/>
    <col min="10764" max="10764" width="8.140625" style="331" customWidth="1"/>
    <col min="10765" max="10765" width="6.28515625" style="331" customWidth="1"/>
    <col min="10766" max="10766" width="21.5703125" style="331" customWidth="1"/>
    <col min="10767" max="10767" width="18.140625" style="331" customWidth="1"/>
    <col min="10768" max="10769" width="11.5703125" style="331" customWidth="1"/>
    <col min="10770" max="10770" width="19.42578125" style="331" customWidth="1"/>
    <col min="10771" max="10771" width="8.7109375" style="331" customWidth="1"/>
    <col min="10772" max="10772" width="16.140625" style="331" customWidth="1"/>
    <col min="10773" max="10773" width="27.7109375" style="331" customWidth="1"/>
    <col min="10774" max="11008" width="11.42578125" style="331"/>
    <col min="11009" max="11009" width="33" style="331" customWidth="1"/>
    <col min="11010" max="11010" width="19.5703125" style="331" customWidth="1"/>
    <col min="11011" max="11011" width="15.28515625" style="331" customWidth="1"/>
    <col min="11012" max="11014" width="17.5703125" style="331" customWidth="1"/>
    <col min="11015" max="11015" width="18.85546875" style="331" customWidth="1"/>
    <col min="11016" max="11016" width="6.140625" style="331" customWidth="1"/>
    <col min="11017" max="11018" width="5.7109375" style="331" customWidth="1"/>
    <col min="11019" max="11019" width="19.42578125" style="331" customWidth="1"/>
    <col min="11020" max="11020" width="8.140625" style="331" customWidth="1"/>
    <col min="11021" max="11021" width="6.28515625" style="331" customWidth="1"/>
    <col min="11022" max="11022" width="21.5703125" style="331" customWidth="1"/>
    <col min="11023" max="11023" width="18.140625" style="331" customWidth="1"/>
    <col min="11024" max="11025" width="11.5703125" style="331" customWidth="1"/>
    <col min="11026" max="11026" width="19.42578125" style="331" customWidth="1"/>
    <col min="11027" max="11027" width="8.7109375" style="331" customWidth="1"/>
    <col min="11028" max="11028" width="16.140625" style="331" customWidth="1"/>
    <col min="11029" max="11029" width="27.7109375" style="331" customWidth="1"/>
    <col min="11030" max="11264" width="11.42578125" style="331"/>
    <col min="11265" max="11265" width="33" style="331" customWidth="1"/>
    <col min="11266" max="11266" width="19.5703125" style="331" customWidth="1"/>
    <col min="11267" max="11267" width="15.28515625" style="331" customWidth="1"/>
    <col min="11268" max="11270" width="17.5703125" style="331" customWidth="1"/>
    <col min="11271" max="11271" width="18.85546875" style="331" customWidth="1"/>
    <col min="11272" max="11272" width="6.140625" style="331" customWidth="1"/>
    <col min="11273" max="11274" width="5.7109375" style="331" customWidth="1"/>
    <col min="11275" max="11275" width="19.42578125" style="331" customWidth="1"/>
    <col min="11276" max="11276" width="8.140625" style="331" customWidth="1"/>
    <col min="11277" max="11277" width="6.28515625" style="331" customWidth="1"/>
    <col min="11278" max="11278" width="21.5703125" style="331" customWidth="1"/>
    <col min="11279" max="11279" width="18.140625" style="331" customWidth="1"/>
    <col min="11280" max="11281" width="11.5703125" style="331" customWidth="1"/>
    <col min="11282" max="11282" width="19.42578125" style="331" customWidth="1"/>
    <col min="11283" max="11283" width="8.7109375" style="331" customWidth="1"/>
    <col min="11284" max="11284" width="16.140625" style="331" customWidth="1"/>
    <col min="11285" max="11285" width="27.7109375" style="331" customWidth="1"/>
    <col min="11286" max="11520" width="11.42578125" style="331"/>
    <col min="11521" max="11521" width="33" style="331" customWidth="1"/>
    <col min="11522" max="11522" width="19.5703125" style="331" customWidth="1"/>
    <col min="11523" max="11523" width="15.28515625" style="331" customWidth="1"/>
    <col min="11524" max="11526" width="17.5703125" style="331" customWidth="1"/>
    <col min="11527" max="11527" width="18.85546875" style="331" customWidth="1"/>
    <col min="11528" max="11528" width="6.140625" style="331" customWidth="1"/>
    <col min="11529" max="11530" width="5.7109375" style="331" customWidth="1"/>
    <col min="11531" max="11531" width="19.42578125" style="331" customWidth="1"/>
    <col min="11532" max="11532" width="8.140625" style="331" customWidth="1"/>
    <col min="11533" max="11533" width="6.28515625" style="331" customWidth="1"/>
    <col min="11534" max="11534" width="21.5703125" style="331" customWidth="1"/>
    <col min="11535" max="11535" width="18.140625" style="331" customWidth="1"/>
    <col min="11536" max="11537" width="11.5703125" style="331" customWidth="1"/>
    <col min="11538" max="11538" width="19.42578125" style="331" customWidth="1"/>
    <col min="11539" max="11539" width="8.7109375" style="331" customWidth="1"/>
    <col min="11540" max="11540" width="16.140625" style="331" customWidth="1"/>
    <col min="11541" max="11541" width="27.7109375" style="331" customWidth="1"/>
    <col min="11542" max="11776" width="11.42578125" style="331"/>
    <col min="11777" max="11777" width="33" style="331" customWidth="1"/>
    <col min="11778" max="11778" width="19.5703125" style="331" customWidth="1"/>
    <col min="11779" max="11779" width="15.28515625" style="331" customWidth="1"/>
    <col min="11780" max="11782" width="17.5703125" style="331" customWidth="1"/>
    <col min="11783" max="11783" width="18.85546875" style="331" customWidth="1"/>
    <col min="11784" max="11784" width="6.140625" style="331" customWidth="1"/>
    <col min="11785" max="11786" width="5.7109375" style="331" customWidth="1"/>
    <col min="11787" max="11787" width="19.42578125" style="331" customWidth="1"/>
    <col min="11788" max="11788" width="8.140625" style="331" customWidth="1"/>
    <col min="11789" max="11789" width="6.28515625" style="331" customWidth="1"/>
    <col min="11790" max="11790" width="21.5703125" style="331" customWidth="1"/>
    <col min="11791" max="11791" width="18.140625" style="331" customWidth="1"/>
    <col min="11792" max="11793" width="11.5703125" style="331" customWidth="1"/>
    <col min="11794" max="11794" width="19.42578125" style="331" customWidth="1"/>
    <col min="11795" max="11795" width="8.7109375" style="331" customWidth="1"/>
    <col min="11796" max="11796" width="16.140625" style="331" customWidth="1"/>
    <col min="11797" max="11797" width="27.7109375" style="331" customWidth="1"/>
    <col min="11798" max="12032" width="11.42578125" style="331"/>
    <col min="12033" max="12033" width="33" style="331" customWidth="1"/>
    <col min="12034" max="12034" width="19.5703125" style="331" customWidth="1"/>
    <col min="12035" max="12035" width="15.28515625" style="331" customWidth="1"/>
    <col min="12036" max="12038" width="17.5703125" style="331" customWidth="1"/>
    <col min="12039" max="12039" width="18.85546875" style="331" customWidth="1"/>
    <col min="12040" max="12040" width="6.140625" style="331" customWidth="1"/>
    <col min="12041" max="12042" width="5.7109375" style="331" customWidth="1"/>
    <col min="12043" max="12043" width="19.42578125" style="331" customWidth="1"/>
    <col min="12044" max="12044" width="8.140625" style="331" customWidth="1"/>
    <col min="12045" max="12045" width="6.28515625" style="331" customWidth="1"/>
    <col min="12046" max="12046" width="21.5703125" style="331" customWidth="1"/>
    <col min="12047" max="12047" width="18.140625" style="331" customWidth="1"/>
    <col min="12048" max="12049" width="11.5703125" style="331" customWidth="1"/>
    <col min="12050" max="12050" width="19.42578125" style="331" customWidth="1"/>
    <col min="12051" max="12051" width="8.7109375" style="331" customWidth="1"/>
    <col min="12052" max="12052" width="16.140625" style="331" customWidth="1"/>
    <col min="12053" max="12053" width="27.7109375" style="331" customWidth="1"/>
    <col min="12054" max="12288" width="11.42578125" style="331"/>
    <col min="12289" max="12289" width="33" style="331" customWidth="1"/>
    <col min="12290" max="12290" width="19.5703125" style="331" customWidth="1"/>
    <col min="12291" max="12291" width="15.28515625" style="331" customWidth="1"/>
    <col min="12292" max="12294" width="17.5703125" style="331" customWidth="1"/>
    <col min="12295" max="12295" width="18.85546875" style="331" customWidth="1"/>
    <col min="12296" max="12296" width="6.140625" style="331" customWidth="1"/>
    <col min="12297" max="12298" width="5.7109375" style="331" customWidth="1"/>
    <col min="12299" max="12299" width="19.42578125" style="331" customWidth="1"/>
    <col min="12300" max="12300" width="8.140625" style="331" customWidth="1"/>
    <col min="12301" max="12301" width="6.28515625" style="331" customWidth="1"/>
    <col min="12302" max="12302" width="21.5703125" style="331" customWidth="1"/>
    <col min="12303" max="12303" width="18.140625" style="331" customWidth="1"/>
    <col min="12304" max="12305" width="11.5703125" style="331" customWidth="1"/>
    <col min="12306" max="12306" width="19.42578125" style="331" customWidth="1"/>
    <col min="12307" max="12307" width="8.7109375" style="331" customWidth="1"/>
    <col min="12308" max="12308" width="16.140625" style="331" customWidth="1"/>
    <col min="12309" max="12309" width="27.7109375" style="331" customWidth="1"/>
    <col min="12310" max="12544" width="11.42578125" style="331"/>
    <col min="12545" max="12545" width="33" style="331" customWidth="1"/>
    <col min="12546" max="12546" width="19.5703125" style="331" customWidth="1"/>
    <col min="12547" max="12547" width="15.28515625" style="331" customWidth="1"/>
    <col min="12548" max="12550" width="17.5703125" style="331" customWidth="1"/>
    <col min="12551" max="12551" width="18.85546875" style="331" customWidth="1"/>
    <col min="12552" max="12552" width="6.140625" style="331" customWidth="1"/>
    <col min="12553" max="12554" width="5.7109375" style="331" customWidth="1"/>
    <col min="12555" max="12555" width="19.42578125" style="331" customWidth="1"/>
    <col min="12556" max="12556" width="8.140625" style="331" customWidth="1"/>
    <col min="12557" max="12557" width="6.28515625" style="331" customWidth="1"/>
    <col min="12558" max="12558" width="21.5703125" style="331" customWidth="1"/>
    <col min="12559" max="12559" width="18.140625" style="331" customWidth="1"/>
    <col min="12560" max="12561" width="11.5703125" style="331" customWidth="1"/>
    <col min="12562" max="12562" width="19.42578125" style="331" customWidth="1"/>
    <col min="12563" max="12563" width="8.7109375" style="331" customWidth="1"/>
    <col min="12564" max="12564" width="16.140625" style="331" customWidth="1"/>
    <col min="12565" max="12565" width="27.7109375" style="331" customWidth="1"/>
    <col min="12566" max="12800" width="11.42578125" style="331"/>
    <col min="12801" max="12801" width="33" style="331" customWidth="1"/>
    <col min="12802" max="12802" width="19.5703125" style="331" customWidth="1"/>
    <col min="12803" max="12803" width="15.28515625" style="331" customWidth="1"/>
    <col min="12804" max="12806" width="17.5703125" style="331" customWidth="1"/>
    <col min="12807" max="12807" width="18.85546875" style="331" customWidth="1"/>
    <col min="12808" max="12808" width="6.140625" style="331" customWidth="1"/>
    <col min="12809" max="12810" width="5.7109375" style="331" customWidth="1"/>
    <col min="12811" max="12811" width="19.42578125" style="331" customWidth="1"/>
    <col min="12812" max="12812" width="8.140625" style="331" customWidth="1"/>
    <col min="12813" max="12813" width="6.28515625" style="331" customWidth="1"/>
    <col min="12814" max="12814" width="21.5703125" style="331" customWidth="1"/>
    <col min="12815" max="12815" width="18.140625" style="331" customWidth="1"/>
    <col min="12816" max="12817" width="11.5703125" style="331" customWidth="1"/>
    <col min="12818" max="12818" width="19.42578125" style="331" customWidth="1"/>
    <col min="12819" max="12819" width="8.7109375" style="331" customWidth="1"/>
    <col min="12820" max="12820" width="16.140625" style="331" customWidth="1"/>
    <col min="12821" max="12821" width="27.7109375" style="331" customWidth="1"/>
    <col min="12822" max="13056" width="11.42578125" style="331"/>
    <col min="13057" max="13057" width="33" style="331" customWidth="1"/>
    <col min="13058" max="13058" width="19.5703125" style="331" customWidth="1"/>
    <col min="13059" max="13059" width="15.28515625" style="331" customWidth="1"/>
    <col min="13060" max="13062" width="17.5703125" style="331" customWidth="1"/>
    <col min="13063" max="13063" width="18.85546875" style="331" customWidth="1"/>
    <col min="13064" max="13064" width="6.140625" style="331" customWidth="1"/>
    <col min="13065" max="13066" width="5.7109375" style="331" customWidth="1"/>
    <col min="13067" max="13067" width="19.42578125" style="331" customWidth="1"/>
    <col min="13068" max="13068" width="8.140625" style="331" customWidth="1"/>
    <col min="13069" max="13069" width="6.28515625" style="331" customWidth="1"/>
    <col min="13070" max="13070" width="21.5703125" style="331" customWidth="1"/>
    <col min="13071" max="13071" width="18.140625" style="331" customWidth="1"/>
    <col min="13072" max="13073" width="11.5703125" style="331" customWidth="1"/>
    <col min="13074" max="13074" width="19.42578125" style="331" customWidth="1"/>
    <col min="13075" max="13075" width="8.7109375" style="331" customWidth="1"/>
    <col min="13076" max="13076" width="16.140625" style="331" customWidth="1"/>
    <col min="13077" max="13077" width="27.7109375" style="331" customWidth="1"/>
    <col min="13078" max="13312" width="11.42578125" style="331"/>
    <col min="13313" max="13313" width="33" style="331" customWidth="1"/>
    <col min="13314" max="13314" width="19.5703125" style="331" customWidth="1"/>
    <col min="13315" max="13315" width="15.28515625" style="331" customWidth="1"/>
    <col min="13316" max="13318" width="17.5703125" style="331" customWidth="1"/>
    <col min="13319" max="13319" width="18.85546875" style="331" customWidth="1"/>
    <col min="13320" max="13320" width="6.140625" style="331" customWidth="1"/>
    <col min="13321" max="13322" width="5.7109375" style="331" customWidth="1"/>
    <col min="13323" max="13323" width="19.42578125" style="331" customWidth="1"/>
    <col min="13324" max="13324" width="8.140625" style="331" customWidth="1"/>
    <col min="13325" max="13325" width="6.28515625" style="331" customWidth="1"/>
    <col min="13326" max="13326" width="21.5703125" style="331" customWidth="1"/>
    <col min="13327" max="13327" width="18.140625" style="331" customWidth="1"/>
    <col min="13328" max="13329" width="11.5703125" style="331" customWidth="1"/>
    <col min="13330" max="13330" width="19.42578125" style="331" customWidth="1"/>
    <col min="13331" max="13331" width="8.7109375" style="331" customWidth="1"/>
    <col min="13332" max="13332" width="16.140625" style="331" customWidth="1"/>
    <col min="13333" max="13333" width="27.7109375" style="331" customWidth="1"/>
    <col min="13334" max="13568" width="11.42578125" style="331"/>
    <col min="13569" max="13569" width="33" style="331" customWidth="1"/>
    <col min="13570" max="13570" width="19.5703125" style="331" customWidth="1"/>
    <col min="13571" max="13571" width="15.28515625" style="331" customWidth="1"/>
    <col min="13572" max="13574" width="17.5703125" style="331" customWidth="1"/>
    <col min="13575" max="13575" width="18.85546875" style="331" customWidth="1"/>
    <col min="13576" max="13576" width="6.140625" style="331" customWidth="1"/>
    <col min="13577" max="13578" width="5.7109375" style="331" customWidth="1"/>
    <col min="13579" max="13579" width="19.42578125" style="331" customWidth="1"/>
    <col min="13580" max="13580" width="8.140625" style="331" customWidth="1"/>
    <col min="13581" max="13581" width="6.28515625" style="331" customWidth="1"/>
    <col min="13582" max="13582" width="21.5703125" style="331" customWidth="1"/>
    <col min="13583" max="13583" width="18.140625" style="331" customWidth="1"/>
    <col min="13584" max="13585" width="11.5703125" style="331" customWidth="1"/>
    <col min="13586" max="13586" width="19.42578125" style="331" customWidth="1"/>
    <col min="13587" max="13587" width="8.7109375" style="331" customWidth="1"/>
    <col min="13588" max="13588" width="16.140625" style="331" customWidth="1"/>
    <col min="13589" max="13589" width="27.7109375" style="331" customWidth="1"/>
    <col min="13590" max="13824" width="11.42578125" style="331"/>
    <col min="13825" max="13825" width="33" style="331" customWidth="1"/>
    <col min="13826" max="13826" width="19.5703125" style="331" customWidth="1"/>
    <col min="13827" max="13827" width="15.28515625" style="331" customWidth="1"/>
    <col min="13828" max="13830" width="17.5703125" style="331" customWidth="1"/>
    <col min="13831" max="13831" width="18.85546875" style="331" customWidth="1"/>
    <col min="13832" max="13832" width="6.140625" style="331" customWidth="1"/>
    <col min="13833" max="13834" width="5.7109375" style="331" customWidth="1"/>
    <col min="13835" max="13835" width="19.42578125" style="331" customWidth="1"/>
    <col min="13836" max="13836" width="8.140625" style="331" customWidth="1"/>
    <col min="13837" max="13837" width="6.28515625" style="331" customWidth="1"/>
    <col min="13838" max="13838" width="21.5703125" style="331" customWidth="1"/>
    <col min="13839" max="13839" width="18.140625" style="331" customWidth="1"/>
    <col min="13840" max="13841" width="11.5703125" style="331" customWidth="1"/>
    <col min="13842" max="13842" width="19.42578125" style="331" customWidth="1"/>
    <col min="13843" max="13843" width="8.7109375" style="331" customWidth="1"/>
    <col min="13844" max="13844" width="16.140625" style="331" customWidth="1"/>
    <col min="13845" max="13845" width="27.7109375" style="331" customWidth="1"/>
    <col min="13846" max="14080" width="11.42578125" style="331"/>
    <col min="14081" max="14081" width="33" style="331" customWidth="1"/>
    <col min="14082" max="14082" width="19.5703125" style="331" customWidth="1"/>
    <col min="14083" max="14083" width="15.28515625" style="331" customWidth="1"/>
    <col min="14084" max="14086" width="17.5703125" style="331" customWidth="1"/>
    <col min="14087" max="14087" width="18.85546875" style="331" customWidth="1"/>
    <col min="14088" max="14088" width="6.140625" style="331" customWidth="1"/>
    <col min="14089" max="14090" width="5.7109375" style="331" customWidth="1"/>
    <col min="14091" max="14091" width="19.42578125" style="331" customWidth="1"/>
    <col min="14092" max="14092" width="8.140625" style="331" customWidth="1"/>
    <col min="14093" max="14093" width="6.28515625" style="331" customWidth="1"/>
    <col min="14094" max="14094" width="21.5703125" style="331" customWidth="1"/>
    <col min="14095" max="14095" width="18.140625" style="331" customWidth="1"/>
    <col min="14096" max="14097" width="11.5703125" style="331" customWidth="1"/>
    <col min="14098" max="14098" width="19.42578125" style="331" customWidth="1"/>
    <col min="14099" max="14099" width="8.7109375" style="331" customWidth="1"/>
    <col min="14100" max="14100" width="16.140625" style="331" customWidth="1"/>
    <col min="14101" max="14101" width="27.7109375" style="331" customWidth="1"/>
    <col min="14102" max="14336" width="11.42578125" style="331"/>
    <col min="14337" max="14337" width="33" style="331" customWidth="1"/>
    <col min="14338" max="14338" width="19.5703125" style="331" customWidth="1"/>
    <col min="14339" max="14339" width="15.28515625" style="331" customWidth="1"/>
    <col min="14340" max="14342" width="17.5703125" style="331" customWidth="1"/>
    <col min="14343" max="14343" width="18.85546875" style="331" customWidth="1"/>
    <col min="14344" max="14344" width="6.140625" style="331" customWidth="1"/>
    <col min="14345" max="14346" width="5.7109375" style="331" customWidth="1"/>
    <col min="14347" max="14347" width="19.42578125" style="331" customWidth="1"/>
    <col min="14348" max="14348" width="8.140625" style="331" customWidth="1"/>
    <col min="14349" max="14349" width="6.28515625" style="331" customWidth="1"/>
    <col min="14350" max="14350" width="21.5703125" style="331" customWidth="1"/>
    <col min="14351" max="14351" width="18.140625" style="331" customWidth="1"/>
    <col min="14352" max="14353" width="11.5703125" style="331" customWidth="1"/>
    <col min="14354" max="14354" width="19.42578125" style="331" customWidth="1"/>
    <col min="14355" max="14355" width="8.7109375" style="331" customWidth="1"/>
    <col min="14356" max="14356" width="16.140625" style="331" customWidth="1"/>
    <col min="14357" max="14357" width="27.7109375" style="331" customWidth="1"/>
    <col min="14358" max="14592" width="11.42578125" style="331"/>
    <col min="14593" max="14593" width="33" style="331" customWidth="1"/>
    <col min="14594" max="14594" width="19.5703125" style="331" customWidth="1"/>
    <col min="14595" max="14595" width="15.28515625" style="331" customWidth="1"/>
    <col min="14596" max="14598" width="17.5703125" style="331" customWidth="1"/>
    <col min="14599" max="14599" width="18.85546875" style="331" customWidth="1"/>
    <col min="14600" max="14600" width="6.140625" style="331" customWidth="1"/>
    <col min="14601" max="14602" width="5.7109375" style="331" customWidth="1"/>
    <col min="14603" max="14603" width="19.42578125" style="331" customWidth="1"/>
    <col min="14604" max="14604" width="8.140625" style="331" customWidth="1"/>
    <col min="14605" max="14605" width="6.28515625" style="331" customWidth="1"/>
    <col min="14606" max="14606" width="21.5703125" style="331" customWidth="1"/>
    <col min="14607" max="14607" width="18.140625" style="331" customWidth="1"/>
    <col min="14608" max="14609" width="11.5703125" style="331" customWidth="1"/>
    <col min="14610" max="14610" width="19.42578125" style="331" customWidth="1"/>
    <col min="14611" max="14611" width="8.7109375" style="331" customWidth="1"/>
    <col min="14612" max="14612" width="16.140625" style="331" customWidth="1"/>
    <col min="14613" max="14613" width="27.7109375" style="331" customWidth="1"/>
    <col min="14614" max="14848" width="11.42578125" style="331"/>
    <col min="14849" max="14849" width="33" style="331" customWidth="1"/>
    <col min="14850" max="14850" width="19.5703125" style="331" customWidth="1"/>
    <col min="14851" max="14851" width="15.28515625" style="331" customWidth="1"/>
    <col min="14852" max="14854" width="17.5703125" style="331" customWidth="1"/>
    <col min="14855" max="14855" width="18.85546875" style="331" customWidth="1"/>
    <col min="14856" max="14856" width="6.140625" style="331" customWidth="1"/>
    <col min="14857" max="14858" width="5.7109375" style="331" customWidth="1"/>
    <col min="14859" max="14859" width="19.42578125" style="331" customWidth="1"/>
    <col min="14860" max="14860" width="8.140625" style="331" customWidth="1"/>
    <col min="14861" max="14861" width="6.28515625" style="331" customWidth="1"/>
    <col min="14862" max="14862" width="21.5703125" style="331" customWidth="1"/>
    <col min="14863" max="14863" width="18.140625" style="331" customWidth="1"/>
    <col min="14864" max="14865" width="11.5703125" style="331" customWidth="1"/>
    <col min="14866" max="14866" width="19.42578125" style="331" customWidth="1"/>
    <col min="14867" max="14867" width="8.7109375" style="331" customWidth="1"/>
    <col min="14868" max="14868" width="16.140625" style="331" customWidth="1"/>
    <col min="14869" max="14869" width="27.7109375" style="331" customWidth="1"/>
    <col min="14870" max="15104" width="11.42578125" style="331"/>
    <col min="15105" max="15105" width="33" style="331" customWidth="1"/>
    <col min="15106" max="15106" width="19.5703125" style="331" customWidth="1"/>
    <col min="15107" max="15107" width="15.28515625" style="331" customWidth="1"/>
    <col min="15108" max="15110" width="17.5703125" style="331" customWidth="1"/>
    <col min="15111" max="15111" width="18.85546875" style="331" customWidth="1"/>
    <col min="15112" max="15112" width="6.140625" style="331" customWidth="1"/>
    <col min="15113" max="15114" width="5.7109375" style="331" customWidth="1"/>
    <col min="15115" max="15115" width="19.42578125" style="331" customWidth="1"/>
    <col min="15116" max="15116" width="8.140625" style="331" customWidth="1"/>
    <col min="15117" max="15117" width="6.28515625" style="331" customWidth="1"/>
    <col min="15118" max="15118" width="21.5703125" style="331" customWidth="1"/>
    <col min="15119" max="15119" width="18.140625" style="331" customWidth="1"/>
    <col min="15120" max="15121" width="11.5703125" style="331" customWidth="1"/>
    <col min="15122" max="15122" width="19.42578125" style="331" customWidth="1"/>
    <col min="15123" max="15123" width="8.7109375" style="331" customWidth="1"/>
    <col min="15124" max="15124" width="16.140625" style="331" customWidth="1"/>
    <col min="15125" max="15125" width="27.7109375" style="331" customWidth="1"/>
    <col min="15126" max="15360" width="11.42578125" style="331"/>
    <col min="15361" max="15361" width="33" style="331" customWidth="1"/>
    <col min="15362" max="15362" width="19.5703125" style="331" customWidth="1"/>
    <col min="15363" max="15363" width="15.28515625" style="331" customWidth="1"/>
    <col min="15364" max="15366" width="17.5703125" style="331" customWidth="1"/>
    <col min="15367" max="15367" width="18.85546875" style="331" customWidth="1"/>
    <col min="15368" max="15368" width="6.140625" style="331" customWidth="1"/>
    <col min="15369" max="15370" width="5.7109375" style="331" customWidth="1"/>
    <col min="15371" max="15371" width="19.42578125" style="331" customWidth="1"/>
    <col min="15372" max="15372" width="8.140625" style="331" customWidth="1"/>
    <col min="15373" max="15373" width="6.28515625" style="331" customWidth="1"/>
    <col min="15374" max="15374" width="21.5703125" style="331" customWidth="1"/>
    <col min="15375" max="15375" width="18.140625" style="331" customWidth="1"/>
    <col min="15376" max="15377" width="11.5703125" style="331" customWidth="1"/>
    <col min="15378" max="15378" width="19.42578125" style="331" customWidth="1"/>
    <col min="15379" max="15379" width="8.7109375" style="331" customWidth="1"/>
    <col min="15380" max="15380" width="16.140625" style="331" customWidth="1"/>
    <col min="15381" max="15381" width="27.7109375" style="331" customWidth="1"/>
    <col min="15382" max="15616" width="11.42578125" style="331"/>
    <col min="15617" max="15617" width="33" style="331" customWidth="1"/>
    <col min="15618" max="15618" width="19.5703125" style="331" customWidth="1"/>
    <col min="15619" max="15619" width="15.28515625" style="331" customWidth="1"/>
    <col min="15620" max="15622" width="17.5703125" style="331" customWidth="1"/>
    <col min="15623" max="15623" width="18.85546875" style="331" customWidth="1"/>
    <col min="15624" max="15624" width="6.140625" style="331" customWidth="1"/>
    <col min="15625" max="15626" width="5.7109375" style="331" customWidth="1"/>
    <col min="15627" max="15627" width="19.42578125" style="331" customWidth="1"/>
    <col min="15628" max="15628" width="8.140625" style="331" customWidth="1"/>
    <col min="15629" max="15629" width="6.28515625" style="331" customWidth="1"/>
    <col min="15630" max="15630" width="21.5703125" style="331" customWidth="1"/>
    <col min="15631" max="15631" width="18.140625" style="331" customWidth="1"/>
    <col min="15632" max="15633" width="11.5703125" style="331" customWidth="1"/>
    <col min="15634" max="15634" width="19.42578125" style="331" customWidth="1"/>
    <col min="15635" max="15635" width="8.7109375" style="331" customWidth="1"/>
    <col min="15636" max="15636" width="16.140625" style="331" customWidth="1"/>
    <col min="15637" max="15637" width="27.7109375" style="331" customWidth="1"/>
    <col min="15638" max="15872" width="11.42578125" style="331"/>
    <col min="15873" max="15873" width="33" style="331" customWidth="1"/>
    <col min="15874" max="15874" width="19.5703125" style="331" customWidth="1"/>
    <col min="15875" max="15875" width="15.28515625" style="331" customWidth="1"/>
    <col min="15876" max="15878" width="17.5703125" style="331" customWidth="1"/>
    <col min="15879" max="15879" width="18.85546875" style="331" customWidth="1"/>
    <col min="15880" max="15880" width="6.140625" style="331" customWidth="1"/>
    <col min="15881" max="15882" width="5.7109375" style="331" customWidth="1"/>
    <col min="15883" max="15883" width="19.42578125" style="331" customWidth="1"/>
    <col min="15884" max="15884" width="8.140625" style="331" customWidth="1"/>
    <col min="15885" max="15885" width="6.28515625" style="331" customWidth="1"/>
    <col min="15886" max="15886" width="21.5703125" style="331" customWidth="1"/>
    <col min="15887" max="15887" width="18.140625" style="331" customWidth="1"/>
    <col min="15888" max="15889" width="11.5703125" style="331" customWidth="1"/>
    <col min="15890" max="15890" width="19.42578125" style="331" customWidth="1"/>
    <col min="15891" max="15891" width="8.7109375" style="331" customWidth="1"/>
    <col min="15892" max="15892" width="16.140625" style="331" customWidth="1"/>
    <col min="15893" max="15893" width="27.7109375" style="331" customWidth="1"/>
    <col min="15894" max="16128" width="11.42578125" style="331"/>
    <col min="16129" max="16129" width="33" style="331" customWidth="1"/>
    <col min="16130" max="16130" width="19.5703125" style="331" customWidth="1"/>
    <col min="16131" max="16131" width="15.28515625" style="331" customWidth="1"/>
    <col min="16132" max="16134" width="17.5703125" style="331" customWidth="1"/>
    <col min="16135" max="16135" width="18.85546875" style="331" customWidth="1"/>
    <col min="16136" max="16136" width="6.140625" style="331" customWidth="1"/>
    <col min="16137" max="16138" width="5.7109375" style="331" customWidth="1"/>
    <col min="16139" max="16139" width="19.42578125" style="331" customWidth="1"/>
    <col min="16140" max="16140" width="8.140625" style="331" customWidth="1"/>
    <col min="16141" max="16141" width="6.28515625" style="331" customWidth="1"/>
    <col min="16142" max="16142" width="21.5703125" style="331" customWidth="1"/>
    <col min="16143" max="16143" width="18.140625" style="331" customWidth="1"/>
    <col min="16144" max="16145" width="11.5703125" style="331" customWidth="1"/>
    <col min="16146" max="16146" width="19.42578125" style="331" customWidth="1"/>
    <col min="16147" max="16147" width="8.7109375" style="331" customWidth="1"/>
    <col min="16148" max="16148" width="16.140625" style="331" customWidth="1"/>
    <col min="16149" max="16149" width="27.7109375" style="331" customWidth="1"/>
    <col min="16150" max="16384" width="11.42578125" style="331"/>
  </cols>
  <sheetData>
    <row r="1" spans="1:21" ht="38.25" customHeight="1" x14ac:dyDescent="0.2">
      <c r="A1" s="1257"/>
      <c r="B1" s="1258"/>
      <c r="C1" s="1219" t="s">
        <v>273</v>
      </c>
      <c r="D1" s="1219"/>
      <c r="E1" s="1219"/>
      <c r="F1" s="1219"/>
      <c r="G1" s="1219"/>
      <c r="H1" s="1219"/>
      <c r="I1" s="1219"/>
      <c r="J1" s="1219"/>
      <c r="K1" s="1219"/>
      <c r="L1" s="1219"/>
      <c r="M1" s="1219"/>
      <c r="N1" s="1219"/>
      <c r="O1" s="1219"/>
      <c r="P1" s="1219"/>
      <c r="Q1" s="1219"/>
      <c r="R1" s="1219"/>
      <c r="S1" s="1219"/>
      <c r="T1" s="1219"/>
      <c r="U1" s="302" t="s">
        <v>274</v>
      </c>
    </row>
    <row r="2" spans="1:21" ht="38.25" customHeight="1" x14ac:dyDescent="0.2">
      <c r="A2" s="1259"/>
      <c r="B2" s="1260"/>
      <c r="C2" s="1220" t="s">
        <v>275</v>
      </c>
      <c r="D2" s="1220"/>
      <c r="E2" s="1220"/>
      <c r="F2" s="1220"/>
      <c r="G2" s="1220"/>
      <c r="H2" s="1220"/>
      <c r="I2" s="1220"/>
      <c r="J2" s="1220"/>
      <c r="K2" s="1220"/>
      <c r="L2" s="1220"/>
      <c r="M2" s="1220"/>
      <c r="N2" s="1220"/>
      <c r="O2" s="1220"/>
      <c r="P2" s="1220"/>
      <c r="Q2" s="1220"/>
      <c r="R2" s="1220"/>
      <c r="S2" s="1220"/>
      <c r="T2" s="1220"/>
      <c r="U2" s="303" t="s">
        <v>276</v>
      </c>
    </row>
    <row r="3" spans="1:21" ht="38.25" customHeight="1" thickBot="1" x14ac:dyDescent="0.25">
      <c r="A3" s="1303" t="s">
        <v>1318</v>
      </c>
      <c r="B3" s="1303"/>
      <c r="C3" s="1303"/>
      <c r="D3" s="1303"/>
      <c r="E3" s="1303"/>
      <c r="F3" s="1303" t="s">
        <v>1319</v>
      </c>
      <c r="G3" s="1303"/>
      <c r="H3" s="1303"/>
      <c r="I3" s="1303"/>
      <c r="J3" s="1303"/>
      <c r="K3" s="1303"/>
      <c r="L3" s="1303"/>
      <c r="M3" s="1303"/>
      <c r="N3" s="1303"/>
      <c r="O3" s="1303"/>
      <c r="P3" s="1303"/>
      <c r="Q3" s="1303"/>
      <c r="R3" s="1303"/>
      <c r="S3" s="1303"/>
      <c r="T3" s="1303"/>
      <c r="U3" s="1304"/>
    </row>
    <row r="4" spans="1:21" s="332" customFormat="1" ht="51" customHeight="1" x14ac:dyDescent="0.2">
      <c r="A4" s="1301" t="s">
        <v>896</v>
      </c>
      <c r="B4" s="1301"/>
      <c r="C4" s="1301" t="s">
        <v>897</v>
      </c>
      <c r="D4" s="1301" t="s">
        <v>1011</v>
      </c>
      <c r="E4" s="1301"/>
      <c r="F4" s="1301"/>
      <c r="G4" s="1301" t="s">
        <v>712</v>
      </c>
      <c r="H4" s="1302" t="s">
        <v>283</v>
      </c>
      <c r="I4" s="1302" t="s">
        <v>284</v>
      </c>
      <c r="J4" s="1302" t="s">
        <v>285</v>
      </c>
      <c r="K4" s="1301" t="s">
        <v>286</v>
      </c>
      <c r="L4" s="1302" t="s">
        <v>287</v>
      </c>
      <c r="M4" s="1302" t="s">
        <v>288</v>
      </c>
      <c r="N4" s="1301" t="s">
        <v>289</v>
      </c>
      <c r="O4" s="1301" t="s">
        <v>290</v>
      </c>
      <c r="P4" s="1301" t="s">
        <v>291</v>
      </c>
      <c r="Q4" s="1301"/>
      <c r="R4" s="1301" t="s">
        <v>292</v>
      </c>
      <c r="S4" s="1301" t="s">
        <v>293</v>
      </c>
      <c r="T4" s="1305" t="s">
        <v>294</v>
      </c>
      <c r="U4" s="1301" t="s">
        <v>295</v>
      </c>
    </row>
    <row r="5" spans="1:21" s="332" customFormat="1" ht="51" x14ac:dyDescent="0.2">
      <c r="A5" s="456" t="s">
        <v>713</v>
      </c>
      <c r="B5" s="456" t="s">
        <v>714</v>
      </c>
      <c r="C5" s="1253"/>
      <c r="D5" s="457" t="s">
        <v>298</v>
      </c>
      <c r="E5" s="457" t="s">
        <v>299</v>
      </c>
      <c r="F5" s="457" t="s">
        <v>300</v>
      </c>
      <c r="G5" s="1253"/>
      <c r="H5" s="1255"/>
      <c r="I5" s="1255"/>
      <c r="J5" s="1255"/>
      <c r="K5" s="1253"/>
      <c r="L5" s="1255"/>
      <c r="M5" s="1255"/>
      <c r="N5" s="1253"/>
      <c r="O5" s="1253"/>
      <c r="P5" s="456" t="s">
        <v>301</v>
      </c>
      <c r="Q5" s="456" t="s">
        <v>302</v>
      </c>
      <c r="R5" s="1253"/>
      <c r="S5" s="1253"/>
      <c r="T5" s="1262"/>
      <c r="U5" s="1253"/>
    </row>
    <row r="6" spans="1:21" ht="178.5" x14ac:dyDescent="0.2">
      <c r="A6" s="1306" t="s">
        <v>1320</v>
      </c>
      <c r="B6" s="1193" t="s">
        <v>1321</v>
      </c>
      <c r="C6" s="1193" t="s">
        <v>1322</v>
      </c>
      <c r="D6" s="383" t="s">
        <v>1323</v>
      </c>
      <c r="E6" s="383" t="s">
        <v>1324</v>
      </c>
      <c r="F6" s="383" t="s">
        <v>1325</v>
      </c>
      <c r="G6" s="1193" t="s">
        <v>1326</v>
      </c>
      <c r="H6" s="1238" t="s">
        <v>1327</v>
      </c>
      <c r="I6" s="1238" t="s">
        <v>1020</v>
      </c>
      <c r="J6" s="1238" t="s">
        <v>1328</v>
      </c>
      <c r="K6" s="383" t="s">
        <v>1329</v>
      </c>
      <c r="L6" s="1308" t="s">
        <v>1330</v>
      </c>
      <c r="M6" s="1308" t="s">
        <v>852</v>
      </c>
      <c r="N6" s="432" t="s">
        <v>1034</v>
      </c>
      <c r="O6" s="430" t="s">
        <v>1331</v>
      </c>
      <c r="P6" s="458" t="s">
        <v>1036</v>
      </c>
      <c r="Q6" s="430" t="s">
        <v>1027</v>
      </c>
      <c r="R6" s="430" t="s">
        <v>1332</v>
      </c>
      <c r="S6" s="443">
        <v>1</v>
      </c>
      <c r="T6" s="733">
        <v>100</v>
      </c>
      <c r="U6" s="700" t="s">
        <v>2807</v>
      </c>
    </row>
    <row r="7" spans="1:21" ht="165.75" x14ac:dyDescent="0.2">
      <c r="A7" s="1307"/>
      <c r="B7" s="1201"/>
      <c r="C7" s="1201"/>
      <c r="D7" s="383" t="s">
        <v>1333</v>
      </c>
      <c r="E7" s="383" t="s">
        <v>1334</v>
      </c>
      <c r="F7" s="383" t="s">
        <v>1335</v>
      </c>
      <c r="G7" s="1201"/>
      <c r="H7" s="1247"/>
      <c r="I7" s="1247"/>
      <c r="J7" s="1247"/>
      <c r="K7" s="383" t="s">
        <v>1336</v>
      </c>
      <c r="L7" s="1309"/>
      <c r="M7" s="1309"/>
      <c r="N7" s="1276" t="s">
        <v>1337</v>
      </c>
      <c r="O7" s="1193" t="s">
        <v>1338</v>
      </c>
      <c r="P7" s="1193" t="s">
        <v>1339</v>
      </c>
      <c r="Q7" s="1193" t="s">
        <v>1027</v>
      </c>
      <c r="R7" s="1310" t="s">
        <v>1340</v>
      </c>
      <c r="S7" s="1310">
        <v>40</v>
      </c>
      <c r="T7" s="1312">
        <v>100</v>
      </c>
      <c r="U7" s="1276" t="s">
        <v>2827</v>
      </c>
    </row>
    <row r="8" spans="1:21" ht="89.25" x14ac:dyDescent="0.2">
      <c r="A8" s="1307"/>
      <c r="B8" s="1201"/>
      <c r="C8" s="1201"/>
      <c r="D8" s="383" t="s">
        <v>1341</v>
      </c>
      <c r="E8" s="383" t="s">
        <v>1342</v>
      </c>
      <c r="F8" s="383" t="s">
        <v>1343</v>
      </c>
      <c r="G8" s="1201"/>
      <c r="H8" s="1247"/>
      <c r="I8" s="1247"/>
      <c r="J8" s="1247"/>
      <c r="K8" s="432" t="s">
        <v>1344</v>
      </c>
      <c r="L8" s="1309"/>
      <c r="M8" s="1309"/>
      <c r="N8" s="1278"/>
      <c r="O8" s="1194"/>
      <c r="P8" s="1194"/>
      <c r="Q8" s="1194"/>
      <c r="R8" s="1311"/>
      <c r="S8" s="1311"/>
      <c r="T8" s="1313"/>
      <c r="U8" s="1278"/>
    </row>
    <row r="9" spans="1:21" ht="123" x14ac:dyDescent="0.2">
      <c r="A9" s="460" t="s">
        <v>1345</v>
      </c>
      <c r="B9" s="430" t="s">
        <v>1346</v>
      </c>
      <c r="C9" s="430" t="s">
        <v>1347</v>
      </c>
      <c r="D9" s="432" t="s">
        <v>1348</v>
      </c>
      <c r="E9" s="432" t="s">
        <v>1349</v>
      </c>
      <c r="F9" s="432" t="s">
        <v>1350</v>
      </c>
      <c r="G9" s="430" t="s">
        <v>1351</v>
      </c>
      <c r="H9" s="461" t="s">
        <v>1327</v>
      </c>
      <c r="I9" s="461" t="s">
        <v>1020</v>
      </c>
      <c r="J9" s="461" t="s">
        <v>1328</v>
      </c>
      <c r="K9" s="432" t="s">
        <v>2828</v>
      </c>
      <c r="L9" s="461" t="s">
        <v>1330</v>
      </c>
      <c r="M9" s="461" t="s">
        <v>852</v>
      </c>
      <c r="N9" s="432" t="s">
        <v>1352</v>
      </c>
      <c r="O9" s="430" t="s">
        <v>1035</v>
      </c>
      <c r="P9" s="430" t="s">
        <v>1353</v>
      </c>
      <c r="Q9" s="430" t="s">
        <v>1027</v>
      </c>
      <c r="R9" s="430" t="s">
        <v>1354</v>
      </c>
      <c r="S9" s="443">
        <v>5</v>
      </c>
      <c r="T9" s="733">
        <v>100</v>
      </c>
      <c r="U9" s="700" t="s">
        <v>2808</v>
      </c>
    </row>
    <row r="10" spans="1:21" ht="123" x14ac:dyDescent="0.2">
      <c r="A10" s="460" t="s">
        <v>1355</v>
      </c>
      <c r="B10" s="430" t="s">
        <v>2829</v>
      </c>
      <c r="C10" s="430" t="s">
        <v>1356</v>
      </c>
      <c r="D10" s="432" t="s">
        <v>2830</v>
      </c>
      <c r="E10" s="432" t="s">
        <v>1357</v>
      </c>
      <c r="F10" s="432" t="s">
        <v>1358</v>
      </c>
      <c r="G10" s="430" t="s">
        <v>1351</v>
      </c>
      <c r="H10" s="461" t="s">
        <v>1327</v>
      </c>
      <c r="I10" s="461" t="s">
        <v>1020</v>
      </c>
      <c r="J10" s="461" t="s">
        <v>1328</v>
      </c>
      <c r="K10" s="432" t="s">
        <v>1359</v>
      </c>
      <c r="L10" s="461" t="s">
        <v>1330</v>
      </c>
      <c r="M10" s="461" t="s">
        <v>852</v>
      </c>
      <c r="N10" s="432" t="s">
        <v>1360</v>
      </c>
      <c r="O10" s="430" t="s">
        <v>1361</v>
      </c>
      <c r="P10" s="430" t="s">
        <v>1339</v>
      </c>
      <c r="Q10" s="430" t="s">
        <v>1027</v>
      </c>
      <c r="R10" s="430" t="s">
        <v>1362</v>
      </c>
      <c r="S10" s="431">
        <v>0.9</v>
      </c>
      <c r="T10" s="733">
        <v>100</v>
      </c>
      <c r="U10" s="700" t="s">
        <v>2809</v>
      </c>
    </row>
    <row r="11" spans="1:21" ht="306" x14ac:dyDescent="0.2">
      <c r="A11" s="462" t="s">
        <v>1363</v>
      </c>
      <c r="B11" s="430" t="s">
        <v>1364</v>
      </c>
      <c r="C11" s="430" t="s">
        <v>1365</v>
      </c>
      <c r="D11" s="463" t="s">
        <v>1366</v>
      </c>
      <c r="E11" s="463" t="s">
        <v>1367</v>
      </c>
      <c r="F11" s="463" t="s">
        <v>1368</v>
      </c>
      <c r="G11" s="430" t="s">
        <v>1369</v>
      </c>
      <c r="H11" s="461" t="s">
        <v>1327</v>
      </c>
      <c r="I11" s="461" t="s">
        <v>1020</v>
      </c>
      <c r="J11" s="461" t="s">
        <v>1328</v>
      </c>
      <c r="K11" s="463" t="s">
        <v>1370</v>
      </c>
      <c r="L11" s="461" t="s">
        <v>1330</v>
      </c>
      <c r="M11" s="461" t="s">
        <v>852</v>
      </c>
      <c r="N11" s="432" t="s">
        <v>1371</v>
      </c>
      <c r="O11" s="430" t="s">
        <v>1361</v>
      </c>
      <c r="P11" s="430" t="s">
        <v>1339</v>
      </c>
      <c r="Q11" s="430" t="s">
        <v>1027</v>
      </c>
      <c r="R11" s="430" t="s">
        <v>1372</v>
      </c>
      <c r="S11" s="443">
        <v>1</v>
      </c>
      <c r="T11" s="733">
        <v>100</v>
      </c>
      <c r="U11" s="700" t="s">
        <v>2810</v>
      </c>
    </row>
    <row r="12" spans="1:21" x14ac:dyDescent="0.2">
      <c r="T12" s="742"/>
    </row>
    <row r="13" spans="1:21" s="668" customFormat="1" ht="31.5" customHeight="1" x14ac:dyDescent="0.25">
      <c r="A13" s="695">
        <f>COUNTIF(A6:A11,"*")</f>
        <v>4</v>
      </c>
      <c r="N13" s="695">
        <f>COUNTIF(N6:N11,"*")</f>
        <v>5</v>
      </c>
      <c r="T13" s="695">
        <f>AVERAGE(T7:T11)</f>
        <v>100</v>
      </c>
    </row>
    <row r="14" spans="1:21" s="668" customFormat="1" ht="31.5" customHeight="1" x14ac:dyDescent="0.25">
      <c r="A14" s="189" t="s">
        <v>2773</v>
      </c>
      <c r="N14" s="189" t="s">
        <v>2774</v>
      </c>
      <c r="T14" s="723" t="s">
        <v>2788</v>
      </c>
    </row>
  </sheetData>
  <mergeCells count="39">
    <mergeCell ref="Q7:Q8"/>
    <mergeCell ref="R7:R8"/>
    <mergeCell ref="S7:S8"/>
    <mergeCell ref="T7:T8"/>
    <mergeCell ref="U7:U8"/>
    <mergeCell ref="P7:P8"/>
    <mergeCell ref="A6:A8"/>
    <mergeCell ref="B6:B8"/>
    <mergeCell ref="C6:C8"/>
    <mergeCell ref="G6:G8"/>
    <mergeCell ref="H6:H8"/>
    <mergeCell ref="I6:I8"/>
    <mergeCell ref="J6:J8"/>
    <mergeCell ref="L6:L8"/>
    <mergeCell ref="M6:M8"/>
    <mergeCell ref="N7:N8"/>
    <mergeCell ref="O7:O8"/>
    <mergeCell ref="U4:U5"/>
    <mergeCell ref="I4:I5"/>
    <mergeCell ref="J4:J5"/>
    <mergeCell ref="K4:K5"/>
    <mergeCell ref="L4:L5"/>
    <mergeCell ref="M4:M5"/>
    <mergeCell ref="N4:N5"/>
    <mergeCell ref="O4:O5"/>
    <mergeCell ref="P4:Q4"/>
    <mergeCell ref="R4:R5"/>
    <mergeCell ref="S4:S5"/>
    <mergeCell ref="T4:T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zoomScale="50" zoomScaleNormal="50" workbookViewId="0">
      <selection activeCell="K6" sqref="K6"/>
    </sheetView>
  </sheetViews>
  <sheetFormatPr baseColWidth="10" defaultRowHeight="12.75" x14ac:dyDescent="0.2"/>
  <cols>
    <col min="1" max="1" width="33" style="355" customWidth="1"/>
    <col min="2" max="2" width="19.5703125" style="355" customWidth="1"/>
    <col min="3" max="3" width="16.28515625" style="331" customWidth="1"/>
    <col min="4" max="6" width="17.140625" style="331" customWidth="1"/>
    <col min="7" max="7" width="18.140625" style="331" customWidth="1"/>
    <col min="8" max="8" width="6.140625" style="356" customWidth="1"/>
    <col min="9" max="10" width="5.7109375" style="355" customWidth="1"/>
    <col min="11" max="11" width="14.28515625" style="355" customWidth="1"/>
    <col min="12" max="12" width="8.140625" style="357" customWidth="1"/>
    <col min="13" max="13" width="6.28515625" style="331" customWidth="1"/>
    <col min="14" max="14" width="21" style="355" customWidth="1"/>
    <col min="15" max="15" width="18.5703125" style="331" customWidth="1"/>
    <col min="16" max="17" width="12.28515625" style="353" customWidth="1"/>
    <col min="18" max="18" width="15.140625" style="331" customWidth="1"/>
    <col min="19" max="19" width="8.7109375" style="331" customWidth="1"/>
    <col min="20" max="20" width="16.140625" style="331" customWidth="1"/>
    <col min="21" max="21" width="26" style="331" customWidth="1"/>
    <col min="22" max="256" width="11.42578125" style="331"/>
    <col min="257" max="257" width="33" style="331" customWidth="1"/>
    <col min="258" max="258" width="19.5703125" style="331" customWidth="1"/>
    <col min="259" max="259" width="16.28515625" style="331" customWidth="1"/>
    <col min="260" max="262" width="17.140625" style="331" customWidth="1"/>
    <col min="263" max="263" width="18.140625" style="331" customWidth="1"/>
    <col min="264" max="264" width="6.140625" style="331" customWidth="1"/>
    <col min="265" max="266" width="5.7109375" style="331" customWidth="1"/>
    <col min="267" max="267" width="14.28515625" style="331" customWidth="1"/>
    <col min="268" max="268" width="8.140625" style="331" customWidth="1"/>
    <col min="269" max="269" width="6.28515625" style="331" customWidth="1"/>
    <col min="270" max="270" width="21" style="331" customWidth="1"/>
    <col min="271" max="271" width="18.5703125" style="331" customWidth="1"/>
    <col min="272" max="273" width="12.28515625" style="331" customWidth="1"/>
    <col min="274" max="274" width="15.140625" style="331" customWidth="1"/>
    <col min="275" max="275" width="8.7109375" style="331" customWidth="1"/>
    <col min="276" max="276" width="16.140625" style="331" customWidth="1"/>
    <col min="277" max="277" width="26" style="331" customWidth="1"/>
    <col min="278" max="512" width="11.42578125" style="331"/>
    <col min="513" max="513" width="33" style="331" customWidth="1"/>
    <col min="514" max="514" width="19.5703125" style="331" customWidth="1"/>
    <col min="515" max="515" width="16.28515625" style="331" customWidth="1"/>
    <col min="516" max="518" width="17.140625" style="331" customWidth="1"/>
    <col min="519" max="519" width="18.140625" style="331" customWidth="1"/>
    <col min="520" max="520" width="6.140625" style="331" customWidth="1"/>
    <col min="521" max="522" width="5.7109375" style="331" customWidth="1"/>
    <col min="523" max="523" width="14.28515625" style="331" customWidth="1"/>
    <col min="524" max="524" width="8.140625" style="331" customWidth="1"/>
    <col min="525" max="525" width="6.28515625" style="331" customWidth="1"/>
    <col min="526" max="526" width="21" style="331" customWidth="1"/>
    <col min="527" max="527" width="18.5703125" style="331" customWidth="1"/>
    <col min="528" max="529" width="12.28515625" style="331" customWidth="1"/>
    <col min="530" max="530" width="15.140625" style="331" customWidth="1"/>
    <col min="531" max="531" width="8.7109375" style="331" customWidth="1"/>
    <col min="532" max="532" width="16.140625" style="331" customWidth="1"/>
    <col min="533" max="533" width="26" style="331" customWidth="1"/>
    <col min="534" max="768" width="11.42578125" style="331"/>
    <col min="769" max="769" width="33" style="331" customWidth="1"/>
    <col min="770" max="770" width="19.5703125" style="331" customWidth="1"/>
    <col min="771" max="771" width="16.28515625" style="331" customWidth="1"/>
    <col min="772" max="774" width="17.140625" style="331" customWidth="1"/>
    <col min="775" max="775" width="18.140625" style="331" customWidth="1"/>
    <col min="776" max="776" width="6.140625" style="331" customWidth="1"/>
    <col min="777" max="778" width="5.7109375" style="331" customWidth="1"/>
    <col min="779" max="779" width="14.28515625" style="331" customWidth="1"/>
    <col min="780" max="780" width="8.140625" style="331" customWidth="1"/>
    <col min="781" max="781" width="6.28515625" style="331" customWidth="1"/>
    <col min="782" max="782" width="21" style="331" customWidth="1"/>
    <col min="783" max="783" width="18.5703125" style="331" customWidth="1"/>
    <col min="784" max="785" width="12.28515625" style="331" customWidth="1"/>
    <col min="786" max="786" width="15.140625" style="331" customWidth="1"/>
    <col min="787" max="787" width="8.7109375" style="331" customWidth="1"/>
    <col min="788" max="788" width="16.140625" style="331" customWidth="1"/>
    <col min="789" max="789" width="26" style="331" customWidth="1"/>
    <col min="790" max="1024" width="11.42578125" style="331"/>
    <col min="1025" max="1025" width="33" style="331" customWidth="1"/>
    <col min="1026" max="1026" width="19.5703125" style="331" customWidth="1"/>
    <col min="1027" max="1027" width="16.28515625" style="331" customWidth="1"/>
    <col min="1028" max="1030" width="17.140625" style="331" customWidth="1"/>
    <col min="1031" max="1031" width="18.140625" style="331" customWidth="1"/>
    <col min="1032" max="1032" width="6.140625" style="331" customWidth="1"/>
    <col min="1033" max="1034" width="5.7109375" style="331" customWidth="1"/>
    <col min="1035" max="1035" width="14.28515625" style="331" customWidth="1"/>
    <col min="1036" max="1036" width="8.140625" style="331" customWidth="1"/>
    <col min="1037" max="1037" width="6.28515625" style="331" customWidth="1"/>
    <col min="1038" max="1038" width="21" style="331" customWidth="1"/>
    <col min="1039" max="1039" width="18.5703125" style="331" customWidth="1"/>
    <col min="1040" max="1041" width="12.28515625" style="331" customWidth="1"/>
    <col min="1042" max="1042" width="15.140625" style="331" customWidth="1"/>
    <col min="1043" max="1043" width="8.7109375" style="331" customWidth="1"/>
    <col min="1044" max="1044" width="16.140625" style="331" customWidth="1"/>
    <col min="1045" max="1045" width="26" style="331" customWidth="1"/>
    <col min="1046" max="1280" width="11.42578125" style="331"/>
    <col min="1281" max="1281" width="33" style="331" customWidth="1"/>
    <col min="1282" max="1282" width="19.5703125" style="331" customWidth="1"/>
    <col min="1283" max="1283" width="16.28515625" style="331" customWidth="1"/>
    <col min="1284" max="1286" width="17.140625" style="331" customWidth="1"/>
    <col min="1287" max="1287" width="18.140625" style="331" customWidth="1"/>
    <col min="1288" max="1288" width="6.140625" style="331" customWidth="1"/>
    <col min="1289" max="1290" width="5.7109375" style="331" customWidth="1"/>
    <col min="1291" max="1291" width="14.28515625" style="331" customWidth="1"/>
    <col min="1292" max="1292" width="8.140625" style="331" customWidth="1"/>
    <col min="1293" max="1293" width="6.28515625" style="331" customWidth="1"/>
    <col min="1294" max="1294" width="21" style="331" customWidth="1"/>
    <col min="1295" max="1295" width="18.5703125" style="331" customWidth="1"/>
    <col min="1296" max="1297" width="12.28515625" style="331" customWidth="1"/>
    <col min="1298" max="1298" width="15.140625" style="331" customWidth="1"/>
    <col min="1299" max="1299" width="8.7109375" style="331" customWidth="1"/>
    <col min="1300" max="1300" width="16.140625" style="331" customWidth="1"/>
    <col min="1301" max="1301" width="26" style="331" customWidth="1"/>
    <col min="1302" max="1536" width="11.42578125" style="331"/>
    <col min="1537" max="1537" width="33" style="331" customWidth="1"/>
    <col min="1538" max="1538" width="19.5703125" style="331" customWidth="1"/>
    <col min="1539" max="1539" width="16.28515625" style="331" customWidth="1"/>
    <col min="1540" max="1542" width="17.140625" style="331" customWidth="1"/>
    <col min="1543" max="1543" width="18.140625" style="331" customWidth="1"/>
    <col min="1544" max="1544" width="6.140625" style="331" customWidth="1"/>
    <col min="1545" max="1546" width="5.7109375" style="331" customWidth="1"/>
    <col min="1547" max="1547" width="14.28515625" style="331" customWidth="1"/>
    <col min="1548" max="1548" width="8.140625" style="331" customWidth="1"/>
    <col min="1549" max="1549" width="6.28515625" style="331" customWidth="1"/>
    <col min="1550" max="1550" width="21" style="331" customWidth="1"/>
    <col min="1551" max="1551" width="18.5703125" style="331" customWidth="1"/>
    <col min="1552" max="1553" width="12.28515625" style="331" customWidth="1"/>
    <col min="1554" max="1554" width="15.140625" style="331" customWidth="1"/>
    <col min="1555" max="1555" width="8.7109375" style="331" customWidth="1"/>
    <col min="1556" max="1556" width="16.140625" style="331" customWidth="1"/>
    <col min="1557" max="1557" width="26" style="331" customWidth="1"/>
    <col min="1558" max="1792" width="11.42578125" style="331"/>
    <col min="1793" max="1793" width="33" style="331" customWidth="1"/>
    <col min="1794" max="1794" width="19.5703125" style="331" customWidth="1"/>
    <col min="1795" max="1795" width="16.28515625" style="331" customWidth="1"/>
    <col min="1796" max="1798" width="17.140625" style="331" customWidth="1"/>
    <col min="1799" max="1799" width="18.140625" style="331" customWidth="1"/>
    <col min="1800" max="1800" width="6.140625" style="331" customWidth="1"/>
    <col min="1801" max="1802" width="5.7109375" style="331" customWidth="1"/>
    <col min="1803" max="1803" width="14.28515625" style="331" customWidth="1"/>
    <col min="1804" max="1804" width="8.140625" style="331" customWidth="1"/>
    <col min="1805" max="1805" width="6.28515625" style="331" customWidth="1"/>
    <col min="1806" max="1806" width="21" style="331" customWidth="1"/>
    <col min="1807" max="1807" width="18.5703125" style="331" customWidth="1"/>
    <col min="1808" max="1809" width="12.28515625" style="331" customWidth="1"/>
    <col min="1810" max="1810" width="15.140625" style="331" customWidth="1"/>
    <col min="1811" max="1811" width="8.7109375" style="331" customWidth="1"/>
    <col min="1812" max="1812" width="16.140625" style="331" customWidth="1"/>
    <col min="1813" max="1813" width="26" style="331" customWidth="1"/>
    <col min="1814" max="2048" width="11.42578125" style="331"/>
    <col min="2049" max="2049" width="33" style="331" customWidth="1"/>
    <col min="2050" max="2050" width="19.5703125" style="331" customWidth="1"/>
    <col min="2051" max="2051" width="16.28515625" style="331" customWidth="1"/>
    <col min="2052" max="2054" width="17.140625" style="331" customWidth="1"/>
    <col min="2055" max="2055" width="18.140625" style="331" customWidth="1"/>
    <col min="2056" max="2056" width="6.140625" style="331" customWidth="1"/>
    <col min="2057" max="2058" width="5.7109375" style="331" customWidth="1"/>
    <col min="2059" max="2059" width="14.28515625" style="331" customWidth="1"/>
    <col min="2060" max="2060" width="8.140625" style="331" customWidth="1"/>
    <col min="2061" max="2061" width="6.28515625" style="331" customWidth="1"/>
    <col min="2062" max="2062" width="21" style="331" customWidth="1"/>
    <col min="2063" max="2063" width="18.5703125" style="331" customWidth="1"/>
    <col min="2064" max="2065" width="12.28515625" style="331" customWidth="1"/>
    <col min="2066" max="2066" width="15.140625" style="331" customWidth="1"/>
    <col min="2067" max="2067" width="8.7109375" style="331" customWidth="1"/>
    <col min="2068" max="2068" width="16.140625" style="331" customWidth="1"/>
    <col min="2069" max="2069" width="26" style="331" customWidth="1"/>
    <col min="2070" max="2304" width="11.42578125" style="331"/>
    <col min="2305" max="2305" width="33" style="331" customWidth="1"/>
    <col min="2306" max="2306" width="19.5703125" style="331" customWidth="1"/>
    <col min="2307" max="2307" width="16.28515625" style="331" customWidth="1"/>
    <col min="2308" max="2310" width="17.140625" style="331" customWidth="1"/>
    <col min="2311" max="2311" width="18.140625" style="331" customWidth="1"/>
    <col min="2312" max="2312" width="6.140625" style="331" customWidth="1"/>
    <col min="2313" max="2314" width="5.7109375" style="331" customWidth="1"/>
    <col min="2315" max="2315" width="14.28515625" style="331" customWidth="1"/>
    <col min="2316" max="2316" width="8.140625" style="331" customWidth="1"/>
    <col min="2317" max="2317" width="6.28515625" style="331" customWidth="1"/>
    <col min="2318" max="2318" width="21" style="331" customWidth="1"/>
    <col min="2319" max="2319" width="18.5703125" style="331" customWidth="1"/>
    <col min="2320" max="2321" width="12.28515625" style="331" customWidth="1"/>
    <col min="2322" max="2322" width="15.140625" style="331" customWidth="1"/>
    <col min="2323" max="2323" width="8.7109375" style="331" customWidth="1"/>
    <col min="2324" max="2324" width="16.140625" style="331" customWidth="1"/>
    <col min="2325" max="2325" width="26" style="331" customWidth="1"/>
    <col min="2326" max="2560" width="11.42578125" style="331"/>
    <col min="2561" max="2561" width="33" style="331" customWidth="1"/>
    <col min="2562" max="2562" width="19.5703125" style="331" customWidth="1"/>
    <col min="2563" max="2563" width="16.28515625" style="331" customWidth="1"/>
    <col min="2564" max="2566" width="17.140625" style="331" customWidth="1"/>
    <col min="2567" max="2567" width="18.140625" style="331" customWidth="1"/>
    <col min="2568" max="2568" width="6.140625" style="331" customWidth="1"/>
    <col min="2569" max="2570" width="5.7109375" style="331" customWidth="1"/>
    <col min="2571" max="2571" width="14.28515625" style="331" customWidth="1"/>
    <col min="2572" max="2572" width="8.140625" style="331" customWidth="1"/>
    <col min="2573" max="2573" width="6.28515625" style="331" customWidth="1"/>
    <col min="2574" max="2574" width="21" style="331" customWidth="1"/>
    <col min="2575" max="2575" width="18.5703125" style="331" customWidth="1"/>
    <col min="2576" max="2577" width="12.28515625" style="331" customWidth="1"/>
    <col min="2578" max="2578" width="15.140625" style="331" customWidth="1"/>
    <col min="2579" max="2579" width="8.7109375" style="331" customWidth="1"/>
    <col min="2580" max="2580" width="16.140625" style="331" customWidth="1"/>
    <col min="2581" max="2581" width="26" style="331" customWidth="1"/>
    <col min="2582" max="2816" width="11.42578125" style="331"/>
    <col min="2817" max="2817" width="33" style="331" customWidth="1"/>
    <col min="2818" max="2818" width="19.5703125" style="331" customWidth="1"/>
    <col min="2819" max="2819" width="16.28515625" style="331" customWidth="1"/>
    <col min="2820" max="2822" width="17.140625" style="331" customWidth="1"/>
    <col min="2823" max="2823" width="18.140625" style="331" customWidth="1"/>
    <col min="2824" max="2824" width="6.140625" style="331" customWidth="1"/>
    <col min="2825" max="2826" width="5.7109375" style="331" customWidth="1"/>
    <col min="2827" max="2827" width="14.28515625" style="331" customWidth="1"/>
    <col min="2828" max="2828" width="8.140625" style="331" customWidth="1"/>
    <col min="2829" max="2829" width="6.28515625" style="331" customWidth="1"/>
    <col min="2830" max="2830" width="21" style="331" customWidth="1"/>
    <col min="2831" max="2831" width="18.5703125" style="331" customWidth="1"/>
    <col min="2832" max="2833" width="12.28515625" style="331" customWidth="1"/>
    <col min="2834" max="2834" width="15.140625" style="331" customWidth="1"/>
    <col min="2835" max="2835" width="8.7109375" style="331" customWidth="1"/>
    <col min="2836" max="2836" width="16.140625" style="331" customWidth="1"/>
    <col min="2837" max="2837" width="26" style="331" customWidth="1"/>
    <col min="2838" max="3072" width="11.42578125" style="331"/>
    <col min="3073" max="3073" width="33" style="331" customWidth="1"/>
    <col min="3074" max="3074" width="19.5703125" style="331" customWidth="1"/>
    <col min="3075" max="3075" width="16.28515625" style="331" customWidth="1"/>
    <col min="3076" max="3078" width="17.140625" style="331" customWidth="1"/>
    <col min="3079" max="3079" width="18.140625" style="331" customWidth="1"/>
    <col min="3080" max="3080" width="6.140625" style="331" customWidth="1"/>
    <col min="3081" max="3082" width="5.7109375" style="331" customWidth="1"/>
    <col min="3083" max="3083" width="14.28515625" style="331" customWidth="1"/>
    <col min="3084" max="3084" width="8.140625" style="331" customWidth="1"/>
    <col min="3085" max="3085" width="6.28515625" style="331" customWidth="1"/>
    <col min="3086" max="3086" width="21" style="331" customWidth="1"/>
    <col min="3087" max="3087" width="18.5703125" style="331" customWidth="1"/>
    <col min="3088" max="3089" width="12.28515625" style="331" customWidth="1"/>
    <col min="3090" max="3090" width="15.140625" style="331" customWidth="1"/>
    <col min="3091" max="3091" width="8.7109375" style="331" customWidth="1"/>
    <col min="3092" max="3092" width="16.140625" style="331" customWidth="1"/>
    <col min="3093" max="3093" width="26" style="331" customWidth="1"/>
    <col min="3094" max="3328" width="11.42578125" style="331"/>
    <col min="3329" max="3329" width="33" style="331" customWidth="1"/>
    <col min="3330" max="3330" width="19.5703125" style="331" customWidth="1"/>
    <col min="3331" max="3331" width="16.28515625" style="331" customWidth="1"/>
    <col min="3332" max="3334" width="17.140625" style="331" customWidth="1"/>
    <col min="3335" max="3335" width="18.140625" style="331" customWidth="1"/>
    <col min="3336" max="3336" width="6.140625" style="331" customWidth="1"/>
    <col min="3337" max="3338" width="5.7109375" style="331" customWidth="1"/>
    <col min="3339" max="3339" width="14.28515625" style="331" customWidth="1"/>
    <col min="3340" max="3340" width="8.140625" style="331" customWidth="1"/>
    <col min="3341" max="3341" width="6.28515625" style="331" customWidth="1"/>
    <col min="3342" max="3342" width="21" style="331" customWidth="1"/>
    <col min="3343" max="3343" width="18.5703125" style="331" customWidth="1"/>
    <col min="3344" max="3345" width="12.28515625" style="331" customWidth="1"/>
    <col min="3346" max="3346" width="15.140625" style="331" customWidth="1"/>
    <col min="3347" max="3347" width="8.7109375" style="331" customWidth="1"/>
    <col min="3348" max="3348" width="16.140625" style="331" customWidth="1"/>
    <col min="3349" max="3349" width="26" style="331" customWidth="1"/>
    <col min="3350" max="3584" width="11.42578125" style="331"/>
    <col min="3585" max="3585" width="33" style="331" customWidth="1"/>
    <col min="3586" max="3586" width="19.5703125" style="331" customWidth="1"/>
    <col min="3587" max="3587" width="16.28515625" style="331" customWidth="1"/>
    <col min="3588" max="3590" width="17.140625" style="331" customWidth="1"/>
    <col min="3591" max="3591" width="18.140625" style="331" customWidth="1"/>
    <col min="3592" max="3592" width="6.140625" style="331" customWidth="1"/>
    <col min="3593" max="3594" width="5.7109375" style="331" customWidth="1"/>
    <col min="3595" max="3595" width="14.28515625" style="331" customWidth="1"/>
    <col min="3596" max="3596" width="8.140625" style="331" customWidth="1"/>
    <col min="3597" max="3597" width="6.28515625" style="331" customWidth="1"/>
    <col min="3598" max="3598" width="21" style="331" customWidth="1"/>
    <col min="3599" max="3599" width="18.5703125" style="331" customWidth="1"/>
    <col min="3600" max="3601" width="12.28515625" style="331" customWidth="1"/>
    <col min="3602" max="3602" width="15.140625" style="331" customWidth="1"/>
    <col min="3603" max="3603" width="8.7109375" style="331" customWidth="1"/>
    <col min="3604" max="3604" width="16.140625" style="331" customWidth="1"/>
    <col min="3605" max="3605" width="26" style="331" customWidth="1"/>
    <col min="3606" max="3840" width="11.42578125" style="331"/>
    <col min="3841" max="3841" width="33" style="331" customWidth="1"/>
    <col min="3842" max="3842" width="19.5703125" style="331" customWidth="1"/>
    <col min="3843" max="3843" width="16.28515625" style="331" customWidth="1"/>
    <col min="3844" max="3846" width="17.140625" style="331" customWidth="1"/>
    <col min="3847" max="3847" width="18.140625" style="331" customWidth="1"/>
    <col min="3848" max="3848" width="6.140625" style="331" customWidth="1"/>
    <col min="3849" max="3850" width="5.7109375" style="331" customWidth="1"/>
    <col min="3851" max="3851" width="14.28515625" style="331" customWidth="1"/>
    <col min="3852" max="3852" width="8.140625" style="331" customWidth="1"/>
    <col min="3853" max="3853" width="6.28515625" style="331" customWidth="1"/>
    <col min="3854" max="3854" width="21" style="331" customWidth="1"/>
    <col min="3855" max="3855" width="18.5703125" style="331" customWidth="1"/>
    <col min="3856" max="3857" width="12.28515625" style="331" customWidth="1"/>
    <col min="3858" max="3858" width="15.140625" style="331" customWidth="1"/>
    <col min="3859" max="3859" width="8.7109375" style="331" customWidth="1"/>
    <col min="3860" max="3860" width="16.140625" style="331" customWidth="1"/>
    <col min="3861" max="3861" width="26" style="331" customWidth="1"/>
    <col min="3862" max="4096" width="11.42578125" style="331"/>
    <col min="4097" max="4097" width="33" style="331" customWidth="1"/>
    <col min="4098" max="4098" width="19.5703125" style="331" customWidth="1"/>
    <col min="4099" max="4099" width="16.28515625" style="331" customWidth="1"/>
    <col min="4100" max="4102" width="17.140625" style="331" customWidth="1"/>
    <col min="4103" max="4103" width="18.140625" style="331" customWidth="1"/>
    <col min="4104" max="4104" width="6.140625" style="331" customWidth="1"/>
    <col min="4105" max="4106" width="5.7109375" style="331" customWidth="1"/>
    <col min="4107" max="4107" width="14.28515625" style="331" customWidth="1"/>
    <col min="4108" max="4108" width="8.140625" style="331" customWidth="1"/>
    <col min="4109" max="4109" width="6.28515625" style="331" customWidth="1"/>
    <col min="4110" max="4110" width="21" style="331" customWidth="1"/>
    <col min="4111" max="4111" width="18.5703125" style="331" customWidth="1"/>
    <col min="4112" max="4113" width="12.28515625" style="331" customWidth="1"/>
    <col min="4114" max="4114" width="15.140625" style="331" customWidth="1"/>
    <col min="4115" max="4115" width="8.7109375" style="331" customWidth="1"/>
    <col min="4116" max="4116" width="16.140625" style="331" customWidth="1"/>
    <col min="4117" max="4117" width="26" style="331" customWidth="1"/>
    <col min="4118" max="4352" width="11.42578125" style="331"/>
    <col min="4353" max="4353" width="33" style="331" customWidth="1"/>
    <col min="4354" max="4354" width="19.5703125" style="331" customWidth="1"/>
    <col min="4355" max="4355" width="16.28515625" style="331" customWidth="1"/>
    <col min="4356" max="4358" width="17.140625" style="331" customWidth="1"/>
    <col min="4359" max="4359" width="18.140625" style="331" customWidth="1"/>
    <col min="4360" max="4360" width="6.140625" style="331" customWidth="1"/>
    <col min="4361" max="4362" width="5.7109375" style="331" customWidth="1"/>
    <col min="4363" max="4363" width="14.28515625" style="331" customWidth="1"/>
    <col min="4364" max="4364" width="8.140625" style="331" customWidth="1"/>
    <col min="4365" max="4365" width="6.28515625" style="331" customWidth="1"/>
    <col min="4366" max="4366" width="21" style="331" customWidth="1"/>
    <col min="4367" max="4367" width="18.5703125" style="331" customWidth="1"/>
    <col min="4368" max="4369" width="12.28515625" style="331" customWidth="1"/>
    <col min="4370" max="4370" width="15.140625" style="331" customWidth="1"/>
    <col min="4371" max="4371" width="8.7109375" style="331" customWidth="1"/>
    <col min="4372" max="4372" width="16.140625" style="331" customWidth="1"/>
    <col min="4373" max="4373" width="26" style="331" customWidth="1"/>
    <col min="4374" max="4608" width="11.42578125" style="331"/>
    <col min="4609" max="4609" width="33" style="331" customWidth="1"/>
    <col min="4610" max="4610" width="19.5703125" style="331" customWidth="1"/>
    <col min="4611" max="4611" width="16.28515625" style="331" customWidth="1"/>
    <col min="4612" max="4614" width="17.140625" style="331" customWidth="1"/>
    <col min="4615" max="4615" width="18.140625" style="331" customWidth="1"/>
    <col min="4616" max="4616" width="6.140625" style="331" customWidth="1"/>
    <col min="4617" max="4618" width="5.7109375" style="331" customWidth="1"/>
    <col min="4619" max="4619" width="14.28515625" style="331" customWidth="1"/>
    <col min="4620" max="4620" width="8.140625" style="331" customWidth="1"/>
    <col min="4621" max="4621" width="6.28515625" style="331" customWidth="1"/>
    <col min="4622" max="4622" width="21" style="331" customWidth="1"/>
    <col min="4623" max="4623" width="18.5703125" style="331" customWidth="1"/>
    <col min="4624" max="4625" width="12.28515625" style="331" customWidth="1"/>
    <col min="4626" max="4626" width="15.140625" style="331" customWidth="1"/>
    <col min="4627" max="4627" width="8.7109375" style="331" customWidth="1"/>
    <col min="4628" max="4628" width="16.140625" style="331" customWidth="1"/>
    <col min="4629" max="4629" width="26" style="331" customWidth="1"/>
    <col min="4630" max="4864" width="11.42578125" style="331"/>
    <col min="4865" max="4865" width="33" style="331" customWidth="1"/>
    <col min="4866" max="4866" width="19.5703125" style="331" customWidth="1"/>
    <col min="4867" max="4867" width="16.28515625" style="331" customWidth="1"/>
    <col min="4868" max="4870" width="17.140625" style="331" customWidth="1"/>
    <col min="4871" max="4871" width="18.140625" style="331" customWidth="1"/>
    <col min="4872" max="4872" width="6.140625" style="331" customWidth="1"/>
    <col min="4873" max="4874" width="5.7109375" style="331" customWidth="1"/>
    <col min="4875" max="4875" width="14.28515625" style="331" customWidth="1"/>
    <col min="4876" max="4876" width="8.140625" style="331" customWidth="1"/>
    <col min="4877" max="4877" width="6.28515625" style="331" customWidth="1"/>
    <col min="4878" max="4878" width="21" style="331" customWidth="1"/>
    <col min="4879" max="4879" width="18.5703125" style="331" customWidth="1"/>
    <col min="4880" max="4881" width="12.28515625" style="331" customWidth="1"/>
    <col min="4882" max="4882" width="15.140625" style="331" customWidth="1"/>
    <col min="4883" max="4883" width="8.7109375" style="331" customWidth="1"/>
    <col min="4884" max="4884" width="16.140625" style="331" customWidth="1"/>
    <col min="4885" max="4885" width="26" style="331" customWidth="1"/>
    <col min="4886" max="5120" width="11.42578125" style="331"/>
    <col min="5121" max="5121" width="33" style="331" customWidth="1"/>
    <col min="5122" max="5122" width="19.5703125" style="331" customWidth="1"/>
    <col min="5123" max="5123" width="16.28515625" style="331" customWidth="1"/>
    <col min="5124" max="5126" width="17.140625" style="331" customWidth="1"/>
    <col min="5127" max="5127" width="18.140625" style="331" customWidth="1"/>
    <col min="5128" max="5128" width="6.140625" style="331" customWidth="1"/>
    <col min="5129" max="5130" width="5.7109375" style="331" customWidth="1"/>
    <col min="5131" max="5131" width="14.28515625" style="331" customWidth="1"/>
    <col min="5132" max="5132" width="8.140625" style="331" customWidth="1"/>
    <col min="5133" max="5133" width="6.28515625" style="331" customWidth="1"/>
    <col min="5134" max="5134" width="21" style="331" customWidth="1"/>
    <col min="5135" max="5135" width="18.5703125" style="331" customWidth="1"/>
    <col min="5136" max="5137" width="12.28515625" style="331" customWidth="1"/>
    <col min="5138" max="5138" width="15.140625" style="331" customWidth="1"/>
    <col min="5139" max="5139" width="8.7109375" style="331" customWidth="1"/>
    <col min="5140" max="5140" width="16.140625" style="331" customWidth="1"/>
    <col min="5141" max="5141" width="26" style="331" customWidth="1"/>
    <col min="5142" max="5376" width="11.42578125" style="331"/>
    <col min="5377" max="5377" width="33" style="331" customWidth="1"/>
    <col min="5378" max="5378" width="19.5703125" style="331" customWidth="1"/>
    <col min="5379" max="5379" width="16.28515625" style="331" customWidth="1"/>
    <col min="5380" max="5382" width="17.140625" style="331" customWidth="1"/>
    <col min="5383" max="5383" width="18.140625" style="331" customWidth="1"/>
    <col min="5384" max="5384" width="6.140625" style="331" customWidth="1"/>
    <col min="5385" max="5386" width="5.7109375" style="331" customWidth="1"/>
    <col min="5387" max="5387" width="14.28515625" style="331" customWidth="1"/>
    <col min="5388" max="5388" width="8.140625" style="331" customWidth="1"/>
    <col min="5389" max="5389" width="6.28515625" style="331" customWidth="1"/>
    <col min="5390" max="5390" width="21" style="331" customWidth="1"/>
    <col min="5391" max="5391" width="18.5703125" style="331" customWidth="1"/>
    <col min="5392" max="5393" width="12.28515625" style="331" customWidth="1"/>
    <col min="5394" max="5394" width="15.140625" style="331" customWidth="1"/>
    <col min="5395" max="5395" width="8.7109375" style="331" customWidth="1"/>
    <col min="5396" max="5396" width="16.140625" style="331" customWidth="1"/>
    <col min="5397" max="5397" width="26" style="331" customWidth="1"/>
    <col min="5398" max="5632" width="11.42578125" style="331"/>
    <col min="5633" max="5633" width="33" style="331" customWidth="1"/>
    <col min="5634" max="5634" width="19.5703125" style="331" customWidth="1"/>
    <col min="5635" max="5635" width="16.28515625" style="331" customWidth="1"/>
    <col min="5636" max="5638" width="17.140625" style="331" customWidth="1"/>
    <col min="5639" max="5639" width="18.140625" style="331" customWidth="1"/>
    <col min="5640" max="5640" width="6.140625" style="331" customWidth="1"/>
    <col min="5641" max="5642" width="5.7109375" style="331" customWidth="1"/>
    <col min="5643" max="5643" width="14.28515625" style="331" customWidth="1"/>
    <col min="5644" max="5644" width="8.140625" style="331" customWidth="1"/>
    <col min="5645" max="5645" width="6.28515625" style="331" customWidth="1"/>
    <col min="5646" max="5646" width="21" style="331" customWidth="1"/>
    <col min="5647" max="5647" width="18.5703125" style="331" customWidth="1"/>
    <col min="5648" max="5649" width="12.28515625" style="331" customWidth="1"/>
    <col min="5650" max="5650" width="15.140625" style="331" customWidth="1"/>
    <col min="5651" max="5651" width="8.7109375" style="331" customWidth="1"/>
    <col min="5652" max="5652" width="16.140625" style="331" customWidth="1"/>
    <col min="5653" max="5653" width="26" style="331" customWidth="1"/>
    <col min="5654" max="5888" width="11.42578125" style="331"/>
    <col min="5889" max="5889" width="33" style="331" customWidth="1"/>
    <col min="5890" max="5890" width="19.5703125" style="331" customWidth="1"/>
    <col min="5891" max="5891" width="16.28515625" style="331" customWidth="1"/>
    <col min="5892" max="5894" width="17.140625" style="331" customWidth="1"/>
    <col min="5895" max="5895" width="18.140625" style="331" customWidth="1"/>
    <col min="5896" max="5896" width="6.140625" style="331" customWidth="1"/>
    <col min="5897" max="5898" width="5.7109375" style="331" customWidth="1"/>
    <col min="5899" max="5899" width="14.28515625" style="331" customWidth="1"/>
    <col min="5900" max="5900" width="8.140625" style="331" customWidth="1"/>
    <col min="5901" max="5901" width="6.28515625" style="331" customWidth="1"/>
    <col min="5902" max="5902" width="21" style="331" customWidth="1"/>
    <col min="5903" max="5903" width="18.5703125" style="331" customWidth="1"/>
    <col min="5904" max="5905" width="12.28515625" style="331" customWidth="1"/>
    <col min="5906" max="5906" width="15.140625" style="331" customWidth="1"/>
    <col min="5907" max="5907" width="8.7109375" style="331" customWidth="1"/>
    <col min="5908" max="5908" width="16.140625" style="331" customWidth="1"/>
    <col min="5909" max="5909" width="26" style="331" customWidth="1"/>
    <col min="5910" max="6144" width="11.42578125" style="331"/>
    <col min="6145" max="6145" width="33" style="331" customWidth="1"/>
    <col min="6146" max="6146" width="19.5703125" style="331" customWidth="1"/>
    <col min="6147" max="6147" width="16.28515625" style="331" customWidth="1"/>
    <col min="6148" max="6150" width="17.140625" style="331" customWidth="1"/>
    <col min="6151" max="6151" width="18.140625" style="331" customWidth="1"/>
    <col min="6152" max="6152" width="6.140625" style="331" customWidth="1"/>
    <col min="6153" max="6154" width="5.7109375" style="331" customWidth="1"/>
    <col min="6155" max="6155" width="14.28515625" style="331" customWidth="1"/>
    <col min="6156" max="6156" width="8.140625" style="331" customWidth="1"/>
    <col min="6157" max="6157" width="6.28515625" style="331" customWidth="1"/>
    <col min="6158" max="6158" width="21" style="331" customWidth="1"/>
    <col min="6159" max="6159" width="18.5703125" style="331" customWidth="1"/>
    <col min="6160" max="6161" width="12.28515625" style="331" customWidth="1"/>
    <col min="6162" max="6162" width="15.140625" style="331" customWidth="1"/>
    <col min="6163" max="6163" width="8.7109375" style="331" customWidth="1"/>
    <col min="6164" max="6164" width="16.140625" style="331" customWidth="1"/>
    <col min="6165" max="6165" width="26" style="331" customWidth="1"/>
    <col min="6166" max="6400" width="11.42578125" style="331"/>
    <col min="6401" max="6401" width="33" style="331" customWidth="1"/>
    <col min="6402" max="6402" width="19.5703125" style="331" customWidth="1"/>
    <col min="6403" max="6403" width="16.28515625" style="331" customWidth="1"/>
    <col min="6404" max="6406" width="17.140625" style="331" customWidth="1"/>
    <col min="6407" max="6407" width="18.140625" style="331" customWidth="1"/>
    <col min="6408" max="6408" width="6.140625" style="331" customWidth="1"/>
    <col min="6409" max="6410" width="5.7109375" style="331" customWidth="1"/>
    <col min="6411" max="6411" width="14.28515625" style="331" customWidth="1"/>
    <col min="6412" max="6412" width="8.140625" style="331" customWidth="1"/>
    <col min="6413" max="6413" width="6.28515625" style="331" customWidth="1"/>
    <col min="6414" max="6414" width="21" style="331" customWidth="1"/>
    <col min="6415" max="6415" width="18.5703125" style="331" customWidth="1"/>
    <col min="6416" max="6417" width="12.28515625" style="331" customWidth="1"/>
    <col min="6418" max="6418" width="15.140625" style="331" customWidth="1"/>
    <col min="6419" max="6419" width="8.7109375" style="331" customWidth="1"/>
    <col min="6420" max="6420" width="16.140625" style="331" customWidth="1"/>
    <col min="6421" max="6421" width="26" style="331" customWidth="1"/>
    <col min="6422" max="6656" width="11.42578125" style="331"/>
    <col min="6657" max="6657" width="33" style="331" customWidth="1"/>
    <col min="6658" max="6658" width="19.5703125" style="331" customWidth="1"/>
    <col min="6659" max="6659" width="16.28515625" style="331" customWidth="1"/>
    <col min="6660" max="6662" width="17.140625" style="331" customWidth="1"/>
    <col min="6663" max="6663" width="18.140625" style="331" customWidth="1"/>
    <col min="6664" max="6664" width="6.140625" style="331" customWidth="1"/>
    <col min="6665" max="6666" width="5.7109375" style="331" customWidth="1"/>
    <col min="6667" max="6667" width="14.28515625" style="331" customWidth="1"/>
    <col min="6668" max="6668" width="8.140625" style="331" customWidth="1"/>
    <col min="6669" max="6669" width="6.28515625" style="331" customWidth="1"/>
    <col min="6670" max="6670" width="21" style="331" customWidth="1"/>
    <col min="6671" max="6671" width="18.5703125" style="331" customWidth="1"/>
    <col min="6672" max="6673" width="12.28515625" style="331" customWidth="1"/>
    <col min="6674" max="6674" width="15.140625" style="331" customWidth="1"/>
    <col min="6675" max="6675" width="8.7109375" style="331" customWidth="1"/>
    <col min="6676" max="6676" width="16.140625" style="331" customWidth="1"/>
    <col min="6677" max="6677" width="26" style="331" customWidth="1"/>
    <col min="6678" max="6912" width="11.42578125" style="331"/>
    <col min="6913" max="6913" width="33" style="331" customWidth="1"/>
    <col min="6914" max="6914" width="19.5703125" style="331" customWidth="1"/>
    <col min="6915" max="6915" width="16.28515625" style="331" customWidth="1"/>
    <col min="6916" max="6918" width="17.140625" style="331" customWidth="1"/>
    <col min="6919" max="6919" width="18.140625" style="331" customWidth="1"/>
    <col min="6920" max="6920" width="6.140625" style="331" customWidth="1"/>
    <col min="6921" max="6922" width="5.7109375" style="331" customWidth="1"/>
    <col min="6923" max="6923" width="14.28515625" style="331" customWidth="1"/>
    <col min="6924" max="6924" width="8.140625" style="331" customWidth="1"/>
    <col min="6925" max="6925" width="6.28515625" style="331" customWidth="1"/>
    <col min="6926" max="6926" width="21" style="331" customWidth="1"/>
    <col min="6927" max="6927" width="18.5703125" style="331" customWidth="1"/>
    <col min="6928" max="6929" width="12.28515625" style="331" customWidth="1"/>
    <col min="6930" max="6930" width="15.140625" style="331" customWidth="1"/>
    <col min="6931" max="6931" width="8.7109375" style="331" customWidth="1"/>
    <col min="6932" max="6932" width="16.140625" style="331" customWidth="1"/>
    <col min="6933" max="6933" width="26" style="331" customWidth="1"/>
    <col min="6934" max="7168" width="11.42578125" style="331"/>
    <col min="7169" max="7169" width="33" style="331" customWidth="1"/>
    <col min="7170" max="7170" width="19.5703125" style="331" customWidth="1"/>
    <col min="7171" max="7171" width="16.28515625" style="331" customWidth="1"/>
    <col min="7172" max="7174" width="17.140625" style="331" customWidth="1"/>
    <col min="7175" max="7175" width="18.140625" style="331" customWidth="1"/>
    <col min="7176" max="7176" width="6.140625" style="331" customWidth="1"/>
    <col min="7177" max="7178" width="5.7109375" style="331" customWidth="1"/>
    <col min="7179" max="7179" width="14.28515625" style="331" customWidth="1"/>
    <col min="7180" max="7180" width="8.140625" style="331" customWidth="1"/>
    <col min="7181" max="7181" width="6.28515625" style="331" customWidth="1"/>
    <col min="7182" max="7182" width="21" style="331" customWidth="1"/>
    <col min="7183" max="7183" width="18.5703125" style="331" customWidth="1"/>
    <col min="7184" max="7185" width="12.28515625" style="331" customWidth="1"/>
    <col min="7186" max="7186" width="15.140625" style="331" customWidth="1"/>
    <col min="7187" max="7187" width="8.7109375" style="331" customWidth="1"/>
    <col min="7188" max="7188" width="16.140625" style="331" customWidth="1"/>
    <col min="7189" max="7189" width="26" style="331" customWidth="1"/>
    <col min="7190" max="7424" width="11.42578125" style="331"/>
    <col min="7425" max="7425" width="33" style="331" customWidth="1"/>
    <col min="7426" max="7426" width="19.5703125" style="331" customWidth="1"/>
    <col min="7427" max="7427" width="16.28515625" style="331" customWidth="1"/>
    <col min="7428" max="7430" width="17.140625" style="331" customWidth="1"/>
    <col min="7431" max="7431" width="18.140625" style="331" customWidth="1"/>
    <col min="7432" max="7432" width="6.140625" style="331" customWidth="1"/>
    <col min="7433" max="7434" width="5.7109375" style="331" customWidth="1"/>
    <col min="7435" max="7435" width="14.28515625" style="331" customWidth="1"/>
    <col min="7436" max="7436" width="8.140625" style="331" customWidth="1"/>
    <col min="7437" max="7437" width="6.28515625" style="331" customWidth="1"/>
    <col min="7438" max="7438" width="21" style="331" customWidth="1"/>
    <col min="7439" max="7439" width="18.5703125" style="331" customWidth="1"/>
    <col min="7440" max="7441" width="12.28515625" style="331" customWidth="1"/>
    <col min="7442" max="7442" width="15.140625" style="331" customWidth="1"/>
    <col min="7443" max="7443" width="8.7109375" style="331" customWidth="1"/>
    <col min="7444" max="7444" width="16.140625" style="331" customWidth="1"/>
    <col min="7445" max="7445" width="26" style="331" customWidth="1"/>
    <col min="7446" max="7680" width="11.42578125" style="331"/>
    <col min="7681" max="7681" width="33" style="331" customWidth="1"/>
    <col min="7682" max="7682" width="19.5703125" style="331" customWidth="1"/>
    <col min="7683" max="7683" width="16.28515625" style="331" customWidth="1"/>
    <col min="7684" max="7686" width="17.140625" style="331" customWidth="1"/>
    <col min="7687" max="7687" width="18.140625" style="331" customWidth="1"/>
    <col min="7688" max="7688" width="6.140625" style="331" customWidth="1"/>
    <col min="7689" max="7690" width="5.7109375" style="331" customWidth="1"/>
    <col min="7691" max="7691" width="14.28515625" style="331" customWidth="1"/>
    <col min="7692" max="7692" width="8.140625" style="331" customWidth="1"/>
    <col min="7693" max="7693" width="6.28515625" style="331" customWidth="1"/>
    <col min="7694" max="7694" width="21" style="331" customWidth="1"/>
    <col min="7695" max="7695" width="18.5703125" style="331" customWidth="1"/>
    <col min="7696" max="7697" width="12.28515625" style="331" customWidth="1"/>
    <col min="7698" max="7698" width="15.140625" style="331" customWidth="1"/>
    <col min="7699" max="7699" width="8.7109375" style="331" customWidth="1"/>
    <col min="7700" max="7700" width="16.140625" style="331" customWidth="1"/>
    <col min="7701" max="7701" width="26" style="331" customWidth="1"/>
    <col min="7702" max="7936" width="11.42578125" style="331"/>
    <col min="7937" max="7937" width="33" style="331" customWidth="1"/>
    <col min="7938" max="7938" width="19.5703125" style="331" customWidth="1"/>
    <col min="7939" max="7939" width="16.28515625" style="331" customWidth="1"/>
    <col min="7940" max="7942" width="17.140625" style="331" customWidth="1"/>
    <col min="7943" max="7943" width="18.140625" style="331" customWidth="1"/>
    <col min="7944" max="7944" width="6.140625" style="331" customWidth="1"/>
    <col min="7945" max="7946" width="5.7109375" style="331" customWidth="1"/>
    <col min="7947" max="7947" width="14.28515625" style="331" customWidth="1"/>
    <col min="7948" max="7948" width="8.140625" style="331" customWidth="1"/>
    <col min="7949" max="7949" width="6.28515625" style="331" customWidth="1"/>
    <col min="7950" max="7950" width="21" style="331" customWidth="1"/>
    <col min="7951" max="7951" width="18.5703125" style="331" customWidth="1"/>
    <col min="7952" max="7953" width="12.28515625" style="331" customWidth="1"/>
    <col min="7954" max="7954" width="15.140625" style="331" customWidth="1"/>
    <col min="7955" max="7955" width="8.7109375" style="331" customWidth="1"/>
    <col min="7956" max="7956" width="16.140625" style="331" customWidth="1"/>
    <col min="7957" max="7957" width="26" style="331" customWidth="1"/>
    <col min="7958" max="8192" width="11.42578125" style="331"/>
    <col min="8193" max="8193" width="33" style="331" customWidth="1"/>
    <col min="8194" max="8194" width="19.5703125" style="331" customWidth="1"/>
    <col min="8195" max="8195" width="16.28515625" style="331" customWidth="1"/>
    <col min="8196" max="8198" width="17.140625" style="331" customWidth="1"/>
    <col min="8199" max="8199" width="18.140625" style="331" customWidth="1"/>
    <col min="8200" max="8200" width="6.140625" style="331" customWidth="1"/>
    <col min="8201" max="8202" width="5.7109375" style="331" customWidth="1"/>
    <col min="8203" max="8203" width="14.28515625" style="331" customWidth="1"/>
    <col min="8204" max="8204" width="8.140625" style="331" customWidth="1"/>
    <col min="8205" max="8205" width="6.28515625" style="331" customWidth="1"/>
    <col min="8206" max="8206" width="21" style="331" customWidth="1"/>
    <col min="8207" max="8207" width="18.5703125" style="331" customWidth="1"/>
    <col min="8208" max="8209" width="12.28515625" style="331" customWidth="1"/>
    <col min="8210" max="8210" width="15.140625" style="331" customWidth="1"/>
    <col min="8211" max="8211" width="8.7109375" style="331" customWidth="1"/>
    <col min="8212" max="8212" width="16.140625" style="331" customWidth="1"/>
    <col min="8213" max="8213" width="26" style="331" customWidth="1"/>
    <col min="8214" max="8448" width="11.42578125" style="331"/>
    <col min="8449" max="8449" width="33" style="331" customWidth="1"/>
    <col min="8450" max="8450" width="19.5703125" style="331" customWidth="1"/>
    <col min="8451" max="8451" width="16.28515625" style="331" customWidth="1"/>
    <col min="8452" max="8454" width="17.140625" style="331" customWidth="1"/>
    <col min="8455" max="8455" width="18.140625" style="331" customWidth="1"/>
    <col min="8456" max="8456" width="6.140625" style="331" customWidth="1"/>
    <col min="8457" max="8458" width="5.7109375" style="331" customWidth="1"/>
    <col min="8459" max="8459" width="14.28515625" style="331" customWidth="1"/>
    <col min="8460" max="8460" width="8.140625" style="331" customWidth="1"/>
    <col min="8461" max="8461" width="6.28515625" style="331" customWidth="1"/>
    <col min="8462" max="8462" width="21" style="331" customWidth="1"/>
    <col min="8463" max="8463" width="18.5703125" style="331" customWidth="1"/>
    <col min="8464" max="8465" width="12.28515625" style="331" customWidth="1"/>
    <col min="8466" max="8466" width="15.140625" style="331" customWidth="1"/>
    <col min="8467" max="8467" width="8.7109375" style="331" customWidth="1"/>
    <col min="8468" max="8468" width="16.140625" style="331" customWidth="1"/>
    <col min="8469" max="8469" width="26" style="331" customWidth="1"/>
    <col min="8470" max="8704" width="11.42578125" style="331"/>
    <col min="8705" max="8705" width="33" style="331" customWidth="1"/>
    <col min="8706" max="8706" width="19.5703125" style="331" customWidth="1"/>
    <col min="8707" max="8707" width="16.28515625" style="331" customWidth="1"/>
    <col min="8708" max="8710" width="17.140625" style="331" customWidth="1"/>
    <col min="8711" max="8711" width="18.140625" style="331" customWidth="1"/>
    <col min="8712" max="8712" width="6.140625" style="331" customWidth="1"/>
    <col min="8713" max="8714" width="5.7109375" style="331" customWidth="1"/>
    <col min="8715" max="8715" width="14.28515625" style="331" customWidth="1"/>
    <col min="8716" max="8716" width="8.140625" style="331" customWidth="1"/>
    <col min="8717" max="8717" width="6.28515625" style="331" customWidth="1"/>
    <col min="8718" max="8718" width="21" style="331" customWidth="1"/>
    <col min="8719" max="8719" width="18.5703125" style="331" customWidth="1"/>
    <col min="8720" max="8721" width="12.28515625" style="331" customWidth="1"/>
    <col min="8722" max="8722" width="15.140625" style="331" customWidth="1"/>
    <col min="8723" max="8723" width="8.7109375" style="331" customWidth="1"/>
    <col min="8724" max="8724" width="16.140625" style="331" customWidth="1"/>
    <col min="8725" max="8725" width="26" style="331" customWidth="1"/>
    <col min="8726" max="8960" width="11.42578125" style="331"/>
    <col min="8961" max="8961" width="33" style="331" customWidth="1"/>
    <col min="8962" max="8962" width="19.5703125" style="331" customWidth="1"/>
    <col min="8963" max="8963" width="16.28515625" style="331" customWidth="1"/>
    <col min="8964" max="8966" width="17.140625" style="331" customWidth="1"/>
    <col min="8967" max="8967" width="18.140625" style="331" customWidth="1"/>
    <col min="8968" max="8968" width="6.140625" style="331" customWidth="1"/>
    <col min="8969" max="8970" width="5.7109375" style="331" customWidth="1"/>
    <col min="8971" max="8971" width="14.28515625" style="331" customWidth="1"/>
    <col min="8972" max="8972" width="8.140625" style="331" customWidth="1"/>
    <col min="8973" max="8973" width="6.28515625" style="331" customWidth="1"/>
    <col min="8974" max="8974" width="21" style="331" customWidth="1"/>
    <col min="8975" max="8975" width="18.5703125" style="331" customWidth="1"/>
    <col min="8976" max="8977" width="12.28515625" style="331" customWidth="1"/>
    <col min="8978" max="8978" width="15.140625" style="331" customWidth="1"/>
    <col min="8979" max="8979" width="8.7109375" style="331" customWidth="1"/>
    <col min="8980" max="8980" width="16.140625" style="331" customWidth="1"/>
    <col min="8981" max="8981" width="26" style="331" customWidth="1"/>
    <col min="8982" max="9216" width="11.42578125" style="331"/>
    <col min="9217" max="9217" width="33" style="331" customWidth="1"/>
    <col min="9218" max="9218" width="19.5703125" style="331" customWidth="1"/>
    <col min="9219" max="9219" width="16.28515625" style="331" customWidth="1"/>
    <col min="9220" max="9222" width="17.140625" style="331" customWidth="1"/>
    <col min="9223" max="9223" width="18.140625" style="331" customWidth="1"/>
    <col min="9224" max="9224" width="6.140625" style="331" customWidth="1"/>
    <col min="9225" max="9226" width="5.7109375" style="331" customWidth="1"/>
    <col min="9227" max="9227" width="14.28515625" style="331" customWidth="1"/>
    <col min="9228" max="9228" width="8.140625" style="331" customWidth="1"/>
    <col min="9229" max="9229" width="6.28515625" style="331" customWidth="1"/>
    <col min="9230" max="9230" width="21" style="331" customWidth="1"/>
    <col min="9231" max="9231" width="18.5703125" style="331" customWidth="1"/>
    <col min="9232" max="9233" width="12.28515625" style="331" customWidth="1"/>
    <col min="9234" max="9234" width="15.140625" style="331" customWidth="1"/>
    <col min="9235" max="9235" width="8.7109375" style="331" customWidth="1"/>
    <col min="9236" max="9236" width="16.140625" style="331" customWidth="1"/>
    <col min="9237" max="9237" width="26" style="331" customWidth="1"/>
    <col min="9238" max="9472" width="11.42578125" style="331"/>
    <col min="9473" max="9473" width="33" style="331" customWidth="1"/>
    <col min="9474" max="9474" width="19.5703125" style="331" customWidth="1"/>
    <col min="9475" max="9475" width="16.28515625" style="331" customWidth="1"/>
    <col min="9476" max="9478" width="17.140625" style="331" customWidth="1"/>
    <col min="9479" max="9479" width="18.140625" style="331" customWidth="1"/>
    <col min="9480" max="9480" width="6.140625" style="331" customWidth="1"/>
    <col min="9481" max="9482" width="5.7109375" style="331" customWidth="1"/>
    <col min="9483" max="9483" width="14.28515625" style="331" customWidth="1"/>
    <col min="9484" max="9484" width="8.140625" style="331" customWidth="1"/>
    <col min="9485" max="9485" width="6.28515625" style="331" customWidth="1"/>
    <col min="9486" max="9486" width="21" style="331" customWidth="1"/>
    <col min="9487" max="9487" width="18.5703125" style="331" customWidth="1"/>
    <col min="9488" max="9489" width="12.28515625" style="331" customWidth="1"/>
    <col min="9490" max="9490" width="15.140625" style="331" customWidth="1"/>
    <col min="9491" max="9491" width="8.7109375" style="331" customWidth="1"/>
    <col min="9492" max="9492" width="16.140625" style="331" customWidth="1"/>
    <col min="9493" max="9493" width="26" style="331" customWidth="1"/>
    <col min="9494" max="9728" width="11.42578125" style="331"/>
    <col min="9729" max="9729" width="33" style="331" customWidth="1"/>
    <col min="9730" max="9730" width="19.5703125" style="331" customWidth="1"/>
    <col min="9731" max="9731" width="16.28515625" style="331" customWidth="1"/>
    <col min="9732" max="9734" width="17.140625" style="331" customWidth="1"/>
    <col min="9735" max="9735" width="18.140625" style="331" customWidth="1"/>
    <col min="9736" max="9736" width="6.140625" style="331" customWidth="1"/>
    <col min="9737" max="9738" width="5.7109375" style="331" customWidth="1"/>
    <col min="9739" max="9739" width="14.28515625" style="331" customWidth="1"/>
    <col min="9740" max="9740" width="8.140625" style="331" customWidth="1"/>
    <col min="9741" max="9741" width="6.28515625" style="331" customWidth="1"/>
    <col min="9742" max="9742" width="21" style="331" customWidth="1"/>
    <col min="9743" max="9743" width="18.5703125" style="331" customWidth="1"/>
    <col min="9744" max="9745" width="12.28515625" style="331" customWidth="1"/>
    <col min="9746" max="9746" width="15.140625" style="331" customWidth="1"/>
    <col min="9747" max="9747" width="8.7109375" style="331" customWidth="1"/>
    <col min="9748" max="9748" width="16.140625" style="331" customWidth="1"/>
    <col min="9749" max="9749" width="26" style="331" customWidth="1"/>
    <col min="9750" max="9984" width="11.42578125" style="331"/>
    <col min="9985" max="9985" width="33" style="331" customWidth="1"/>
    <col min="9986" max="9986" width="19.5703125" style="331" customWidth="1"/>
    <col min="9987" max="9987" width="16.28515625" style="331" customWidth="1"/>
    <col min="9988" max="9990" width="17.140625" style="331" customWidth="1"/>
    <col min="9991" max="9991" width="18.140625" style="331" customWidth="1"/>
    <col min="9992" max="9992" width="6.140625" style="331" customWidth="1"/>
    <col min="9993" max="9994" width="5.7109375" style="331" customWidth="1"/>
    <col min="9995" max="9995" width="14.28515625" style="331" customWidth="1"/>
    <col min="9996" max="9996" width="8.140625" style="331" customWidth="1"/>
    <col min="9997" max="9997" width="6.28515625" style="331" customWidth="1"/>
    <col min="9998" max="9998" width="21" style="331" customWidth="1"/>
    <col min="9999" max="9999" width="18.5703125" style="331" customWidth="1"/>
    <col min="10000" max="10001" width="12.28515625" style="331" customWidth="1"/>
    <col min="10002" max="10002" width="15.140625" style="331" customWidth="1"/>
    <col min="10003" max="10003" width="8.7109375" style="331" customWidth="1"/>
    <col min="10004" max="10004" width="16.140625" style="331" customWidth="1"/>
    <col min="10005" max="10005" width="26" style="331" customWidth="1"/>
    <col min="10006" max="10240" width="11.42578125" style="331"/>
    <col min="10241" max="10241" width="33" style="331" customWidth="1"/>
    <col min="10242" max="10242" width="19.5703125" style="331" customWidth="1"/>
    <col min="10243" max="10243" width="16.28515625" style="331" customWidth="1"/>
    <col min="10244" max="10246" width="17.140625" style="331" customWidth="1"/>
    <col min="10247" max="10247" width="18.140625" style="331" customWidth="1"/>
    <col min="10248" max="10248" width="6.140625" style="331" customWidth="1"/>
    <col min="10249" max="10250" width="5.7109375" style="331" customWidth="1"/>
    <col min="10251" max="10251" width="14.28515625" style="331" customWidth="1"/>
    <col min="10252" max="10252" width="8.140625" style="331" customWidth="1"/>
    <col min="10253" max="10253" width="6.28515625" style="331" customWidth="1"/>
    <col min="10254" max="10254" width="21" style="331" customWidth="1"/>
    <col min="10255" max="10255" width="18.5703125" style="331" customWidth="1"/>
    <col min="10256" max="10257" width="12.28515625" style="331" customWidth="1"/>
    <col min="10258" max="10258" width="15.140625" style="331" customWidth="1"/>
    <col min="10259" max="10259" width="8.7109375" style="331" customWidth="1"/>
    <col min="10260" max="10260" width="16.140625" style="331" customWidth="1"/>
    <col min="10261" max="10261" width="26" style="331" customWidth="1"/>
    <col min="10262" max="10496" width="11.42578125" style="331"/>
    <col min="10497" max="10497" width="33" style="331" customWidth="1"/>
    <col min="10498" max="10498" width="19.5703125" style="331" customWidth="1"/>
    <col min="10499" max="10499" width="16.28515625" style="331" customWidth="1"/>
    <col min="10500" max="10502" width="17.140625" style="331" customWidth="1"/>
    <col min="10503" max="10503" width="18.140625" style="331" customWidth="1"/>
    <col min="10504" max="10504" width="6.140625" style="331" customWidth="1"/>
    <col min="10505" max="10506" width="5.7109375" style="331" customWidth="1"/>
    <col min="10507" max="10507" width="14.28515625" style="331" customWidth="1"/>
    <col min="10508" max="10508" width="8.140625" style="331" customWidth="1"/>
    <col min="10509" max="10509" width="6.28515625" style="331" customWidth="1"/>
    <col min="10510" max="10510" width="21" style="331" customWidth="1"/>
    <col min="10511" max="10511" width="18.5703125" style="331" customWidth="1"/>
    <col min="10512" max="10513" width="12.28515625" style="331" customWidth="1"/>
    <col min="10514" max="10514" width="15.140625" style="331" customWidth="1"/>
    <col min="10515" max="10515" width="8.7109375" style="331" customWidth="1"/>
    <col min="10516" max="10516" width="16.140625" style="331" customWidth="1"/>
    <col min="10517" max="10517" width="26" style="331" customWidth="1"/>
    <col min="10518" max="10752" width="11.42578125" style="331"/>
    <col min="10753" max="10753" width="33" style="331" customWidth="1"/>
    <col min="10754" max="10754" width="19.5703125" style="331" customWidth="1"/>
    <col min="10755" max="10755" width="16.28515625" style="331" customWidth="1"/>
    <col min="10756" max="10758" width="17.140625" style="331" customWidth="1"/>
    <col min="10759" max="10759" width="18.140625" style="331" customWidth="1"/>
    <col min="10760" max="10760" width="6.140625" style="331" customWidth="1"/>
    <col min="10761" max="10762" width="5.7109375" style="331" customWidth="1"/>
    <col min="10763" max="10763" width="14.28515625" style="331" customWidth="1"/>
    <col min="10764" max="10764" width="8.140625" style="331" customWidth="1"/>
    <col min="10765" max="10765" width="6.28515625" style="331" customWidth="1"/>
    <col min="10766" max="10766" width="21" style="331" customWidth="1"/>
    <col min="10767" max="10767" width="18.5703125" style="331" customWidth="1"/>
    <col min="10768" max="10769" width="12.28515625" style="331" customWidth="1"/>
    <col min="10770" max="10770" width="15.140625" style="331" customWidth="1"/>
    <col min="10771" max="10771" width="8.7109375" style="331" customWidth="1"/>
    <col min="10772" max="10772" width="16.140625" style="331" customWidth="1"/>
    <col min="10773" max="10773" width="26" style="331" customWidth="1"/>
    <col min="10774" max="11008" width="11.42578125" style="331"/>
    <col min="11009" max="11009" width="33" style="331" customWidth="1"/>
    <col min="11010" max="11010" width="19.5703125" style="331" customWidth="1"/>
    <col min="11011" max="11011" width="16.28515625" style="331" customWidth="1"/>
    <col min="11012" max="11014" width="17.140625" style="331" customWidth="1"/>
    <col min="11015" max="11015" width="18.140625" style="331" customWidth="1"/>
    <col min="11016" max="11016" width="6.140625" style="331" customWidth="1"/>
    <col min="11017" max="11018" width="5.7109375" style="331" customWidth="1"/>
    <col min="11019" max="11019" width="14.28515625" style="331" customWidth="1"/>
    <col min="11020" max="11020" width="8.140625" style="331" customWidth="1"/>
    <col min="11021" max="11021" width="6.28515625" style="331" customWidth="1"/>
    <col min="11022" max="11022" width="21" style="331" customWidth="1"/>
    <col min="11023" max="11023" width="18.5703125" style="331" customWidth="1"/>
    <col min="11024" max="11025" width="12.28515625" style="331" customWidth="1"/>
    <col min="11026" max="11026" width="15.140625" style="331" customWidth="1"/>
    <col min="11027" max="11027" width="8.7109375" style="331" customWidth="1"/>
    <col min="11028" max="11028" width="16.140625" style="331" customWidth="1"/>
    <col min="11029" max="11029" width="26" style="331" customWidth="1"/>
    <col min="11030" max="11264" width="11.42578125" style="331"/>
    <col min="11265" max="11265" width="33" style="331" customWidth="1"/>
    <col min="11266" max="11266" width="19.5703125" style="331" customWidth="1"/>
    <col min="11267" max="11267" width="16.28515625" style="331" customWidth="1"/>
    <col min="11268" max="11270" width="17.140625" style="331" customWidth="1"/>
    <col min="11271" max="11271" width="18.140625" style="331" customWidth="1"/>
    <col min="11272" max="11272" width="6.140625" style="331" customWidth="1"/>
    <col min="11273" max="11274" width="5.7109375" style="331" customWidth="1"/>
    <col min="11275" max="11275" width="14.28515625" style="331" customWidth="1"/>
    <col min="11276" max="11276" width="8.140625" style="331" customWidth="1"/>
    <col min="11277" max="11277" width="6.28515625" style="331" customWidth="1"/>
    <col min="11278" max="11278" width="21" style="331" customWidth="1"/>
    <col min="11279" max="11279" width="18.5703125" style="331" customWidth="1"/>
    <col min="11280" max="11281" width="12.28515625" style="331" customWidth="1"/>
    <col min="11282" max="11282" width="15.140625" style="331" customWidth="1"/>
    <col min="11283" max="11283" width="8.7109375" style="331" customWidth="1"/>
    <col min="11284" max="11284" width="16.140625" style="331" customWidth="1"/>
    <col min="11285" max="11285" width="26" style="331" customWidth="1"/>
    <col min="11286" max="11520" width="11.42578125" style="331"/>
    <col min="11521" max="11521" width="33" style="331" customWidth="1"/>
    <col min="11522" max="11522" width="19.5703125" style="331" customWidth="1"/>
    <col min="11523" max="11523" width="16.28515625" style="331" customWidth="1"/>
    <col min="11524" max="11526" width="17.140625" style="331" customWidth="1"/>
    <col min="11527" max="11527" width="18.140625" style="331" customWidth="1"/>
    <col min="11528" max="11528" width="6.140625" style="331" customWidth="1"/>
    <col min="11529" max="11530" width="5.7109375" style="331" customWidth="1"/>
    <col min="11531" max="11531" width="14.28515625" style="331" customWidth="1"/>
    <col min="11532" max="11532" width="8.140625" style="331" customWidth="1"/>
    <col min="11533" max="11533" width="6.28515625" style="331" customWidth="1"/>
    <col min="11534" max="11534" width="21" style="331" customWidth="1"/>
    <col min="11535" max="11535" width="18.5703125" style="331" customWidth="1"/>
    <col min="11536" max="11537" width="12.28515625" style="331" customWidth="1"/>
    <col min="11538" max="11538" width="15.140625" style="331" customWidth="1"/>
    <col min="11539" max="11539" width="8.7109375" style="331" customWidth="1"/>
    <col min="11540" max="11540" width="16.140625" style="331" customWidth="1"/>
    <col min="11541" max="11541" width="26" style="331" customWidth="1"/>
    <col min="11542" max="11776" width="11.42578125" style="331"/>
    <col min="11777" max="11777" width="33" style="331" customWidth="1"/>
    <col min="11778" max="11778" width="19.5703125" style="331" customWidth="1"/>
    <col min="11779" max="11779" width="16.28515625" style="331" customWidth="1"/>
    <col min="11780" max="11782" width="17.140625" style="331" customWidth="1"/>
    <col min="11783" max="11783" width="18.140625" style="331" customWidth="1"/>
    <col min="11784" max="11784" width="6.140625" style="331" customWidth="1"/>
    <col min="11785" max="11786" width="5.7109375" style="331" customWidth="1"/>
    <col min="11787" max="11787" width="14.28515625" style="331" customWidth="1"/>
    <col min="11788" max="11788" width="8.140625" style="331" customWidth="1"/>
    <col min="11789" max="11789" width="6.28515625" style="331" customWidth="1"/>
    <col min="11790" max="11790" width="21" style="331" customWidth="1"/>
    <col min="11791" max="11791" width="18.5703125" style="331" customWidth="1"/>
    <col min="11792" max="11793" width="12.28515625" style="331" customWidth="1"/>
    <col min="11794" max="11794" width="15.140625" style="331" customWidth="1"/>
    <col min="11795" max="11795" width="8.7109375" style="331" customWidth="1"/>
    <col min="11796" max="11796" width="16.140625" style="331" customWidth="1"/>
    <col min="11797" max="11797" width="26" style="331" customWidth="1"/>
    <col min="11798" max="12032" width="11.42578125" style="331"/>
    <col min="12033" max="12033" width="33" style="331" customWidth="1"/>
    <col min="12034" max="12034" width="19.5703125" style="331" customWidth="1"/>
    <col min="12035" max="12035" width="16.28515625" style="331" customWidth="1"/>
    <col min="12036" max="12038" width="17.140625" style="331" customWidth="1"/>
    <col min="12039" max="12039" width="18.140625" style="331" customWidth="1"/>
    <col min="12040" max="12040" width="6.140625" style="331" customWidth="1"/>
    <col min="12041" max="12042" width="5.7109375" style="331" customWidth="1"/>
    <col min="12043" max="12043" width="14.28515625" style="331" customWidth="1"/>
    <col min="12044" max="12044" width="8.140625" style="331" customWidth="1"/>
    <col min="12045" max="12045" width="6.28515625" style="331" customWidth="1"/>
    <col min="12046" max="12046" width="21" style="331" customWidth="1"/>
    <col min="12047" max="12047" width="18.5703125" style="331" customWidth="1"/>
    <col min="12048" max="12049" width="12.28515625" style="331" customWidth="1"/>
    <col min="12050" max="12050" width="15.140625" style="331" customWidth="1"/>
    <col min="12051" max="12051" width="8.7109375" style="331" customWidth="1"/>
    <col min="12052" max="12052" width="16.140625" style="331" customWidth="1"/>
    <col min="12053" max="12053" width="26" style="331" customWidth="1"/>
    <col min="12054" max="12288" width="11.42578125" style="331"/>
    <col min="12289" max="12289" width="33" style="331" customWidth="1"/>
    <col min="12290" max="12290" width="19.5703125" style="331" customWidth="1"/>
    <col min="12291" max="12291" width="16.28515625" style="331" customWidth="1"/>
    <col min="12292" max="12294" width="17.140625" style="331" customWidth="1"/>
    <col min="12295" max="12295" width="18.140625" style="331" customWidth="1"/>
    <col min="12296" max="12296" width="6.140625" style="331" customWidth="1"/>
    <col min="12297" max="12298" width="5.7109375" style="331" customWidth="1"/>
    <col min="12299" max="12299" width="14.28515625" style="331" customWidth="1"/>
    <col min="12300" max="12300" width="8.140625" style="331" customWidth="1"/>
    <col min="12301" max="12301" width="6.28515625" style="331" customWidth="1"/>
    <col min="12302" max="12302" width="21" style="331" customWidth="1"/>
    <col min="12303" max="12303" width="18.5703125" style="331" customWidth="1"/>
    <col min="12304" max="12305" width="12.28515625" style="331" customWidth="1"/>
    <col min="12306" max="12306" width="15.140625" style="331" customWidth="1"/>
    <col min="12307" max="12307" width="8.7109375" style="331" customWidth="1"/>
    <col min="12308" max="12308" width="16.140625" style="331" customWidth="1"/>
    <col min="12309" max="12309" width="26" style="331" customWidth="1"/>
    <col min="12310" max="12544" width="11.42578125" style="331"/>
    <col min="12545" max="12545" width="33" style="331" customWidth="1"/>
    <col min="12546" max="12546" width="19.5703125" style="331" customWidth="1"/>
    <col min="12547" max="12547" width="16.28515625" style="331" customWidth="1"/>
    <col min="12548" max="12550" width="17.140625" style="331" customWidth="1"/>
    <col min="12551" max="12551" width="18.140625" style="331" customWidth="1"/>
    <col min="12552" max="12552" width="6.140625" style="331" customWidth="1"/>
    <col min="12553" max="12554" width="5.7109375" style="331" customWidth="1"/>
    <col min="12555" max="12555" width="14.28515625" style="331" customWidth="1"/>
    <col min="12556" max="12556" width="8.140625" style="331" customWidth="1"/>
    <col min="12557" max="12557" width="6.28515625" style="331" customWidth="1"/>
    <col min="12558" max="12558" width="21" style="331" customWidth="1"/>
    <col min="12559" max="12559" width="18.5703125" style="331" customWidth="1"/>
    <col min="12560" max="12561" width="12.28515625" style="331" customWidth="1"/>
    <col min="12562" max="12562" width="15.140625" style="331" customWidth="1"/>
    <col min="12563" max="12563" width="8.7109375" style="331" customWidth="1"/>
    <col min="12564" max="12564" width="16.140625" style="331" customWidth="1"/>
    <col min="12565" max="12565" width="26" style="331" customWidth="1"/>
    <col min="12566" max="12800" width="11.42578125" style="331"/>
    <col min="12801" max="12801" width="33" style="331" customWidth="1"/>
    <col min="12802" max="12802" width="19.5703125" style="331" customWidth="1"/>
    <col min="12803" max="12803" width="16.28515625" style="331" customWidth="1"/>
    <col min="12804" max="12806" width="17.140625" style="331" customWidth="1"/>
    <col min="12807" max="12807" width="18.140625" style="331" customWidth="1"/>
    <col min="12808" max="12808" width="6.140625" style="331" customWidth="1"/>
    <col min="12809" max="12810" width="5.7109375" style="331" customWidth="1"/>
    <col min="12811" max="12811" width="14.28515625" style="331" customWidth="1"/>
    <col min="12812" max="12812" width="8.140625" style="331" customWidth="1"/>
    <col min="12813" max="12813" width="6.28515625" style="331" customWidth="1"/>
    <col min="12814" max="12814" width="21" style="331" customWidth="1"/>
    <col min="12815" max="12815" width="18.5703125" style="331" customWidth="1"/>
    <col min="12816" max="12817" width="12.28515625" style="331" customWidth="1"/>
    <col min="12818" max="12818" width="15.140625" style="331" customWidth="1"/>
    <col min="12819" max="12819" width="8.7109375" style="331" customWidth="1"/>
    <col min="12820" max="12820" width="16.140625" style="331" customWidth="1"/>
    <col min="12821" max="12821" width="26" style="331" customWidth="1"/>
    <col min="12822" max="13056" width="11.42578125" style="331"/>
    <col min="13057" max="13057" width="33" style="331" customWidth="1"/>
    <col min="13058" max="13058" width="19.5703125" style="331" customWidth="1"/>
    <col min="13059" max="13059" width="16.28515625" style="331" customWidth="1"/>
    <col min="13060" max="13062" width="17.140625" style="331" customWidth="1"/>
    <col min="13063" max="13063" width="18.140625" style="331" customWidth="1"/>
    <col min="13064" max="13064" width="6.140625" style="331" customWidth="1"/>
    <col min="13065" max="13066" width="5.7109375" style="331" customWidth="1"/>
    <col min="13067" max="13067" width="14.28515625" style="331" customWidth="1"/>
    <col min="13068" max="13068" width="8.140625" style="331" customWidth="1"/>
    <col min="13069" max="13069" width="6.28515625" style="331" customWidth="1"/>
    <col min="13070" max="13070" width="21" style="331" customWidth="1"/>
    <col min="13071" max="13071" width="18.5703125" style="331" customWidth="1"/>
    <col min="13072" max="13073" width="12.28515625" style="331" customWidth="1"/>
    <col min="13074" max="13074" width="15.140625" style="331" customWidth="1"/>
    <col min="13075" max="13075" width="8.7109375" style="331" customWidth="1"/>
    <col min="13076" max="13076" width="16.140625" style="331" customWidth="1"/>
    <col min="13077" max="13077" width="26" style="331" customWidth="1"/>
    <col min="13078" max="13312" width="11.42578125" style="331"/>
    <col min="13313" max="13313" width="33" style="331" customWidth="1"/>
    <col min="13314" max="13314" width="19.5703125" style="331" customWidth="1"/>
    <col min="13315" max="13315" width="16.28515625" style="331" customWidth="1"/>
    <col min="13316" max="13318" width="17.140625" style="331" customWidth="1"/>
    <col min="13319" max="13319" width="18.140625" style="331" customWidth="1"/>
    <col min="13320" max="13320" width="6.140625" style="331" customWidth="1"/>
    <col min="13321" max="13322" width="5.7109375" style="331" customWidth="1"/>
    <col min="13323" max="13323" width="14.28515625" style="331" customWidth="1"/>
    <col min="13324" max="13324" width="8.140625" style="331" customWidth="1"/>
    <col min="13325" max="13325" width="6.28515625" style="331" customWidth="1"/>
    <col min="13326" max="13326" width="21" style="331" customWidth="1"/>
    <col min="13327" max="13327" width="18.5703125" style="331" customWidth="1"/>
    <col min="13328" max="13329" width="12.28515625" style="331" customWidth="1"/>
    <col min="13330" max="13330" width="15.140625" style="331" customWidth="1"/>
    <col min="13331" max="13331" width="8.7109375" style="331" customWidth="1"/>
    <col min="13332" max="13332" width="16.140625" style="331" customWidth="1"/>
    <col min="13333" max="13333" width="26" style="331" customWidth="1"/>
    <col min="13334" max="13568" width="11.42578125" style="331"/>
    <col min="13569" max="13569" width="33" style="331" customWidth="1"/>
    <col min="13570" max="13570" width="19.5703125" style="331" customWidth="1"/>
    <col min="13571" max="13571" width="16.28515625" style="331" customWidth="1"/>
    <col min="13572" max="13574" width="17.140625" style="331" customWidth="1"/>
    <col min="13575" max="13575" width="18.140625" style="331" customWidth="1"/>
    <col min="13576" max="13576" width="6.140625" style="331" customWidth="1"/>
    <col min="13577" max="13578" width="5.7109375" style="331" customWidth="1"/>
    <col min="13579" max="13579" width="14.28515625" style="331" customWidth="1"/>
    <col min="13580" max="13580" width="8.140625" style="331" customWidth="1"/>
    <col min="13581" max="13581" width="6.28515625" style="331" customWidth="1"/>
    <col min="13582" max="13582" width="21" style="331" customWidth="1"/>
    <col min="13583" max="13583" width="18.5703125" style="331" customWidth="1"/>
    <col min="13584" max="13585" width="12.28515625" style="331" customWidth="1"/>
    <col min="13586" max="13586" width="15.140625" style="331" customWidth="1"/>
    <col min="13587" max="13587" width="8.7109375" style="331" customWidth="1"/>
    <col min="13588" max="13588" width="16.140625" style="331" customWidth="1"/>
    <col min="13589" max="13589" width="26" style="331" customWidth="1"/>
    <col min="13590" max="13824" width="11.42578125" style="331"/>
    <col min="13825" max="13825" width="33" style="331" customWidth="1"/>
    <col min="13826" max="13826" width="19.5703125" style="331" customWidth="1"/>
    <col min="13827" max="13827" width="16.28515625" style="331" customWidth="1"/>
    <col min="13828" max="13830" width="17.140625" style="331" customWidth="1"/>
    <col min="13831" max="13831" width="18.140625" style="331" customWidth="1"/>
    <col min="13832" max="13832" width="6.140625" style="331" customWidth="1"/>
    <col min="13833" max="13834" width="5.7109375" style="331" customWidth="1"/>
    <col min="13835" max="13835" width="14.28515625" style="331" customWidth="1"/>
    <col min="13836" max="13836" width="8.140625" style="331" customWidth="1"/>
    <col min="13837" max="13837" width="6.28515625" style="331" customWidth="1"/>
    <col min="13838" max="13838" width="21" style="331" customWidth="1"/>
    <col min="13839" max="13839" width="18.5703125" style="331" customWidth="1"/>
    <col min="13840" max="13841" width="12.28515625" style="331" customWidth="1"/>
    <col min="13842" max="13842" width="15.140625" style="331" customWidth="1"/>
    <col min="13843" max="13843" width="8.7109375" style="331" customWidth="1"/>
    <col min="13844" max="13844" width="16.140625" style="331" customWidth="1"/>
    <col min="13845" max="13845" width="26" style="331" customWidth="1"/>
    <col min="13846" max="14080" width="11.42578125" style="331"/>
    <col min="14081" max="14081" width="33" style="331" customWidth="1"/>
    <col min="14082" max="14082" width="19.5703125" style="331" customWidth="1"/>
    <col min="14083" max="14083" width="16.28515625" style="331" customWidth="1"/>
    <col min="14084" max="14086" width="17.140625" style="331" customWidth="1"/>
    <col min="14087" max="14087" width="18.140625" style="331" customWidth="1"/>
    <col min="14088" max="14088" width="6.140625" style="331" customWidth="1"/>
    <col min="14089" max="14090" width="5.7109375" style="331" customWidth="1"/>
    <col min="14091" max="14091" width="14.28515625" style="331" customWidth="1"/>
    <col min="14092" max="14092" width="8.140625" style="331" customWidth="1"/>
    <col min="14093" max="14093" width="6.28515625" style="331" customWidth="1"/>
    <col min="14094" max="14094" width="21" style="331" customWidth="1"/>
    <col min="14095" max="14095" width="18.5703125" style="331" customWidth="1"/>
    <col min="14096" max="14097" width="12.28515625" style="331" customWidth="1"/>
    <col min="14098" max="14098" width="15.140625" style="331" customWidth="1"/>
    <col min="14099" max="14099" width="8.7109375" style="331" customWidth="1"/>
    <col min="14100" max="14100" width="16.140625" style="331" customWidth="1"/>
    <col min="14101" max="14101" width="26" style="331" customWidth="1"/>
    <col min="14102" max="14336" width="11.42578125" style="331"/>
    <col min="14337" max="14337" width="33" style="331" customWidth="1"/>
    <col min="14338" max="14338" width="19.5703125" style="331" customWidth="1"/>
    <col min="14339" max="14339" width="16.28515625" style="331" customWidth="1"/>
    <col min="14340" max="14342" width="17.140625" style="331" customWidth="1"/>
    <col min="14343" max="14343" width="18.140625" style="331" customWidth="1"/>
    <col min="14344" max="14344" width="6.140625" style="331" customWidth="1"/>
    <col min="14345" max="14346" width="5.7109375" style="331" customWidth="1"/>
    <col min="14347" max="14347" width="14.28515625" style="331" customWidth="1"/>
    <col min="14348" max="14348" width="8.140625" style="331" customWidth="1"/>
    <col min="14349" max="14349" width="6.28515625" style="331" customWidth="1"/>
    <col min="14350" max="14350" width="21" style="331" customWidth="1"/>
    <col min="14351" max="14351" width="18.5703125" style="331" customWidth="1"/>
    <col min="14352" max="14353" width="12.28515625" style="331" customWidth="1"/>
    <col min="14354" max="14354" width="15.140625" style="331" customWidth="1"/>
    <col min="14355" max="14355" width="8.7109375" style="331" customWidth="1"/>
    <col min="14356" max="14356" width="16.140625" style="331" customWidth="1"/>
    <col min="14357" max="14357" width="26" style="331" customWidth="1"/>
    <col min="14358" max="14592" width="11.42578125" style="331"/>
    <col min="14593" max="14593" width="33" style="331" customWidth="1"/>
    <col min="14594" max="14594" width="19.5703125" style="331" customWidth="1"/>
    <col min="14595" max="14595" width="16.28515625" style="331" customWidth="1"/>
    <col min="14596" max="14598" width="17.140625" style="331" customWidth="1"/>
    <col min="14599" max="14599" width="18.140625" style="331" customWidth="1"/>
    <col min="14600" max="14600" width="6.140625" style="331" customWidth="1"/>
    <col min="14601" max="14602" width="5.7109375" style="331" customWidth="1"/>
    <col min="14603" max="14603" width="14.28515625" style="331" customWidth="1"/>
    <col min="14604" max="14604" width="8.140625" style="331" customWidth="1"/>
    <col min="14605" max="14605" width="6.28515625" style="331" customWidth="1"/>
    <col min="14606" max="14606" width="21" style="331" customWidth="1"/>
    <col min="14607" max="14607" width="18.5703125" style="331" customWidth="1"/>
    <col min="14608" max="14609" width="12.28515625" style="331" customWidth="1"/>
    <col min="14610" max="14610" width="15.140625" style="331" customWidth="1"/>
    <col min="14611" max="14611" width="8.7109375" style="331" customWidth="1"/>
    <col min="14612" max="14612" width="16.140625" style="331" customWidth="1"/>
    <col min="14613" max="14613" width="26" style="331" customWidth="1"/>
    <col min="14614" max="14848" width="11.42578125" style="331"/>
    <col min="14849" max="14849" width="33" style="331" customWidth="1"/>
    <col min="14850" max="14850" width="19.5703125" style="331" customWidth="1"/>
    <col min="14851" max="14851" width="16.28515625" style="331" customWidth="1"/>
    <col min="14852" max="14854" width="17.140625" style="331" customWidth="1"/>
    <col min="14855" max="14855" width="18.140625" style="331" customWidth="1"/>
    <col min="14856" max="14856" width="6.140625" style="331" customWidth="1"/>
    <col min="14857" max="14858" width="5.7109375" style="331" customWidth="1"/>
    <col min="14859" max="14859" width="14.28515625" style="331" customWidth="1"/>
    <col min="14860" max="14860" width="8.140625" style="331" customWidth="1"/>
    <col min="14861" max="14861" width="6.28515625" style="331" customWidth="1"/>
    <col min="14862" max="14862" width="21" style="331" customWidth="1"/>
    <col min="14863" max="14863" width="18.5703125" style="331" customWidth="1"/>
    <col min="14864" max="14865" width="12.28515625" style="331" customWidth="1"/>
    <col min="14866" max="14866" width="15.140625" style="331" customWidth="1"/>
    <col min="14867" max="14867" width="8.7109375" style="331" customWidth="1"/>
    <col min="14868" max="14868" width="16.140625" style="331" customWidth="1"/>
    <col min="14869" max="14869" width="26" style="331" customWidth="1"/>
    <col min="14870" max="15104" width="11.42578125" style="331"/>
    <col min="15105" max="15105" width="33" style="331" customWidth="1"/>
    <col min="15106" max="15106" width="19.5703125" style="331" customWidth="1"/>
    <col min="15107" max="15107" width="16.28515625" style="331" customWidth="1"/>
    <col min="15108" max="15110" width="17.140625" style="331" customWidth="1"/>
    <col min="15111" max="15111" width="18.140625" style="331" customWidth="1"/>
    <col min="15112" max="15112" width="6.140625" style="331" customWidth="1"/>
    <col min="15113" max="15114" width="5.7109375" style="331" customWidth="1"/>
    <col min="15115" max="15115" width="14.28515625" style="331" customWidth="1"/>
    <col min="15116" max="15116" width="8.140625" style="331" customWidth="1"/>
    <col min="15117" max="15117" width="6.28515625" style="331" customWidth="1"/>
    <col min="15118" max="15118" width="21" style="331" customWidth="1"/>
    <col min="15119" max="15119" width="18.5703125" style="331" customWidth="1"/>
    <col min="15120" max="15121" width="12.28515625" style="331" customWidth="1"/>
    <col min="15122" max="15122" width="15.140625" style="331" customWidth="1"/>
    <col min="15123" max="15123" width="8.7109375" style="331" customWidth="1"/>
    <col min="15124" max="15124" width="16.140625" style="331" customWidth="1"/>
    <col min="15125" max="15125" width="26" style="331" customWidth="1"/>
    <col min="15126" max="15360" width="11.42578125" style="331"/>
    <col min="15361" max="15361" width="33" style="331" customWidth="1"/>
    <col min="15362" max="15362" width="19.5703125" style="331" customWidth="1"/>
    <col min="15363" max="15363" width="16.28515625" style="331" customWidth="1"/>
    <col min="15364" max="15366" width="17.140625" style="331" customWidth="1"/>
    <col min="15367" max="15367" width="18.140625" style="331" customWidth="1"/>
    <col min="15368" max="15368" width="6.140625" style="331" customWidth="1"/>
    <col min="15369" max="15370" width="5.7109375" style="331" customWidth="1"/>
    <col min="15371" max="15371" width="14.28515625" style="331" customWidth="1"/>
    <col min="15372" max="15372" width="8.140625" style="331" customWidth="1"/>
    <col min="15373" max="15373" width="6.28515625" style="331" customWidth="1"/>
    <col min="15374" max="15374" width="21" style="331" customWidth="1"/>
    <col min="15375" max="15375" width="18.5703125" style="331" customWidth="1"/>
    <col min="15376" max="15377" width="12.28515625" style="331" customWidth="1"/>
    <col min="15378" max="15378" width="15.140625" style="331" customWidth="1"/>
    <col min="15379" max="15379" width="8.7109375" style="331" customWidth="1"/>
    <col min="15380" max="15380" width="16.140625" style="331" customWidth="1"/>
    <col min="15381" max="15381" width="26" style="331" customWidth="1"/>
    <col min="15382" max="15616" width="11.42578125" style="331"/>
    <col min="15617" max="15617" width="33" style="331" customWidth="1"/>
    <col min="15618" max="15618" width="19.5703125" style="331" customWidth="1"/>
    <col min="15619" max="15619" width="16.28515625" style="331" customWidth="1"/>
    <col min="15620" max="15622" width="17.140625" style="331" customWidth="1"/>
    <col min="15623" max="15623" width="18.140625" style="331" customWidth="1"/>
    <col min="15624" max="15624" width="6.140625" style="331" customWidth="1"/>
    <col min="15625" max="15626" width="5.7109375" style="331" customWidth="1"/>
    <col min="15627" max="15627" width="14.28515625" style="331" customWidth="1"/>
    <col min="15628" max="15628" width="8.140625" style="331" customWidth="1"/>
    <col min="15629" max="15629" width="6.28515625" style="331" customWidth="1"/>
    <col min="15630" max="15630" width="21" style="331" customWidth="1"/>
    <col min="15631" max="15631" width="18.5703125" style="331" customWidth="1"/>
    <col min="15632" max="15633" width="12.28515625" style="331" customWidth="1"/>
    <col min="15634" max="15634" width="15.140625" style="331" customWidth="1"/>
    <col min="15635" max="15635" width="8.7109375" style="331" customWidth="1"/>
    <col min="15636" max="15636" width="16.140625" style="331" customWidth="1"/>
    <col min="15637" max="15637" width="26" style="331" customWidth="1"/>
    <col min="15638" max="15872" width="11.42578125" style="331"/>
    <col min="15873" max="15873" width="33" style="331" customWidth="1"/>
    <col min="15874" max="15874" width="19.5703125" style="331" customWidth="1"/>
    <col min="15875" max="15875" width="16.28515625" style="331" customWidth="1"/>
    <col min="15876" max="15878" width="17.140625" style="331" customWidth="1"/>
    <col min="15879" max="15879" width="18.140625" style="331" customWidth="1"/>
    <col min="15880" max="15880" width="6.140625" style="331" customWidth="1"/>
    <col min="15881" max="15882" width="5.7109375" style="331" customWidth="1"/>
    <col min="15883" max="15883" width="14.28515625" style="331" customWidth="1"/>
    <col min="15884" max="15884" width="8.140625" style="331" customWidth="1"/>
    <col min="15885" max="15885" width="6.28515625" style="331" customWidth="1"/>
    <col min="15886" max="15886" width="21" style="331" customWidth="1"/>
    <col min="15887" max="15887" width="18.5703125" style="331" customWidth="1"/>
    <col min="15888" max="15889" width="12.28515625" style="331" customWidth="1"/>
    <col min="15890" max="15890" width="15.140625" style="331" customWidth="1"/>
    <col min="15891" max="15891" width="8.7109375" style="331" customWidth="1"/>
    <col min="15892" max="15892" width="16.140625" style="331" customWidth="1"/>
    <col min="15893" max="15893" width="26" style="331" customWidth="1"/>
    <col min="15894" max="16128" width="11.42578125" style="331"/>
    <col min="16129" max="16129" width="33" style="331" customWidth="1"/>
    <col min="16130" max="16130" width="19.5703125" style="331" customWidth="1"/>
    <col min="16131" max="16131" width="16.28515625" style="331" customWidth="1"/>
    <col min="16132" max="16134" width="17.140625" style="331" customWidth="1"/>
    <col min="16135" max="16135" width="18.140625" style="331" customWidth="1"/>
    <col min="16136" max="16136" width="6.140625" style="331" customWidth="1"/>
    <col min="16137" max="16138" width="5.7109375" style="331" customWidth="1"/>
    <col min="16139" max="16139" width="14.28515625" style="331" customWidth="1"/>
    <col min="16140" max="16140" width="8.140625" style="331" customWidth="1"/>
    <col min="16141" max="16141" width="6.28515625" style="331" customWidth="1"/>
    <col min="16142" max="16142" width="21" style="331" customWidth="1"/>
    <col min="16143" max="16143" width="18.5703125" style="331" customWidth="1"/>
    <col min="16144" max="16145" width="12.28515625" style="331" customWidth="1"/>
    <col min="16146" max="16146" width="15.140625" style="331" customWidth="1"/>
    <col min="16147" max="16147" width="8.7109375" style="331" customWidth="1"/>
    <col min="16148" max="16148" width="16.140625" style="331" customWidth="1"/>
    <col min="16149" max="16149" width="26" style="331" customWidth="1"/>
    <col min="16150" max="16384" width="11.42578125" style="331"/>
  </cols>
  <sheetData>
    <row r="1" spans="1:21" ht="24" customHeight="1" x14ac:dyDescent="0.2">
      <c r="A1" s="1257"/>
      <c r="B1" s="1258"/>
      <c r="C1" s="1219" t="s">
        <v>273</v>
      </c>
      <c r="D1" s="1219"/>
      <c r="E1" s="1219"/>
      <c r="F1" s="1219"/>
      <c r="G1" s="1219"/>
      <c r="H1" s="1219"/>
      <c r="I1" s="1219"/>
      <c r="J1" s="1219"/>
      <c r="K1" s="1219"/>
      <c r="L1" s="1219"/>
      <c r="M1" s="1219"/>
      <c r="N1" s="1219"/>
      <c r="O1" s="1219"/>
      <c r="P1" s="1219"/>
      <c r="Q1" s="1219"/>
      <c r="R1" s="1219"/>
      <c r="S1" s="1219"/>
      <c r="T1" s="1219"/>
      <c r="U1" s="302" t="s">
        <v>274</v>
      </c>
    </row>
    <row r="2" spans="1:21" ht="24" customHeight="1" x14ac:dyDescent="0.2">
      <c r="A2" s="1259"/>
      <c r="B2" s="1314"/>
      <c r="C2" s="1183" t="s">
        <v>275</v>
      </c>
      <c r="D2" s="1183"/>
      <c r="E2" s="1183"/>
      <c r="F2" s="1183"/>
      <c r="G2" s="1183"/>
      <c r="H2" s="1183"/>
      <c r="I2" s="1183"/>
      <c r="J2" s="1183"/>
      <c r="K2" s="1183"/>
      <c r="L2" s="1183"/>
      <c r="M2" s="1183"/>
      <c r="N2" s="1183"/>
      <c r="O2" s="1183"/>
      <c r="P2" s="1183"/>
      <c r="Q2" s="1183"/>
      <c r="R2" s="1183"/>
      <c r="S2" s="1183"/>
      <c r="T2" s="1183"/>
      <c r="U2" s="303" t="s">
        <v>276</v>
      </c>
    </row>
    <row r="3" spans="1:21" ht="13.5" thickBot="1" x14ac:dyDescent="0.25">
      <c r="A3" s="1303" t="s">
        <v>1009</v>
      </c>
      <c r="B3" s="1303"/>
      <c r="C3" s="1303"/>
      <c r="D3" s="1303"/>
      <c r="E3" s="1303"/>
      <c r="F3" s="1303" t="s">
        <v>1010</v>
      </c>
      <c r="G3" s="1303"/>
      <c r="H3" s="1303"/>
      <c r="I3" s="1303"/>
      <c r="J3" s="1303"/>
      <c r="K3" s="1303"/>
      <c r="L3" s="1303"/>
      <c r="M3" s="1303"/>
      <c r="N3" s="1303"/>
      <c r="O3" s="1303"/>
      <c r="P3" s="1303"/>
      <c r="Q3" s="1303"/>
      <c r="R3" s="1303"/>
      <c r="S3" s="1303"/>
      <c r="T3" s="1303"/>
      <c r="U3" s="1304"/>
    </row>
    <row r="4" spans="1:21" s="332" customFormat="1" ht="42" customHeight="1" x14ac:dyDescent="0.2">
      <c r="A4" s="1301" t="s">
        <v>896</v>
      </c>
      <c r="B4" s="1301"/>
      <c r="C4" s="1301" t="s">
        <v>897</v>
      </c>
      <c r="D4" s="1301" t="s">
        <v>1011</v>
      </c>
      <c r="E4" s="1301"/>
      <c r="F4" s="1301"/>
      <c r="G4" s="1301" t="s">
        <v>712</v>
      </c>
      <c r="H4" s="1302" t="s">
        <v>283</v>
      </c>
      <c r="I4" s="1302" t="s">
        <v>284</v>
      </c>
      <c r="J4" s="1302" t="s">
        <v>285</v>
      </c>
      <c r="K4" s="1301" t="s">
        <v>286</v>
      </c>
      <c r="L4" s="1302" t="s">
        <v>287</v>
      </c>
      <c r="M4" s="1302" t="s">
        <v>288</v>
      </c>
      <c r="N4" s="1301" t="s">
        <v>289</v>
      </c>
      <c r="O4" s="1301" t="s">
        <v>290</v>
      </c>
      <c r="P4" s="1301" t="s">
        <v>291</v>
      </c>
      <c r="Q4" s="1301"/>
      <c r="R4" s="1301" t="s">
        <v>292</v>
      </c>
      <c r="S4" s="1301" t="s">
        <v>293</v>
      </c>
      <c r="T4" s="1305" t="s">
        <v>294</v>
      </c>
      <c r="U4" s="1301" t="s">
        <v>295</v>
      </c>
    </row>
    <row r="5" spans="1:21" s="332" customFormat="1" ht="51" x14ac:dyDescent="0.2">
      <c r="A5" s="307" t="s">
        <v>713</v>
      </c>
      <c r="B5" s="307" t="s">
        <v>714</v>
      </c>
      <c r="C5" s="1185"/>
      <c r="D5" s="381" t="s">
        <v>298</v>
      </c>
      <c r="E5" s="381" t="s">
        <v>299</v>
      </c>
      <c r="F5" s="381" t="s">
        <v>300</v>
      </c>
      <c r="G5" s="1185"/>
      <c r="H5" s="1186"/>
      <c r="I5" s="1186"/>
      <c r="J5" s="1186"/>
      <c r="K5" s="1185"/>
      <c r="L5" s="1186"/>
      <c r="M5" s="1186"/>
      <c r="N5" s="1185"/>
      <c r="O5" s="1185"/>
      <c r="P5" s="307" t="s">
        <v>301</v>
      </c>
      <c r="Q5" s="307" t="s">
        <v>302</v>
      </c>
      <c r="R5" s="1185"/>
      <c r="S5" s="1185"/>
      <c r="T5" s="1187"/>
      <c r="U5" s="1185"/>
    </row>
    <row r="6" spans="1:21" ht="139.5" x14ac:dyDescent="0.2">
      <c r="A6" s="382" t="s">
        <v>1012</v>
      </c>
      <c r="B6" s="383" t="s">
        <v>1013</v>
      </c>
      <c r="C6" s="288" t="s">
        <v>1014</v>
      </c>
      <c r="D6" s="383" t="s">
        <v>1015</v>
      </c>
      <c r="E6" s="383" t="s">
        <v>1016</v>
      </c>
      <c r="F6" s="383" t="s">
        <v>1017</v>
      </c>
      <c r="G6" s="288" t="s">
        <v>1018</v>
      </c>
      <c r="H6" s="384" t="s">
        <v>1019</v>
      </c>
      <c r="I6" s="384" t="s">
        <v>1020</v>
      </c>
      <c r="J6" s="384" t="s">
        <v>1021</v>
      </c>
      <c r="K6" s="288" t="s">
        <v>1022</v>
      </c>
      <c r="L6" s="384" t="s">
        <v>1023</v>
      </c>
      <c r="M6" s="385" t="s">
        <v>852</v>
      </c>
      <c r="N6" s="383" t="s">
        <v>1024</v>
      </c>
      <c r="O6" s="288" t="s">
        <v>1025</v>
      </c>
      <c r="P6" s="288" t="s">
        <v>1026</v>
      </c>
      <c r="Q6" s="288" t="s">
        <v>1027</v>
      </c>
      <c r="R6" s="288" t="s">
        <v>1028</v>
      </c>
      <c r="S6" s="386">
        <v>1</v>
      </c>
      <c r="T6" s="698">
        <v>100</v>
      </c>
      <c r="U6" s="743" t="s">
        <v>2811</v>
      </c>
    </row>
    <row r="7" spans="1:21" ht="139.5" x14ac:dyDescent="0.2">
      <c r="A7" s="387" t="s">
        <v>1029</v>
      </c>
      <c r="B7" s="388" t="s">
        <v>2831</v>
      </c>
      <c r="C7" s="185" t="s">
        <v>1014</v>
      </c>
      <c r="D7" s="388" t="s">
        <v>1030</v>
      </c>
      <c r="E7" s="388" t="s">
        <v>1031</v>
      </c>
      <c r="F7" s="388" t="s">
        <v>1032</v>
      </c>
      <c r="G7" s="185" t="s">
        <v>2832</v>
      </c>
      <c r="H7" s="389" t="s">
        <v>1019</v>
      </c>
      <c r="I7" s="389" t="s">
        <v>1020</v>
      </c>
      <c r="J7" s="389" t="s">
        <v>1021</v>
      </c>
      <c r="K7" s="185" t="s">
        <v>1033</v>
      </c>
      <c r="L7" s="389" t="s">
        <v>1023</v>
      </c>
      <c r="M7" s="390" t="s">
        <v>852</v>
      </c>
      <c r="N7" s="388" t="s">
        <v>1034</v>
      </c>
      <c r="O7" s="391" t="s">
        <v>1035</v>
      </c>
      <c r="P7" s="185" t="s">
        <v>1036</v>
      </c>
      <c r="Q7" s="185" t="s">
        <v>1027</v>
      </c>
      <c r="R7" s="185" t="s">
        <v>1037</v>
      </c>
      <c r="S7" s="391">
        <v>1</v>
      </c>
      <c r="T7" s="701">
        <v>100</v>
      </c>
      <c r="U7" s="743" t="s">
        <v>2812</v>
      </c>
    </row>
    <row r="8" spans="1:21" ht="19.5" customHeight="1" x14ac:dyDescent="0.2">
      <c r="A8" s="392"/>
      <c r="E8" s="393"/>
    </row>
    <row r="9" spans="1:21" s="668" customFormat="1" ht="31.5" customHeight="1" x14ac:dyDescent="0.2">
      <c r="A9" s="695">
        <f>COUNTIF(A6:A7,"*")</f>
        <v>2</v>
      </c>
      <c r="N9" s="695">
        <f>COUNTIF(N6:N7,"*")</f>
        <v>2</v>
      </c>
      <c r="T9" s="695">
        <f>AVERAGE(T6:T7)</f>
        <v>100</v>
      </c>
      <c r="U9" s="331"/>
    </row>
    <row r="10" spans="1:21" s="668" customFormat="1" ht="31.5" customHeight="1" x14ac:dyDescent="0.2">
      <c r="A10" s="189" t="s">
        <v>2773</v>
      </c>
      <c r="N10" s="189" t="s">
        <v>2774</v>
      </c>
      <c r="T10" s="723" t="s">
        <v>2788</v>
      </c>
      <c r="U10" s="331"/>
    </row>
  </sheetData>
  <mergeCells count="22">
    <mergeCell ref="U4:U5"/>
    <mergeCell ref="I4:I5"/>
    <mergeCell ref="J4:J5"/>
    <mergeCell ref="K4:K5"/>
    <mergeCell ref="L4:L5"/>
    <mergeCell ref="M4:M5"/>
    <mergeCell ref="N4:N5"/>
    <mergeCell ref="O4:O5"/>
    <mergeCell ref="P4:Q4"/>
    <mergeCell ref="R4:R5"/>
    <mergeCell ref="S4:S5"/>
    <mergeCell ref="T4:T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50" zoomScaleNormal="50" workbookViewId="0">
      <selection sqref="A1:B2"/>
    </sheetView>
  </sheetViews>
  <sheetFormatPr baseColWidth="10" defaultRowHeight="14.25" x14ac:dyDescent="0.25"/>
  <cols>
    <col min="1" max="1" width="17.140625" style="326" customWidth="1"/>
    <col min="2" max="2" width="20.42578125" style="326" customWidth="1"/>
    <col min="3" max="3" width="15.28515625" style="327" customWidth="1"/>
    <col min="4" max="4" width="16.140625" style="327" customWidth="1"/>
    <col min="5" max="5" width="15.5703125" style="327" customWidth="1"/>
    <col min="6" max="6" width="11.5703125" style="327" customWidth="1"/>
    <col min="7" max="7" width="16.42578125" style="327" customWidth="1"/>
    <col min="8" max="8" width="6.28515625" style="328" customWidth="1"/>
    <col min="9" max="10" width="6.28515625" style="326" customWidth="1"/>
    <col min="11" max="11" width="14.42578125" style="326" customWidth="1"/>
    <col min="12" max="12" width="8" style="329" customWidth="1"/>
    <col min="13" max="13" width="7.42578125" style="327" customWidth="1"/>
    <col min="14" max="14" width="19.5703125" style="326" customWidth="1"/>
    <col min="15" max="15" width="17.28515625" style="327" customWidth="1"/>
    <col min="16" max="16" width="11.42578125" style="330"/>
    <col min="17" max="17" width="12.140625" style="330" customWidth="1"/>
    <col min="18" max="18" width="15.42578125" style="327" customWidth="1"/>
    <col min="19" max="19" width="11.42578125" style="327"/>
    <col min="20" max="20" width="16.5703125" style="327" customWidth="1"/>
    <col min="21" max="21" width="27" style="327" customWidth="1"/>
    <col min="22" max="22" width="18.140625" style="327" customWidth="1"/>
    <col min="23" max="256" width="11.42578125" style="327"/>
    <col min="257" max="257" width="17.140625" style="327" customWidth="1"/>
    <col min="258" max="258" width="20.42578125" style="327" customWidth="1"/>
    <col min="259" max="259" width="15.28515625" style="327" customWidth="1"/>
    <col min="260" max="260" width="16.140625" style="327" customWidth="1"/>
    <col min="261" max="261" width="15.5703125" style="327" customWidth="1"/>
    <col min="262" max="262" width="11.5703125" style="327" customWidth="1"/>
    <col min="263" max="263" width="16.42578125" style="327" customWidth="1"/>
    <col min="264" max="266" width="6.28515625" style="327" customWidth="1"/>
    <col min="267" max="267" width="14.42578125" style="327" customWidth="1"/>
    <col min="268" max="268" width="8" style="327" customWidth="1"/>
    <col min="269" max="269" width="7.42578125" style="327" customWidth="1"/>
    <col min="270" max="270" width="13" style="327" customWidth="1"/>
    <col min="271" max="271" width="17.28515625" style="327" customWidth="1"/>
    <col min="272" max="272" width="11.42578125" style="327"/>
    <col min="273" max="273" width="12.140625" style="327" customWidth="1"/>
    <col min="274" max="274" width="15.42578125" style="327" customWidth="1"/>
    <col min="275" max="275" width="11.42578125" style="327"/>
    <col min="276" max="276" width="16.5703125" style="327" customWidth="1"/>
    <col min="277" max="277" width="27" style="327" customWidth="1"/>
    <col min="278" max="278" width="18.140625" style="327" customWidth="1"/>
    <col min="279" max="512" width="11.42578125" style="327"/>
    <col min="513" max="513" width="17.140625" style="327" customWidth="1"/>
    <col min="514" max="514" width="20.42578125" style="327" customWidth="1"/>
    <col min="515" max="515" width="15.28515625" style="327" customWidth="1"/>
    <col min="516" max="516" width="16.140625" style="327" customWidth="1"/>
    <col min="517" max="517" width="15.5703125" style="327" customWidth="1"/>
    <col min="518" max="518" width="11.5703125" style="327" customWidth="1"/>
    <col min="519" max="519" width="16.42578125" style="327" customWidth="1"/>
    <col min="520" max="522" width="6.28515625" style="327" customWidth="1"/>
    <col min="523" max="523" width="14.42578125" style="327" customWidth="1"/>
    <col min="524" max="524" width="8" style="327" customWidth="1"/>
    <col min="525" max="525" width="7.42578125" style="327" customWidth="1"/>
    <col min="526" max="526" width="13" style="327" customWidth="1"/>
    <col min="527" max="527" width="17.28515625" style="327" customWidth="1"/>
    <col min="528" max="528" width="11.42578125" style="327"/>
    <col min="529" max="529" width="12.140625" style="327" customWidth="1"/>
    <col min="530" max="530" width="15.42578125" style="327" customWidth="1"/>
    <col min="531" max="531" width="11.42578125" style="327"/>
    <col min="532" max="532" width="16.5703125" style="327" customWidth="1"/>
    <col min="533" max="533" width="27" style="327" customWidth="1"/>
    <col min="534" max="534" width="18.140625" style="327" customWidth="1"/>
    <col min="535" max="768" width="11.42578125" style="327"/>
    <col min="769" max="769" width="17.140625" style="327" customWidth="1"/>
    <col min="770" max="770" width="20.42578125" style="327" customWidth="1"/>
    <col min="771" max="771" width="15.28515625" style="327" customWidth="1"/>
    <col min="772" max="772" width="16.140625" style="327" customWidth="1"/>
    <col min="773" max="773" width="15.5703125" style="327" customWidth="1"/>
    <col min="774" max="774" width="11.5703125" style="327" customWidth="1"/>
    <col min="775" max="775" width="16.42578125" style="327" customWidth="1"/>
    <col min="776" max="778" width="6.28515625" style="327" customWidth="1"/>
    <col min="779" max="779" width="14.42578125" style="327" customWidth="1"/>
    <col min="780" max="780" width="8" style="327" customWidth="1"/>
    <col min="781" max="781" width="7.42578125" style="327" customWidth="1"/>
    <col min="782" max="782" width="13" style="327" customWidth="1"/>
    <col min="783" max="783" width="17.28515625" style="327" customWidth="1"/>
    <col min="784" max="784" width="11.42578125" style="327"/>
    <col min="785" max="785" width="12.140625" style="327" customWidth="1"/>
    <col min="786" max="786" width="15.42578125" style="327" customWidth="1"/>
    <col min="787" max="787" width="11.42578125" style="327"/>
    <col min="788" max="788" width="16.5703125" style="327" customWidth="1"/>
    <col min="789" max="789" width="27" style="327" customWidth="1"/>
    <col min="790" max="790" width="18.140625" style="327" customWidth="1"/>
    <col min="791" max="1024" width="11.42578125" style="327"/>
    <col min="1025" max="1025" width="17.140625" style="327" customWidth="1"/>
    <col min="1026" max="1026" width="20.42578125" style="327" customWidth="1"/>
    <col min="1027" max="1027" width="15.28515625" style="327" customWidth="1"/>
    <col min="1028" max="1028" width="16.140625" style="327" customWidth="1"/>
    <col min="1029" max="1029" width="15.5703125" style="327" customWidth="1"/>
    <col min="1030" max="1030" width="11.5703125" style="327" customWidth="1"/>
    <col min="1031" max="1031" width="16.42578125" style="327" customWidth="1"/>
    <col min="1032" max="1034" width="6.28515625" style="327" customWidth="1"/>
    <col min="1035" max="1035" width="14.42578125" style="327" customWidth="1"/>
    <col min="1036" max="1036" width="8" style="327" customWidth="1"/>
    <col min="1037" max="1037" width="7.42578125" style="327" customWidth="1"/>
    <col min="1038" max="1038" width="13" style="327" customWidth="1"/>
    <col min="1039" max="1039" width="17.28515625" style="327" customWidth="1"/>
    <col min="1040" max="1040" width="11.42578125" style="327"/>
    <col min="1041" max="1041" width="12.140625" style="327" customWidth="1"/>
    <col min="1042" max="1042" width="15.42578125" style="327" customWidth="1"/>
    <col min="1043" max="1043" width="11.42578125" style="327"/>
    <col min="1044" max="1044" width="16.5703125" style="327" customWidth="1"/>
    <col min="1045" max="1045" width="27" style="327" customWidth="1"/>
    <col min="1046" max="1046" width="18.140625" style="327" customWidth="1"/>
    <col min="1047" max="1280" width="11.42578125" style="327"/>
    <col min="1281" max="1281" width="17.140625" style="327" customWidth="1"/>
    <col min="1282" max="1282" width="20.42578125" style="327" customWidth="1"/>
    <col min="1283" max="1283" width="15.28515625" style="327" customWidth="1"/>
    <col min="1284" max="1284" width="16.140625" style="327" customWidth="1"/>
    <col min="1285" max="1285" width="15.5703125" style="327" customWidth="1"/>
    <col min="1286" max="1286" width="11.5703125" style="327" customWidth="1"/>
    <col min="1287" max="1287" width="16.42578125" style="327" customWidth="1"/>
    <col min="1288" max="1290" width="6.28515625" style="327" customWidth="1"/>
    <col min="1291" max="1291" width="14.42578125" style="327" customWidth="1"/>
    <col min="1292" max="1292" width="8" style="327" customWidth="1"/>
    <col min="1293" max="1293" width="7.42578125" style="327" customWidth="1"/>
    <col min="1294" max="1294" width="13" style="327" customWidth="1"/>
    <col min="1295" max="1295" width="17.28515625" style="327" customWidth="1"/>
    <col min="1296" max="1296" width="11.42578125" style="327"/>
    <col min="1297" max="1297" width="12.140625" style="327" customWidth="1"/>
    <col min="1298" max="1298" width="15.42578125" style="327" customWidth="1"/>
    <col min="1299" max="1299" width="11.42578125" style="327"/>
    <col min="1300" max="1300" width="16.5703125" style="327" customWidth="1"/>
    <col min="1301" max="1301" width="27" style="327" customWidth="1"/>
    <col min="1302" max="1302" width="18.140625" style="327" customWidth="1"/>
    <col min="1303" max="1536" width="11.42578125" style="327"/>
    <col min="1537" max="1537" width="17.140625" style="327" customWidth="1"/>
    <col min="1538" max="1538" width="20.42578125" style="327" customWidth="1"/>
    <col min="1539" max="1539" width="15.28515625" style="327" customWidth="1"/>
    <col min="1540" max="1540" width="16.140625" style="327" customWidth="1"/>
    <col min="1541" max="1541" width="15.5703125" style="327" customWidth="1"/>
    <col min="1542" max="1542" width="11.5703125" style="327" customWidth="1"/>
    <col min="1543" max="1543" width="16.42578125" style="327" customWidth="1"/>
    <col min="1544" max="1546" width="6.28515625" style="327" customWidth="1"/>
    <col min="1547" max="1547" width="14.42578125" style="327" customWidth="1"/>
    <col min="1548" max="1548" width="8" style="327" customWidth="1"/>
    <col min="1549" max="1549" width="7.42578125" style="327" customWidth="1"/>
    <col min="1550" max="1550" width="13" style="327" customWidth="1"/>
    <col min="1551" max="1551" width="17.28515625" style="327" customWidth="1"/>
    <col min="1552" max="1552" width="11.42578125" style="327"/>
    <col min="1553" max="1553" width="12.140625" style="327" customWidth="1"/>
    <col min="1554" max="1554" width="15.42578125" style="327" customWidth="1"/>
    <col min="1555" max="1555" width="11.42578125" style="327"/>
    <col min="1556" max="1556" width="16.5703125" style="327" customWidth="1"/>
    <col min="1557" max="1557" width="27" style="327" customWidth="1"/>
    <col min="1558" max="1558" width="18.140625" style="327" customWidth="1"/>
    <col min="1559" max="1792" width="11.42578125" style="327"/>
    <col min="1793" max="1793" width="17.140625" style="327" customWidth="1"/>
    <col min="1794" max="1794" width="20.42578125" style="327" customWidth="1"/>
    <col min="1795" max="1795" width="15.28515625" style="327" customWidth="1"/>
    <col min="1796" max="1796" width="16.140625" style="327" customWidth="1"/>
    <col min="1797" max="1797" width="15.5703125" style="327" customWidth="1"/>
    <col min="1798" max="1798" width="11.5703125" style="327" customWidth="1"/>
    <col min="1799" max="1799" width="16.42578125" style="327" customWidth="1"/>
    <col min="1800" max="1802" width="6.28515625" style="327" customWidth="1"/>
    <col min="1803" max="1803" width="14.42578125" style="327" customWidth="1"/>
    <col min="1804" max="1804" width="8" style="327" customWidth="1"/>
    <col min="1805" max="1805" width="7.42578125" style="327" customWidth="1"/>
    <col min="1806" max="1806" width="13" style="327" customWidth="1"/>
    <col min="1807" max="1807" width="17.28515625" style="327" customWidth="1"/>
    <col min="1808" max="1808" width="11.42578125" style="327"/>
    <col min="1809" max="1809" width="12.140625" style="327" customWidth="1"/>
    <col min="1810" max="1810" width="15.42578125" style="327" customWidth="1"/>
    <col min="1811" max="1811" width="11.42578125" style="327"/>
    <col min="1812" max="1812" width="16.5703125" style="327" customWidth="1"/>
    <col min="1813" max="1813" width="27" style="327" customWidth="1"/>
    <col min="1814" max="1814" width="18.140625" style="327" customWidth="1"/>
    <col min="1815" max="2048" width="11.42578125" style="327"/>
    <col min="2049" max="2049" width="17.140625" style="327" customWidth="1"/>
    <col min="2050" max="2050" width="20.42578125" style="327" customWidth="1"/>
    <col min="2051" max="2051" width="15.28515625" style="327" customWidth="1"/>
    <col min="2052" max="2052" width="16.140625" style="327" customWidth="1"/>
    <col min="2053" max="2053" width="15.5703125" style="327" customWidth="1"/>
    <col min="2054" max="2054" width="11.5703125" style="327" customWidth="1"/>
    <col min="2055" max="2055" width="16.42578125" style="327" customWidth="1"/>
    <col min="2056" max="2058" width="6.28515625" style="327" customWidth="1"/>
    <col min="2059" max="2059" width="14.42578125" style="327" customWidth="1"/>
    <col min="2060" max="2060" width="8" style="327" customWidth="1"/>
    <col min="2061" max="2061" width="7.42578125" style="327" customWidth="1"/>
    <col min="2062" max="2062" width="13" style="327" customWidth="1"/>
    <col min="2063" max="2063" width="17.28515625" style="327" customWidth="1"/>
    <col min="2064" max="2064" width="11.42578125" style="327"/>
    <col min="2065" max="2065" width="12.140625" style="327" customWidth="1"/>
    <col min="2066" max="2066" width="15.42578125" style="327" customWidth="1"/>
    <col min="2067" max="2067" width="11.42578125" style="327"/>
    <col min="2068" max="2068" width="16.5703125" style="327" customWidth="1"/>
    <col min="2069" max="2069" width="27" style="327" customWidth="1"/>
    <col min="2070" max="2070" width="18.140625" style="327" customWidth="1"/>
    <col min="2071" max="2304" width="11.42578125" style="327"/>
    <col min="2305" max="2305" width="17.140625" style="327" customWidth="1"/>
    <col min="2306" max="2306" width="20.42578125" style="327" customWidth="1"/>
    <col min="2307" max="2307" width="15.28515625" style="327" customWidth="1"/>
    <col min="2308" max="2308" width="16.140625" style="327" customWidth="1"/>
    <col min="2309" max="2309" width="15.5703125" style="327" customWidth="1"/>
    <col min="2310" max="2310" width="11.5703125" style="327" customWidth="1"/>
    <col min="2311" max="2311" width="16.42578125" style="327" customWidth="1"/>
    <col min="2312" max="2314" width="6.28515625" style="327" customWidth="1"/>
    <col min="2315" max="2315" width="14.42578125" style="327" customWidth="1"/>
    <col min="2316" max="2316" width="8" style="327" customWidth="1"/>
    <col min="2317" max="2317" width="7.42578125" style="327" customWidth="1"/>
    <col min="2318" max="2318" width="13" style="327" customWidth="1"/>
    <col min="2319" max="2319" width="17.28515625" style="327" customWidth="1"/>
    <col min="2320" max="2320" width="11.42578125" style="327"/>
    <col min="2321" max="2321" width="12.140625" style="327" customWidth="1"/>
    <col min="2322" max="2322" width="15.42578125" style="327" customWidth="1"/>
    <col min="2323" max="2323" width="11.42578125" style="327"/>
    <col min="2324" max="2324" width="16.5703125" style="327" customWidth="1"/>
    <col min="2325" max="2325" width="27" style="327" customWidth="1"/>
    <col min="2326" max="2326" width="18.140625" style="327" customWidth="1"/>
    <col min="2327" max="2560" width="11.42578125" style="327"/>
    <col min="2561" max="2561" width="17.140625" style="327" customWidth="1"/>
    <col min="2562" max="2562" width="20.42578125" style="327" customWidth="1"/>
    <col min="2563" max="2563" width="15.28515625" style="327" customWidth="1"/>
    <col min="2564" max="2564" width="16.140625" style="327" customWidth="1"/>
    <col min="2565" max="2565" width="15.5703125" style="327" customWidth="1"/>
    <col min="2566" max="2566" width="11.5703125" style="327" customWidth="1"/>
    <col min="2567" max="2567" width="16.42578125" style="327" customWidth="1"/>
    <col min="2568" max="2570" width="6.28515625" style="327" customWidth="1"/>
    <col min="2571" max="2571" width="14.42578125" style="327" customWidth="1"/>
    <col min="2572" max="2572" width="8" style="327" customWidth="1"/>
    <col min="2573" max="2573" width="7.42578125" style="327" customWidth="1"/>
    <col min="2574" max="2574" width="13" style="327" customWidth="1"/>
    <col min="2575" max="2575" width="17.28515625" style="327" customWidth="1"/>
    <col min="2576" max="2576" width="11.42578125" style="327"/>
    <col min="2577" max="2577" width="12.140625" style="327" customWidth="1"/>
    <col min="2578" max="2578" width="15.42578125" style="327" customWidth="1"/>
    <col min="2579" max="2579" width="11.42578125" style="327"/>
    <col min="2580" max="2580" width="16.5703125" style="327" customWidth="1"/>
    <col min="2581" max="2581" width="27" style="327" customWidth="1"/>
    <col min="2582" max="2582" width="18.140625" style="327" customWidth="1"/>
    <col min="2583" max="2816" width="11.42578125" style="327"/>
    <col min="2817" max="2817" width="17.140625" style="327" customWidth="1"/>
    <col min="2818" max="2818" width="20.42578125" style="327" customWidth="1"/>
    <col min="2819" max="2819" width="15.28515625" style="327" customWidth="1"/>
    <col min="2820" max="2820" width="16.140625" style="327" customWidth="1"/>
    <col min="2821" max="2821" width="15.5703125" style="327" customWidth="1"/>
    <col min="2822" max="2822" width="11.5703125" style="327" customWidth="1"/>
    <col min="2823" max="2823" width="16.42578125" style="327" customWidth="1"/>
    <col min="2824" max="2826" width="6.28515625" style="327" customWidth="1"/>
    <col min="2827" max="2827" width="14.42578125" style="327" customWidth="1"/>
    <col min="2828" max="2828" width="8" style="327" customWidth="1"/>
    <col min="2829" max="2829" width="7.42578125" style="327" customWidth="1"/>
    <col min="2830" max="2830" width="13" style="327" customWidth="1"/>
    <col min="2831" max="2831" width="17.28515625" style="327" customWidth="1"/>
    <col min="2832" max="2832" width="11.42578125" style="327"/>
    <col min="2833" max="2833" width="12.140625" style="327" customWidth="1"/>
    <col min="2834" max="2834" width="15.42578125" style="327" customWidth="1"/>
    <col min="2835" max="2835" width="11.42578125" style="327"/>
    <col min="2836" max="2836" width="16.5703125" style="327" customWidth="1"/>
    <col min="2837" max="2837" width="27" style="327" customWidth="1"/>
    <col min="2838" max="2838" width="18.140625" style="327" customWidth="1"/>
    <col min="2839" max="3072" width="11.42578125" style="327"/>
    <col min="3073" max="3073" width="17.140625" style="327" customWidth="1"/>
    <col min="3074" max="3074" width="20.42578125" style="327" customWidth="1"/>
    <col min="3075" max="3075" width="15.28515625" style="327" customWidth="1"/>
    <col min="3076" max="3076" width="16.140625" style="327" customWidth="1"/>
    <col min="3077" max="3077" width="15.5703125" style="327" customWidth="1"/>
    <col min="3078" max="3078" width="11.5703125" style="327" customWidth="1"/>
    <col min="3079" max="3079" width="16.42578125" style="327" customWidth="1"/>
    <col min="3080" max="3082" width="6.28515625" style="327" customWidth="1"/>
    <col min="3083" max="3083" width="14.42578125" style="327" customWidth="1"/>
    <col min="3084" max="3084" width="8" style="327" customWidth="1"/>
    <col min="3085" max="3085" width="7.42578125" style="327" customWidth="1"/>
    <col min="3086" max="3086" width="13" style="327" customWidth="1"/>
    <col min="3087" max="3087" width="17.28515625" style="327" customWidth="1"/>
    <col min="3088" max="3088" width="11.42578125" style="327"/>
    <col min="3089" max="3089" width="12.140625" style="327" customWidth="1"/>
    <col min="3090" max="3090" width="15.42578125" style="327" customWidth="1"/>
    <col min="3091" max="3091" width="11.42578125" style="327"/>
    <col min="3092" max="3092" width="16.5703125" style="327" customWidth="1"/>
    <col min="3093" max="3093" width="27" style="327" customWidth="1"/>
    <col min="3094" max="3094" width="18.140625" style="327" customWidth="1"/>
    <col min="3095" max="3328" width="11.42578125" style="327"/>
    <col min="3329" max="3329" width="17.140625" style="327" customWidth="1"/>
    <col min="3330" max="3330" width="20.42578125" style="327" customWidth="1"/>
    <col min="3331" max="3331" width="15.28515625" style="327" customWidth="1"/>
    <col min="3332" max="3332" width="16.140625" style="327" customWidth="1"/>
    <col min="3333" max="3333" width="15.5703125" style="327" customWidth="1"/>
    <col min="3334" max="3334" width="11.5703125" style="327" customWidth="1"/>
    <col min="3335" max="3335" width="16.42578125" style="327" customWidth="1"/>
    <col min="3336" max="3338" width="6.28515625" style="327" customWidth="1"/>
    <col min="3339" max="3339" width="14.42578125" style="327" customWidth="1"/>
    <col min="3340" max="3340" width="8" style="327" customWidth="1"/>
    <col min="3341" max="3341" width="7.42578125" style="327" customWidth="1"/>
    <col min="3342" max="3342" width="13" style="327" customWidth="1"/>
    <col min="3343" max="3343" width="17.28515625" style="327" customWidth="1"/>
    <col min="3344" max="3344" width="11.42578125" style="327"/>
    <col min="3345" max="3345" width="12.140625" style="327" customWidth="1"/>
    <col min="3346" max="3346" width="15.42578125" style="327" customWidth="1"/>
    <col min="3347" max="3347" width="11.42578125" style="327"/>
    <col min="3348" max="3348" width="16.5703125" style="327" customWidth="1"/>
    <col min="3349" max="3349" width="27" style="327" customWidth="1"/>
    <col min="3350" max="3350" width="18.140625" style="327" customWidth="1"/>
    <col min="3351" max="3584" width="11.42578125" style="327"/>
    <col min="3585" max="3585" width="17.140625" style="327" customWidth="1"/>
    <col min="3586" max="3586" width="20.42578125" style="327" customWidth="1"/>
    <col min="3587" max="3587" width="15.28515625" style="327" customWidth="1"/>
    <col min="3588" max="3588" width="16.140625" style="327" customWidth="1"/>
    <col min="3589" max="3589" width="15.5703125" style="327" customWidth="1"/>
    <col min="3590" max="3590" width="11.5703125" style="327" customWidth="1"/>
    <col min="3591" max="3591" width="16.42578125" style="327" customWidth="1"/>
    <col min="3592" max="3594" width="6.28515625" style="327" customWidth="1"/>
    <col min="3595" max="3595" width="14.42578125" style="327" customWidth="1"/>
    <col min="3596" max="3596" width="8" style="327" customWidth="1"/>
    <col min="3597" max="3597" width="7.42578125" style="327" customWidth="1"/>
    <col min="3598" max="3598" width="13" style="327" customWidth="1"/>
    <col min="3599" max="3599" width="17.28515625" style="327" customWidth="1"/>
    <col min="3600" max="3600" width="11.42578125" style="327"/>
    <col min="3601" max="3601" width="12.140625" style="327" customWidth="1"/>
    <col min="3602" max="3602" width="15.42578125" style="327" customWidth="1"/>
    <col min="3603" max="3603" width="11.42578125" style="327"/>
    <col min="3604" max="3604" width="16.5703125" style="327" customWidth="1"/>
    <col min="3605" max="3605" width="27" style="327" customWidth="1"/>
    <col min="3606" max="3606" width="18.140625" style="327" customWidth="1"/>
    <col min="3607" max="3840" width="11.42578125" style="327"/>
    <col min="3841" max="3841" width="17.140625" style="327" customWidth="1"/>
    <col min="3842" max="3842" width="20.42578125" style="327" customWidth="1"/>
    <col min="3843" max="3843" width="15.28515625" style="327" customWidth="1"/>
    <col min="3844" max="3844" width="16.140625" style="327" customWidth="1"/>
    <col min="3845" max="3845" width="15.5703125" style="327" customWidth="1"/>
    <col min="3846" max="3846" width="11.5703125" style="327" customWidth="1"/>
    <col min="3847" max="3847" width="16.42578125" style="327" customWidth="1"/>
    <col min="3848" max="3850" width="6.28515625" style="327" customWidth="1"/>
    <col min="3851" max="3851" width="14.42578125" style="327" customWidth="1"/>
    <col min="3852" max="3852" width="8" style="327" customWidth="1"/>
    <col min="3853" max="3853" width="7.42578125" style="327" customWidth="1"/>
    <col min="3854" max="3854" width="13" style="327" customWidth="1"/>
    <col min="3855" max="3855" width="17.28515625" style="327" customWidth="1"/>
    <col min="3856" max="3856" width="11.42578125" style="327"/>
    <col min="3857" max="3857" width="12.140625" style="327" customWidth="1"/>
    <col min="3858" max="3858" width="15.42578125" style="327" customWidth="1"/>
    <col min="3859" max="3859" width="11.42578125" style="327"/>
    <col min="3860" max="3860" width="16.5703125" style="327" customWidth="1"/>
    <col min="3861" max="3861" width="27" style="327" customWidth="1"/>
    <col min="3862" max="3862" width="18.140625" style="327" customWidth="1"/>
    <col min="3863" max="4096" width="11.42578125" style="327"/>
    <col min="4097" max="4097" width="17.140625" style="327" customWidth="1"/>
    <col min="4098" max="4098" width="20.42578125" style="327" customWidth="1"/>
    <col min="4099" max="4099" width="15.28515625" style="327" customWidth="1"/>
    <col min="4100" max="4100" width="16.140625" style="327" customWidth="1"/>
    <col min="4101" max="4101" width="15.5703125" style="327" customWidth="1"/>
    <col min="4102" max="4102" width="11.5703125" style="327" customWidth="1"/>
    <col min="4103" max="4103" width="16.42578125" style="327" customWidth="1"/>
    <col min="4104" max="4106" width="6.28515625" style="327" customWidth="1"/>
    <col min="4107" max="4107" width="14.42578125" style="327" customWidth="1"/>
    <col min="4108" max="4108" width="8" style="327" customWidth="1"/>
    <col min="4109" max="4109" width="7.42578125" style="327" customWidth="1"/>
    <col min="4110" max="4110" width="13" style="327" customWidth="1"/>
    <col min="4111" max="4111" width="17.28515625" style="327" customWidth="1"/>
    <col min="4112" max="4112" width="11.42578125" style="327"/>
    <col min="4113" max="4113" width="12.140625" style="327" customWidth="1"/>
    <col min="4114" max="4114" width="15.42578125" style="327" customWidth="1"/>
    <col min="4115" max="4115" width="11.42578125" style="327"/>
    <col min="4116" max="4116" width="16.5703125" style="327" customWidth="1"/>
    <col min="4117" max="4117" width="27" style="327" customWidth="1"/>
    <col min="4118" max="4118" width="18.140625" style="327" customWidth="1"/>
    <col min="4119" max="4352" width="11.42578125" style="327"/>
    <col min="4353" max="4353" width="17.140625" style="327" customWidth="1"/>
    <col min="4354" max="4354" width="20.42578125" style="327" customWidth="1"/>
    <col min="4355" max="4355" width="15.28515625" style="327" customWidth="1"/>
    <col min="4356" max="4356" width="16.140625" style="327" customWidth="1"/>
    <col min="4357" max="4357" width="15.5703125" style="327" customWidth="1"/>
    <col min="4358" max="4358" width="11.5703125" style="327" customWidth="1"/>
    <col min="4359" max="4359" width="16.42578125" style="327" customWidth="1"/>
    <col min="4360" max="4362" width="6.28515625" style="327" customWidth="1"/>
    <col min="4363" max="4363" width="14.42578125" style="327" customWidth="1"/>
    <col min="4364" max="4364" width="8" style="327" customWidth="1"/>
    <col min="4365" max="4365" width="7.42578125" style="327" customWidth="1"/>
    <col min="4366" max="4366" width="13" style="327" customWidth="1"/>
    <col min="4367" max="4367" width="17.28515625" style="327" customWidth="1"/>
    <col min="4368" max="4368" width="11.42578125" style="327"/>
    <col min="4369" max="4369" width="12.140625" style="327" customWidth="1"/>
    <col min="4370" max="4370" width="15.42578125" style="327" customWidth="1"/>
    <col min="4371" max="4371" width="11.42578125" style="327"/>
    <col min="4372" max="4372" width="16.5703125" style="327" customWidth="1"/>
    <col min="4373" max="4373" width="27" style="327" customWidth="1"/>
    <col min="4374" max="4374" width="18.140625" style="327" customWidth="1"/>
    <col min="4375" max="4608" width="11.42578125" style="327"/>
    <col min="4609" max="4609" width="17.140625" style="327" customWidth="1"/>
    <col min="4610" max="4610" width="20.42578125" style="327" customWidth="1"/>
    <col min="4611" max="4611" width="15.28515625" style="327" customWidth="1"/>
    <col min="4612" max="4612" width="16.140625" style="327" customWidth="1"/>
    <col min="4613" max="4613" width="15.5703125" style="327" customWidth="1"/>
    <col min="4614" max="4614" width="11.5703125" style="327" customWidth="1"/>
    <col min="4615" max="4615" width="16.42578125" style="327" customWidth="1"/>
    <col min="4616" max="4618" width="6.28515625" style="327" customWidth="1"/>
    <col min="4619" max="4619" width="14.42578125" style="327" customWidth="1"/>
    <col min="4620" max="4620" width="8" style="327" customWidth="1"/>
    <col min="4621" max="4621" width="7.42578125" style="327" customWidth="1"/>
    <col min="4622" max="4622" width="13" style="327" customWidth="1"/>
    <col min="4623" max="4623" width="17.28515625" style="327" customWidth="1"/>
    <col min="4624" max="4624" width="11.42578125" style="327"/>
    <col min="4625" max="4625" width="12.140625" style="327" customWidth="1"/>
    <col min="4626" max="4626" width="15.42578125" style="327" customWidth="1"/>
    <col min="4627" max="4627" width="11.42578125" style="327"/>
    <col min="4628" max="4628" width="16.5703125" style="327" customWidth="1"/>
    <col min="4629" max="4629" width="27" style="327" customWidth="1"/>
    <col min="4630" max="4630" width="18.140625" style="327" customWidth="1"/>
    <col min="4631" max="4864" width="11.42578125" style="327"/>
    <col min="4865" max="4865" width="17.140625" style="327" customWidth="1"/>
    <col min="4866" max="4866" width="20.42578125" style="327" customWidth="1"/>
    <col min="4867" max="4867" width="15.28515625" style="327" customWidth="1"/>
    <col min="4868" max="4868" width="16.140625" style="327" customWidth="1"/>
    <col min="4869" max="4869" width="15.5703125" style="327" customWidth="1"/>
    <col min="4870" max="4870" width="11.5703125" style="327" customWidth="1"/>
    <col min="4871" max="4871" width="16.42578125" style="327" customWidth="1"/>
    <col min="4872" max="4874" width="6.28515625" style="327" customWidth="1"/>
    <col min="4875" max="4875" width="14.42578125" style="327" customWidth="1"/>
    <col min="4876" max="4876" width="8" style="327" customWidth="1"/>
    <col min="4877" max="4877" width="7.42578125" style="327" customWidth="1"/>
    <col min="4878" max="4878" width="13" style="327" customWidth="1"/>
    <col min="4879" max="4879" width="17.28515625" style="327" customWidth="1"/>
    <col min="4880" max="4880" width="11.42578125" style="327"/>
    <col min="4881" max="4881" width="12.140625" style="327" customWidth="1"/>
    <col min="4882" max="4882" width="15.42578125" style="327" customWidth="1"/>
    <col min="4883" max="4883" width="11.42578125" style="327"/>
    <col min="4884" max="4884" width="16.5703125" style="327" customWidth="1"/>
    <col min="4885" max="4885" width="27" style="327" customWidth="1"/>
    <col min="4886" max="4886" width="18.140625" style="327" customWidth="1"/>
    <col min="4887" max="5120" width="11.42578125" style="327"/>
    <col min="5121" max="5121" width="17.140625" style="327" customWidth="1"/>
    <col min="5122" max="5122" width="20.42578125" style="327" customWidth="1"/>
    <col min="5123" max="5123" width="15.28515625" style="327" customWidth="1"/>
    <col min="5124" max="5124" width="16.140625" style="327" customWidth="1"/>
    <col min="5125" max="5125" width="15.5703125" style="327" customWidth="1"/>
    <col min="5126" max="5126" width="11.5703125" style="327" customWidth="1"/>
    <col min="5127" max="5127" width="16.42578125" style="327" customWidth="1"/>
    <col min="5128" max="5130" width="6.28515625" style="327" customWidth="1"/>
    <col min="5131" max="5131" width="14.42578125" style="327" customWidth="1"/>
    <col min="5132" max="5132" width="8" style="327" customWidth="1"/>
    <col min="5133" max="5133" width="7.42578125" style="327" customWidth="1"/>
    <col min="5134" max="5134" width="13" style="327" customWidth="1"/>
    <col min="5135" max="5135" width="17.28515625" style="327" customWidth="1"/>
    <col min="5136" max="5136" width="11.42578125" style="327"/>
    <col min="5137" max="5137" width="12.140625" style="327" customWidth="1"/>
    <col min="5138" max="5138" width="15.42578125" style="327" customWidth="1"/>
    <col min="5139" max="5139" width="11.42578125" style="327"/>
    <col min="5140" max="5140" width="16.5703125" style="327" customWidth="1"/>
    <col min="5141" max="5141" width="27" style="327" customWidth="1"/>
    <col min="5142" max="5142" width="18.140625" style="327" customWidth="1"/>
    <col min="5143" max="5376" width="11.42578125" style="327"/>
    <col min="5377" max="5377" width="17.140625" style="327" customWidth="1"/>
    <col min="5378" max="5378" width="20.42578125" style="327" customWidth="1"/>
    <col min="5379" max="5379" width="15.28515625" style="327" customWidth="1"/>
    <col min="5380" max="5380" width="16.140625" style="327" customWidth="1"/>
    <col min="5381" max="5381" width="15.5703125" style="327" customWidth="1"/>
    <col min="5382" max="5382" width="11.5703125" style="327" customWidth="1"/>
    <col min="5383" max="5383" width="16.42578125" style="327" customWidth="1"/>
    <col min="5384" max="5386" width="6.28515625" style="327" customWidth="1"/>
    <col min="5387" max="5387" width="14.42578125" style="327" customWidth="1"/>
    <col min="5388" max="5388" width="8" style="327" customWidth="1"/>
    <col min="5389" max="5389" width="7.42578125" style="327" customWidth="1"/>
    <col min="5390" max="5390" width="13" style="327" customWidth="1"/>
    <col min="5391" max="5391" width="17.28515625" style="327" customWidth="1"/>
    <col min="5392" max="5392" width="11.42578125" style="327"/>
    <col min="5393" max="5393" width="12.140625" style="327" customWidth="1"/>
    <col min="5394" max="5394" width="15.42578125" style="327" customWidth="1"/>
    <col min="5395" max="5395" width="11.42578125" style="327"/>
    <col min="5396" max="5396" width="16.5703125" style="327" customWidth="1"/>
    <col min="5397" max="5397" width="27" style="327" customWidth="1"/>
    <col min="5398" max="5398" width="18.140625" style="327" customWidth="1"/>
    <col min="5399" max="5632" width="11.42578125" style="327"/>
    <col min="5633" max="5633" width="17.140625" style="327" customWidth="1"/>
    <col min="5634" max="5634" width="20.42578125" style="327" customWidth="1"/>
    <col min="5635" max="5635" width="15.28515625" style="327" customWidth="1"/>
    <col min="5636" max="5636" width="16.140625" style="327" customWidth="1"/>
    <col min="5637" max="5637" width="15.5703125" style="327" customWidth="1"/>
    <col min="5638" max="5638" width="11.5703125" style="327" customWidth="1"/>
    <col min="5639" max="5639" width="16.42578125" style="327" customWidth="1"/>
    <col min="5640" max="5642" width="6.28515625" style="327" customWidth="1"/>
    <col min="5643" max="5643" width="14.42578125" style="327" customWidth="1"/>
    <col min="5644" max="5644" width="8" style="327" customWidth="1"/>
    <col min="5645" max="5645" width="7.42578125" style="327" customWidth="1"/>
    <col min="5646" max="5646" width="13" style="327" customWidth="1"/>
    <col min="5647" max="5647" width="17.28515625" style="327" customWidth="1"/>
    <col min="5648" max="5648" width="11.42578125" style="327"/>
    <col min="5649" max="5649" width="12.140625" style="327" customWidth="1"/>
    <col min="5650" max="5650" width="15.42578125" style="327" customWidth="1"/>
    <col min="5651" max="5651" width="11.42578125" style="327"/>
    <col min="5652" max="5652" width="16.5703125" style="327" customWidth="1"/>
    <col min="5653" max="5653" width="27" style="327" customWidth="1"/>
    <col min="5654" max="5654" width="18.140625" style="327" customWidth="1"/>
    <col min="5655" max="5888" width="11.42578125" style="327"/>
    <col min="5889" max="5889" width="17.140625" style="327" customWidth="1"/>
    <col min="5890" max="5890" width="20.42578125" style="327" customWidth="1"/>
    <col min="5891" max="5891" width="15.28515625" style="327" customWidth="1"/>
    <col min="5892" max="5892" width="16.140625" style="327" customWidth="1"/>
    <col min="5893" max="5893" width="15.5703125" style="327" customWidth="1"/>
    <col min="5894" max="5894" width="11.5703125" style="327" customWidth="1"/>
    <col min="5895" max="5895" width="16.42578125" style="327" customWidth="1"/>
    <col min="5896" max="5898" width="6.28515625" style="327" customWidth="1"/>
    <col min="5899" max="5899" width="14.42578125" style="327" customWidth="1"/>
    <col min="5900" max="5900" width="8" style="327" customWidth="1"/>
    <col min="5901" max="5901" width="7.42578125" style="327" customWidth="1"/>
    <col min="5902" max="5902" width="13" style="327" customWidth="1"/>
    <col min="5903" max="5903" width="17.28515625" style="327" customWidth="1"/>
    <col min="5904" max="5904" width="11.42578125" style="327"/>
    <col min="5905" max="5905" width="12.140625" style="327" customWidth="1"/>
    <col min="5906" max="5906" width="15.42578125" style="327" customWidth="1"/>
    <col min="5907" max="5907" width="11.42578125" style="327"/>
    <col min="5908" max="5908" width="16.5703125" style="327" customWidth="1"/>
    <col min="5909" max="5909" width="27" style="327" customWidth="1"/>
    <col min="5910" max="5910" width="18.140625" style="327" customWidth="1"/>
    <col min="5911" max="6144" width="11.42578125" style="327"/>
    <col min="6145" max="6145" width="17.140625" style="327" customWidth="1"/>
    <col min="6146" max="6146" width="20.42578125" style="327" customWidth="1"/>
    <col min="6147" max="6147" width="15.28515625" style="327" customWidth="1"/>
    <col min="6148" max="6148" width="16.140625" style="327" customWidth="1"/>
    <col min="6149" max="6149" width="15.5703125" style="327" customWidth="1"/>
    <col min="6150" max="6150" width="11.5703125" style="327" customWidth="1"/>
    <col min="6151" max="6151" width="16.42578125" style="327" customWidth="1"/>
    <col min="6152" max="6154" width="6.28515625" style="327" customWidth="1"/>
    <col min="6155" max="6155" width="14.42578125" style="327" customWidth="1"/>
    <col min="6156" max="6156" width="8" style="327" customWidth="1"/>
    <col min="6157" max="6157" width="7.42578125" style="327" customWidth="1"/>
    <col min="6158" max="6158" width="13" style="327" customWidth="1"/>
    <col min="6159" max="6159" width="17.28515625" style="327" customWidth="1"/>
    <col min="6160" max="6160" width="11.42578125" style="327"/>
    <col min="6161" max="6161" width="12.140625" style="327" customWidth="1"/>
    <col min="6162" max="6162" width="15.42578125" style="327" customWidth="1"/>
    <col min="6163" max="6163" width="11.42578125" style="327"/>
    <col min="6164" max="6164" width="16.5703125" style="327" customWidth="1"/>
    <col min="6165" max="6165" width="27" style="327" customWidth="1"/>
    <col min="6166" max="6166" width="18.140625" style="327" customWidth="1"/>
    <col min="6167" max="6400" width="11.42578125" style="327"/>
    <col min="6401" max="6401" width="17.140625" style="327" customWidth="1"/>
    <col min="6402" max="6402" width="20.42578125" style="327" customWidth="1"/>
    <col min="6403" max="6403" width="15.28515625" style="327" customWidth="1"/>
    <col min="6404" max="6404" width="16.140625" style="327" customWidth="1"/>
    <col min="6405" max="6405" width="15.5703125" style="327" customWidth="1"/>
    <col min="6406" max="6406" width="11.5703125" style="327" customWidth="1"/>
    <col min="6407" max="6407" width="16.42578125" style="327" customWidth="1"/>
    <col min="6408" max="6410" width="6.28515625" style="327" customWidth="1"/>
    <col min="6411" max="6411" width="14.42578125" style="327" customWidth="1"/>
    <col min="6412" max="6412" width="8" style="327" customWidth="1"/>
    <col min="6413" max="6413" width="7.42578125" style="327" customWidth="1"/>
    <col min="6414" max="6414" width="13" style="327" customWidth="1"/>
    <col min="6415" max="6415" width="17.28515625" style="327" customWidth="1"/>
    <col min="6416" max="6416" width="11.42578125" style="327"/>
    <col min="6417" max="6417" width="12.140625" style="327" customWidth="1"/>
    <col min="6418" max="6418" width="15.42578125" style="327" customWidth="1"/>
    <col min="6419" max="6419" width="11.42578125" style="327"/>
    <col min="6420" max="6420" width="16.5703125" style="327" customWidth="1"/>
    <col min="6421" max="6421" width="27" style="327" customWidth="1"/>
    <col min="6422" max="6422" width="18.140625" style="327" customWidth="1"/>
    <col min="6423" max="6656" width="11.42578125" style="327"/>
    <col min="6657" max="6657" width="17.140625" style="327" customWidth="1"/>
    <col min="6658" max="6658" width="20.42578125" style="327" customWidth="1"/>
    <col min="6659" max="6659" width="15.28515625" style="327" customWidth="1"/>
    <col min="6660" max="6660" width="16.140625" style="327" customWidth="1"/>
    <col min="6661" max="6661" width="15.5703125" style="327" customWidth="1"/>
    <col min="6662" max="6662" width="11.5703125" style="327" customWidth="1"/>
    <col min="6663" max="6663" width="16.42578125" style="327" customWidth="1"/>
    <col min="6664" max="6666" width="6.28515625" style="327" customWidth="1"/>
    <col min="6667" max="6667" width="14.42578125" style="327" customWidth="1"/>
    <col min="6668" max="6668" width="8" style="327" customWidth="1"/>
    <col min="6669" max="6669" width="7.42578125" style="327" customWidth="1"/>
    <col min="6670" max="6670" width="13" style="327" customWidth="1"/>
    <col min="6671" max="6671" width="17.28515625" style="327" customWidth="1"/>
    <col min="6672" max="6672" width="11.42578125" style="327"/>
    <col min="6673" max="6673" width="12.140625" style="327" customWidth="1"/>
    <col min="6674" max="6674" width="15.42578125" style="327" customWidth="1"/>
    <col min="6675" max="6675" width="11.42578125" style="327"/>
    <col min="6676" max="6676" width="16.5703125" style="327" customWidth="1"/>
    <col min="6677" max="6677" width="27" style="327" customWidth="1"/>
    <col min="6678" max="6678" width="18.140625" style="327" customWidth="1"/>
    <col min="6679" max="6912" width="11.42578125" style="327"/>
    <col min="6913" max="6913" width="17.140625" style="327" customWidth="1"/>
    <col min="6914" max="6914" width="20.42578125" style="327" customWidth="1"/>
    <col min="6915" max="6915" width="15.28515625" style="327" customWidth="1"/>
    <col min="6916" max="6916" width="16.140625" style="327" customWidth="1"/>
    <col min="6917" max="6917" width="15.5703125" style="327" customWidth="1"/>
    <col min="6918" max="6918" width="11.5703125" style="327" customWidth="1"/>
    <col min="6919" max="6919" width="16.42578125" style="327" customWidth="1"/>
    <col min="6920" max="6922" width="6.28515625" style="327" customWidth="1"/>
    <col min="6923" max="6923" width="14.42578125" style="327" customWidth="1"/>
    <col min="6924" max="6924" width="8" style="327" customWidth="1"/>
    <col min="6925" max="6925" width="7.42578125" style="327" customWidth="1"/>
    <col min="6926" max="6926" width="13" style="327" customWidth="1"/>
    <col min="6927" max="6927" width="17.28515625" style="327" customWidth="1"/>
    <col min="6928" max="6928" width="11.42578125" style="327"/>
    <col min="6929" max="6929" width="12.140625" style="327" customWidth="1"/>
    <col min="6930" max="6930" width="15.42578125" style="327" customWidth="1"/>
    <col min="6931" max="6931" width="11.42578125" style="327"/>
    <col min="6932" max="6932" width="16.5703125" style="327" customWidth="1"/>
    <col min="6933" max="6933" width="27" style="327" customWidth="1"/>
    <col min="6934" max="6934" width="18.140625" style="327" customWidth="1"/>
    <col min="6935" max="7168" width="11.42578125" style="327"/>
    <col min="7169" max="7169" width="17.140625" style="327" customWidth="1"/>
    <col min="7170" max="7170" width="20.42578125" style="327" customWidth="1"/>
    <col min="7171" max="7171" width="15.28515625" style="327" customWidth="1"/>
    <col min="7172" max="7172" width="16.140625" style="327" customWidth="1"/>
    <col min="7173" max="7173" width="15.5703125" style="327" customWidth="1"/>
    <col min="7174" max="7174" width="11.5703125" style="327" customWidth="1"/>
    <col min="7175" max="7175" width="16.42578125" style="327" customWidth="1"/>
    <col min="7176" max="7178" width="6.28515625" style="327" customWidth="1"/>
    <col min="7179" max="7179" width="14.42578125" style="327" customWidth="1"/>
    <col min="7180" max="7180" width="8" style="327" customWidth="1"/>
    <col min="7181" max="7181" width="7.42578125" style="327" customWidth="1"/>
    <col min="7182" max="7182" width="13" style="327" customWidth="1"/>
    <col min="7183" max="7183" width="17.28515625" style="327" customWidth="1"/>
    <col min="7184" max="7184" width="11.42578125" style="327"/>
    <col min="7185" max="7185" width="12.140625" style="327" customWidth="1"/>
    <col min="7186" max="7186" width="15.42578125" style="327" customWidth="1"/>
    <col min="7187" max="7187" width="11.42578125" style="327"/>
    <col min="7188" max="7188" width="16.5703125" style="327" customWidth="1"/>
    <col min="7189" max="7189" width="27" style="327" customWidth="1"/>
    <col min="7190" max="7190" width="18.140625" style="327" customWidth="1"/>
    <col min="7191" max="7424" width="11.42578125" style="327"/>
    <col min="7425" max="7425" width="17.140625" style="327" customWidth="1"/>
    <col min="7426" max="7426" width="20.42578125" style="327" customWidth="1"/>
    <col min="7427" max="7427" width="15.28515625" style="327" customWidth="1"/>
    <col min="7428" max="7428" width="16.140625" style="327" customWidth="1"/>
    <col min="7429" max="7429" width="15.5703125" style="327" customWidth="1"/>
    <col min="7430" max="7430" width="11.5703125" style="327" customWidth="1"/>
    <col min="7431" max="7431" width="16.42578125" style="327" customWidth="1"/>
    <col min="7432" max="7434" width="6.28515625" style="327" customWidth="1"/>
    <col min="7435" max="7435" width="14.42578125" style="327" customWidth="1"/>
    <col min="7436" max="7436" width="8" style="327" customWidth="1"/>
    <col min="7437" max="7437" width="7.42578125" style="327" customWidth="1"/>
    <col min="7438" max="7438" width="13" style="327" customWidth="1"/>
    <col min="7439" max="7439" width="17.28515625" style="327" customWidth="1"/>
    <col min="7440" max="7440" width="11.42578125" style="327"/>
    <col min="7441" max="7441" width="12.140625" style="327" customWidth="1"/>
    <col min="7442" max="7442" width="15.42578125" style="327" customWidth="1"/>
    <col min="7443" max="7443" width="11.42578125" style="327"/>
    <col min="7444" max="7444" width="16.5703125" style="327" customWidth="1"/>
    <col min="7445" max="7445" width="27" style="327" customWidth="1"/>
    <col min="7446" max="7446" width="18.140625" style="327" customWidth="1"/>
    <col min="7447" max="7680" width="11.42578125" style="327"/>
    <col min="7681" max="7681" width="17.140625" style="327" customWidth="1"/>
    <col min="7682" max="7682" width="20.42578125" style="327" customWidth="1"/>
    <col min="7683" max="7683" width="15.28515625" style="327" customWidth="1"/>
    <col min="7684" max="7684" width="16.140625" style="327" customWidth="1"/>
    <col min="7685" max="7685" width="15.5703125" style="327" customWidth="1"/>
    <col min="7686" max="7686" width="11.5703125" style="327" customWidth="1"/>
    <col min="7687" max="7687" width="16.42578125" style="327" customWidth="1"/>
    <col min="7688" max="7690" width="6.28515625" style="327" customWidth="1"/>
    <col min="7691" max="7691" width="14.42578125" style="327" customWidth="1"/>
    <col min="7692" max="7692" width="8" style="327" customWidth="1"/>
    <col min="7693" max="7693" width="7.42578125" style="327" customWidth="1"/>
    <col min="7694" max="7694" width="13" style="327" customWidth="1"/>
    <col min="7695" max="7695" width="17.28515625" style="327" customWidth="1"/>
    <col min="7696" max="7696" width="11.42578125" style="327"/>
    <col min="7697" max="7697" width="12.140625" style="327" customWidth="1"/>
    <col min="7698" max="7698" width="15.42578125" style="327" customWidth="1"/>
    <col min="7699" max="7699" width="11.42578125" style="327"/>
    <col min="7700" max="7700" width="16.5703125" style="327" customWidth="1"/>
    <col min="7701" max="7701" width="27" style="327" customWidth="1"/>
    <col min="7702" max="7702" width="18.140625" style="327" customWidth="1"/>
    <col min="7703" max="7936" width="11.42578125" style="327"/>
    <col min="7937" max="7937" width="17.140625" style="327" customWidth="1"/>
    <col min="7938" max="7938" width="20.42578125" style="327" customWidth="1"/>
    <col min="7939" max="7939" width="15.28515625" style="327" customWidth="1"/>
    <col min="7940" max="7940" width="16.140625" style="327" customWidth="1"/>
    <col min="7941" max="7941" width="15.5703125" style="327" customWidth="1"/>
    <col min="7942" max="7942" width="11.5703125" style="327" customWidth="1"/>
    <col min="7943" max="7943" width="16.42578125" style="327" customWidth="1"/>
    <col min="7944" max="7946" width="6.28515625" style="327" customWidth="1"/>
    <col min="7947" max="7947" width="14.42578125" style="327" customWidth="1"/>
    <col min="7948" max="7948" width="8" style="327" customWidth="1"/>
    <col min="7949" max="7949" width="7.42578125" style="327" customWidth="1"/>
    <col min="7950" max="7950" width="13" style="327" customWidth="1"/>
    <col min="7951" max="7951" width="17.28515625" style="327" customWidth="1"/>
    <col min="7952" max="7952" width="11.42578125" style="327"/>
    <col min="7953" max="7953" width="12.140625" style="327" customWidth="1"/>
    <col min="7954" max="7954" width="15.42578125" style="327" customWidth="1"/>
    <col min="7955" max="7955" width="11.42578125" style="327"/>
    <col min="7956" max="7956" width="16.5703125" style="327" customWidth="1"/>
    <col min="7957" max="7957" width="27" style="327" customWidth="1"/>
    <col min="7958" max="7958" width="18.140625" style="327" customWidth="1"/>
    <col min="7959" max="8192" width="11.42578125" style="327"/>
    <col min="8193" max="8193" width="17.140625" style="327" customWidth="1"/>
    <col min="8194" max="8194" width="20.42578125" style="327" customWidth="1"/>
    <col min="8195" max="8195" width="15.28515625" style="327" customWidth="1"/>
    <col min="8196" max="8196" width="16.140625" style="327" customWidth="1"/>
    <col min="8197" max="8197" width="15.5703125" style="327" customWidth="1"/>
    <col min="8198" max="8198" width="11.5703125" style="327" customWidth="1"/>
    <col min="8199" max="8199" width="16.42578125" style="327" customWidth="1"/>
    <col min="8200" max="8202" width="6.28515625" style="327" customWidth="1"/>
    <col min="8203" max="8203" width="14.42578125" style="327" customWidth="1"/>
    <col min="8204" max="8204" width="8" style="327" customWidth="1"/>
    <col min="8205" max="8205" width="7.42578125" style="327" customWidth="1"/>
    <col min="8206" max="8206" width="13" style="327" customWidth="1"/>
    <col min="8207" max="8207" width="17.28515625" style="327" customWidth="1"/>
    <col min="8208" max="8208" width="11.42578125" style="327"/>
    <col min="8209" max="8209" width="12.140625" style="327" customWidth="1"/>
    <col min="8210" max="8210" width="15.42578125" style="327" customWidth="1"/>
    <col min="8211" max="8211" width="11.42578125" style="327"/>
    <col min="8212" max="8212" width="16.5703125" style="327" customWidth="1"/>
    <col min="8213" max="8213" width="27" style="327" customWidth="1"/>
    <col min="8214" max="8214" width="18.140625" style="327" customWidth="1"/>
    <col min="8215" max="8448" width="11.42578125" style="327"/>
    <col min="8449" max="8449" width="17.140625" style="327" customWidth="1"/>
    <col min="8450" max="8450" width="20.42578125" style="327" customWidth="1"/>
    <col min="8451" max="8451" width="15.28515625" style="327" customWidth="1"/>
    <col min="8452" max="8452" width="16.140625" style="327" customWidth="1"/>
    <col min="8453" max="8453" width="15.5703125" style="327" customWidth="1"/>
    <col min="8454" max="8454" width="11.5703125" style="327" customWidth="1"/>
    <col min="8455" max="8455" width="16.42578125" style="327" customWidth="1"/>
    <col min="8456" max="8458" width="6.28515625" style="327" customWidth="1"/>
    <col min="8459" max="8459" width="14.42578125" style="327" customWidth="1"/>
    <col min="8460" max="8460" width="8" style="327" customWidth="1"/>
    <col min="8461" max="8461" width="7.42578125" style="327" customWidth="1"/>
    <col min="8462" max="8462" width="13" style="327" customWidth="1"/>
    <col min="8463" max="8463" width="17.28515625" style="327" customWidth="1"/>
    <col min="8464" max="8464" width="11.42578125" style="327"/>
    <col min="8465" max="8465" width="12.140625" style="327" customWidth="1"/>
    <col min="8466" max="8466" width="15.42578125" style="327" customWidth="1"/>
    <col min="8467" max="8467" width="11.42578125" style="327"/>
    <col min="8468" max="8468" width="16.5703125" style="327" customWidth="1"/>
    <col min="8469" max="8469" width="27" style="327" customWidth="1"/>
    <col min="8470" max="8470" width="18.140625" style="327" customWidth="1"/>
    <col min="8471" max="8704" width="11.42578125" style="327"/>
    <col min="8705" max="8705" width="17.140625" style="327" customWidth="1"/>
    <col min="8706" max="8706" width="20.42578125" style="327" customWidth="1"/>
    <col min="8707" max="8707" width="15.28515625" style="327" customWidth="1"/>
    <col min="8708" max="8708" width="16.140625" style="327" customWidth="1"/>
    <col min="8709" max="8709" width="15.5703125" style="327" customWidth="1"/>
    <col min="8710" max="8710" width="11.5703125" style="327" customWidth="1"/>
    <col min="8711" max="8711" width="16.42578125" style="327" customWidth="1"/>
    <col min="8712" max="8714" width="6.28515625" style="327" customWidth="1"/>
    <col min="8715" max="8715" width="14.42578125" style="327" customWidth="1"/>
    <col min="8716" max="8716" width="8" style="327" customWidth="1"/>
    <col min="8717" max="8717" width="7.42578125" style="327" customWidth="1"/>
    <col min="8718" max="8718" width="13" style="327" customWidth="1"/>
    <col min="8719" max="8719" width="17.28515625" style="327" customWidth="1"/>
    <col min="8720" max="8720" width="11.42578125" style="327"/>
    <col min="8721" max="8721" width="12.140625" style="327" customWidth="1"/>
    <col min="8722" max="8722" width="15.42578125" style="327" customWidth="1"/>
    <col min="8723" max="8723" width="11.42578125" style="327"/>
    <col min="8724" max="8724" width="16.5703125" style="327" customWidth="1"/>
    <col min="8725" max="8725" width="27" style="327" customWidth="1"/>
    <col min="8726" max="8726" width="18.140625" style="327" customWidth="1"/>
    <col min="8727" max="8960" width="11.42578125" style="327"/>
    <col min="8961" max="8961" width="17.140625" style="327" customWidth="1"/>
    <col min="8962" max="8962" width="20.42578125" style="327" customWidth="1"/>
    <col min="8963" max="8963" width="15.28515625" style="327" customWidth="1"/>
    <col min="8964" max="8964" width="16.140625" style="327" customWidth="1"/>
    <col min="8965" max="8965" width="15.5703125" style="327" customWidth="1"/>
    <col min="8966" max="8966" width="11.5703125" style="327" customWidth="1"/>
    <col min="8967" max="8967" width="16.42578125" style="327" customWidth="1"/>
    <col min="8968" max="8970" width="6.28515625" style="327" customWidth="1"/>
    <col min="8971" max="8971" width="14.42578125" style="327" customWidth="1"/>
    <col min="8972" max="8972" width="8" style="327" customWidth="1"/>
    <col min="8973" max="8973" width="7.42578125" style="327" customWidth="1"/>
    <col min="8974" max="8974" width="13" style="327" customWidth="1"/>
    <col min="8975" max="8975" width="17.28515625" style="327" customWidth="1"/>
    <col min="8976" max="8976" width="11.42578125" style="327"/>
    <col min="8977" max="8977" width="12.140625" style="327" customWidth="1"/>
    <col min="8978" max="8978" width="15.42578125" style="327" customWidth="1"/>
    <col min="8979" max="8979" width="11.42578125" style="327"/>
    <col min="8980" max="8980" width="16.5703125" style="327" customWidth="1"/>
    <col min="8981" max="8981" width="27" style="327" customWidth="1"/>
    <col min="8982" max="8982" width="18.140625" style="327" customWidth="1"/>
    <col min="8983" max="9216" width="11.42578125" style="327"/>
    <col min="9217" max="9217" width="17.140625" style="327" customWidth="1"/>
    <col min="9218" max="9218" width="20.42578125" style="327" customWidth="1"/>
    <col min="9219" max="9219" width="15.28515625" style="327" customWidth="1"/>
    <col min="9220" max="9220" width="16.140625" style="327" customWidth="1"/>
    <col min="9221" max="9221" width="15.5703125" style="327" customWidth="1"/>
    <col min="9222" max="9222" width="11.5703125" style="327" customWidth="1"/>
    <col min="9223" max="9223" width="16.42578125" style="327" customWidth="1"/>
    <col min="9224" max="9226" width="6.28515625" style="327" customWidth="1"/>
    <col min="9227" max="9227" width="14.42578125" style="327" customWidth="1"/>
    <col min="9228" max="9228" width="8" style="327" customWidth="1"/>
    <col min="9229" max="9229" width="7.42578125" style="327" customWidth="1"/>
    <col min="9230" max="9230" width="13" style="327" customWidth="1"/>
    <col min="9231" max="9231" width="17.28515625" style="327" customWidth="1"/>
    <col min="9232" max="9232" width="11.42578125" style="327"/>
    <col min="9233" max="9233" width="12.140625" style="327" customWidth="1"/>
    <col min="9234" max="9234" width="15.42578125" style="327" customWidth="1"/>
    <col min="9235" max="9235" width="11.42578125" style="327"/>
    <col min="9236" max="9236" width="16.5703125" style="327" customWidth="1"/>
    <col min="9237" max="9237" width="27" style="327" customWidth="1"/>
    <col min="9238" max="9238" width="18.140625" style="327" customWidth="1"/>
    <col min="9239" max="9472" width="11.42578125" style="327"/>
    <col min="9473" max="9473" width="17.140625" style="327" customWidth="1"/>
    <col min="9474" max="9474" width="20.42578125" style="327" customWidth="1"/>
    <col min="9475" max="9475" width="15.28515625" style="327" customWidth="1"/>
    <col min="9476" max="9476" width="16.140625" style="327" customWidth="1"/>
    <col min="9477" max="9477" width="15.5703125" style="327" customWidth="1"/>
    <col min="9478" max="9478" width="11.5703125" style="327" customWidth="1"/>
    <col min="9479" max="9479" width="16.42578125" style="327" customWidth="1"/>
    <col min="9480" max="9482" width="6.28515625" style="327" customWidth="1"/>
    <col min="9483" max="9483" width="14.42578125" style="327" customWidth="1"/>
    <col min="9484" max="9484" width="8" style="327" customWidth="1"/>
    <col min="9485" max="9485" width="7.42578125" style="327" customWidth="1"/>
    <col min="9486" max="9486" width="13" style="327" customWidth="1"/>
    <col min="9487" max="9487" width="17.28515625" style="327" customWidth="1"/>
    <col min="9488" max="9488" width="11.42578125" style="327"/>
    <col min="9489" max="9489" width="12.140625" style="327" customWidth="1"/>
    <col min="9490" max="9490" width="15.42578125" style="327" customWidth="1"/>
    <col min="9491" max="9491" width="11.42578125" style="327"/>
    <col min="9492" max="9492" width="16.5703125" style="327" customWidth="1"/>
    <col min="9493" max="9493" width="27" style="327" customWidth="1"/>
    <col min="9494" max="9494" width="18.140625" style="327" customWidth="1"/>
    <col min="9495" max="9728" width="11.42578125" style="327"/>
    <col min="9729" max="9729" width="17.140625" style="327" customWidth="1"/>
    <col min="9730" max="9730" width="20.42578125" style="327" customWidth="1"/>
    <col min="9731" max="9731" width="15.28515625" style="327" customWidth="1"/>
    <col min="9732" max="9732" width="16.140625" style="327" customWidth="1"/>
    <col min="9733" max="9733" width="15.5703125" style="327" customWidth="1"/>
    <col min="9734" max="9734" width="11.5703125" style="327" customWidth="1"/>
    <col min="9735" max="9735" width="16.42578125" style="327" customWidth="1"/>
    <col min="9736" max="9738" width="6.28515625" style="327" customWidth="1"/>
    <col min="9739" max="9739" width="14.42578125" style="327" customWidth="1"/>
    <col min="9740" max="9740" width="8" style="327" customWidth="1"/>
    <col min="9741" max="9741" width="7.42578125" style="327" customWidth="1"/>
    <col min="9742" max="9742" width="13" style="327" customWidth="1"/>
    <col min="9743" max="9743" width="17.28515625" style="327" customWidth="1"/>
    <col min="9744" max="9744" width="11.42578125" style="327"/>
    <col min="9745" max="9745" width="12.140625" style="327" customWidth="1"/>
    <col min="9746" max="9746" width="15.42578125" style="327" customWidth="1"/>
    <col min="9747" max="9747" width="11.42578125" style="327"/>
    <col min="9748" max="9748" width="16.5703125" style="327" customWidth="1"/>
    <col min="9749" max="9749" width="27" style="327" customWidth="1"/>
    <col min="9750" max="9750" width="18.140625" style="327" customWidth="1"/>
    <col min="9751" max="9984" width="11.42578125" style="327"/>
    <col min="9985" max="9985" width="17.140625" style="327" customWidth="1"/>
    <col min="9986" max="9986" width="20.42578125" style="327" customWidth="1"/>
    <col min="9987" max="9987" width="15.28515625" style="327" customWidth="1"/>
    <col min="9988" max="9988" width="16.140625" style="327" customWidth="1"/>
    <col min="9989" max="9989" width="15.5703125" style="327" customWidth="1"/>
    <col min="9990" max="9990" width="11.5703125" style="327" customWidth="1"/>
    <col min="9991" max="9991" width="16.42578125" style="327" customWidth="1"/>
    <col min="9992" max="9994" width="6.28515625" style="327" customWidth="1"/>
    <col min="9995" max="9995" width="14.42578125" style="327" customWidth="1"/>
    <col min="9996" max="9996" width="8" style="327" customWidth="1"/>
    <col min="9997" max="9997" width="7.42578125" style="327" customWidth="1"/>
    <col min="9998" max="9998" width="13" style="327" customWidth="1"/>
    <col min="9999" max="9999" width="17.28515625" style="327" customWidth="1"/>
    <col min="10000" max="10000" width="11.42578125" style="327"/>
    <col min="10001" max="10001" width="12.140625" style="327" customWidth="1"/>
    <col min="10002" max="10002" width="15.42578125" style="327" customWidth="1"/>
    <col min="10003" max="10003" width="11.42578125" style="327"/>
    <col min="10004" max="10004" width="16.5703125" style="327" customWidth="1"/>
    <col min="10005" max="10005" width="27" style="327" customWidth="1"/>
    <col min="10006" max="10006" width="18.140625" style="327" customWidth="1"/>
    <col min="10007" max="10240" width="11.42578125" style="327"/>
    <col min="10241" max="10241" width="17.140625" style="327" customWidth="1"/>
    <col min="10242" max="10242" width="20.42578125" style="327" customWidth="1"/>
    <col min="10243" max="10243" width="15.28515625" style="327" customWidth="1"/>
    <col min="10244" max="10244" width="16.140625" style="327" customWidth="1"/>
    <col min="10245" max="10245" width="15.5703125" style="327" customWidth="1"/>
    <col min="10246" max="10246" width="11.5703125" style="327" customWidth="1"/>
    <col min="10247" max="10247" width="16.42578125" style="327" customWidth="1"/>
    <col min="10248" max="10250" width="6.28515625" style="327" customWidth="1"/>
    <col min="10251" max="10251" width="14.42578125" style="327" customWidth="1"/>
    <col min="10252" max="10252" width="8" style="327" customWidth="1"/>
    <col min="10253" max="10253" width="7.42578125" style="327" customWidth="1"/>
    <col min="10254" max="10254" width="13" style="327" customWidth="1"/>
    <col min="10255" max="10255" width="17.28515625" style="327" customWidth="1"/>
    <col min="10256" max="10256" width="11.42578125" style="327"/>
    <col min="10257" max="10257" width="12.140625" style="327" customWidth="1"/>
    <col min="10258" max="10258" width="15.42578125" style="327" customWidth="1"/>
    <col min="10259" max="10259" width="11.42578125" style="327"/>
    <col min="10260" max="10260" width="16.5703125" style="327" customWidth="1"/>
    <col min="10261" max="10261" width="27" style="327" customWidth="1"/>
    <col min="10262" max="10262" width="18.140625" style="327" customWidth="1"/>
    <col min="10263" max="10496" width="11.42578125" style="327"/>
    <col min="10497" max="10497" width="17.140625" style="327" customWidth="1"/>
    <col min="10498" max="10498" width="20.42578125" style="327" customWidth="1"/>
    <col min="10499" max="10499" width="15.28515625" style="327" customWidth="1"/>
    <col min="10500" max="10500" width="16.140625" style="327" customWidth="1"/>
    <col min="10501" max="10501" width="15.5703125" style="327" customWidth="1"/>
    <col min="10502" max="10502" width="11.5703125" style="327" customWidth="1"/>
    <col min="10503" max="10503" width="16.42578125" style="327" customWidth="1"/>
    <col min="10504" max="10506" width="6.28515625" style="327" customWidth="1"/>
    <col min="10507" max="10507" width="14.42578125" style="327" customWidth="1"/>
    <col min="10508" max="10508" width="8" style="327" customWidth="1"/>
    <col min="10509" max="10509" width="7.42578125" style="327" customWidth="1"/>
    <col min="10510" max="10510" width="13" style="327" customWidth="1"/>
    <col min="10511" max="10511" width="17.28515625" style="327" customWidth="1"/>
    <col min="10512" max="10512" width="11.42578125" style="327"/>
    <col min="10513" max="10513" width="12.140625" style="327" customWidth="1"/>
    <col min="10514" max="10514" width="15.42578125" style="327" customWidth="1"/>
    <col min="10515" max="10515" width="11.42578125" style="327"/>
    <col min="10516" max="10516" width="16.5703125" style="327" customWidth="1"/>
    <col min="10517" max="10517" width="27" style="327" customWidth="1"/>
    <col min="10518" max="10518" width="18.140625" style="327" customWidth="1"/>
    <col min="10519" max="10752" width="11.42578125" style="327"/>
    <col min="10753" max="10753" width="17.140625" style="327" customWidth="1"/>
    <col min="10754" max="10754" width="20.42578125" style="327" customWidth="1"/>
    <col min="10755" max="10755" width="15.28515625" style="327" customWidth="1"/>
    <col min="10756" max="10756" width="16.140625" style="327" customWidth="1"/>
    <col min="10757" max="10757" width="15.5703125" style="327" customWidth="1"/>
    <col min="10758" max="10758" width="11.5703125" style="327" customWidth="1"/>
    <col min="10759" max="10759" width="16.42578125" style="327" customWidth="1"/>
    <col min="10760" max="10762" width="6.28515625" style="327" customWidth="1"/>
    <col min="10763" max="10763" width="14.42578125" style="327" customWidth="1"/>
    <col min="10764" max="10764" width="8" style="327" customWidth="1"/>
    <col min="10765" max="10765" width="7.42578125" style="327" customWidth="1"/>
    <col min="10766" max="10766" width="13" style="327" customWidth="1"/>
    <col min="10767" max="10767" width="17.28515625" style="327" customWidth="1"/>
    <col min="10768" max="10768" width="11.42578125" style="327"/>
    <col min="10769" max="10769" width="12.140625" style="327" customWidth="1"/>
    <col min="10770" max="10770" width="15.42578125" style="327" customWidth="1"/>
    <col min="10771" max="10771" width="11.42578125" style="327"/>
    <col min="10772" max="10772" width="16.5703125" style="327" customWidth="1"/>
    <col min="10773" max="10773" width="27" style="327" customWidth="1"/>
    <col min="10774" max="10774" width="18.140625" style="327" customWidth="1"/>
    <col min="10775" max="11008" width="11.42578125" style="327"/>
    <col min="11009" max="11009" width="17.140625" style="327" customWidth="1"/>
    <col min="11010" max="11010" width="20.42578125" style="327" customWidth="1"/>
    <col min="11011" max="11011" width="15.28515625" style="327" customWidth="1"/>
    <col min="11012" max="11012" width="16.140625" style="327" customWidth="1"/>
    <col min="11013" max="11013" width="15.5703125" style="327" customWidth="1"/>
    <col min="11014" max="11014" width="11.5703125" style="327" customWidth="1"/>
    <col min="11015" max="11015" width="16.42578125" style="327" customWidth="1"/>
    <col min="11016" max="11018" width="6.28515625" style="327" customWidth="1"/>
    <col min="11019" max="11019" width="14.42578125" style="327" customWidth="1"/>
    <col min="11020" max="11020" width="8" style="327" customWidth="1"/>
    <col min="11021" max="11021" width="7.42578125" style="327" customWidth="1"/>
    <col min="11022" max="11022" width="13" style="327" customWidth="1"/>
    <col min="11023" max="11023" width="17.28515625" style="327" customWidth="1"/>
    <col min="11024" max="11024" width="11.42578125" style="327"/>
    <col min="11025" max="11025" width="12.140625" style="327" customWidth="1"/>
    <col min="11026" max="11026" width="15.42578125" style="327" customWidth="1"/>
    <col min="11027" max="11027" width="11.42578125" style="327"/>
    <col min="11028" max="11028" width="16.5703125" style="327" customWidth="1"/>
    <col min="11029" max="11029" width="27" style="327" customWidth="1"/>
    <col min="11030" max="11030" width="18.140625" style="327" customWidth="1"/>
    <col min="11031" max="11264" width="11.42578125" style="327"/>
    <col min="11265" max="11265" width="17.140625" style="327" customWidth="1"/>
    <col min="11266" max="11266" width="20.42578125" style="327" customWidth="1"/>
    <col min="11267" max="11267" width="15.28515625" style="327" customWidth="1"/>
    <col min="11268" max="11268" width="16.140625" style="327" customWidth="1"/>
    <col min="11269" max="11269" width="15.5703125" style="327" customWidth="1"/>
    <col min="11270" max="11270" width="11.5703125" style="327" customWidth="1"/>
    <col min="11271" max="11271" width="16.42578125" style="327" customWidth="1"/>
    <col min="11272" max="11274" width="6.28515625" style="327" customWidth="1"/>
    <col min="11275" max="11275" width="14.42578125" style="327" customWidth="1"/>
    <col min="11276" max="11276" width="8" style="327" customWidth="1"/>
    <col min="11277" max="11277" width="7.42578125" style="327" customWidth="1"/>
    <col min="11278" max="11278" width="13" style="327" customWidth="1"/>
    <col min="11279" max="11279" width="17.28515625" style="327" customWidth="1"/>
    <col min="11280" max="11280" width="11.42578125" style="327"/>
    <col min="11281" max="11281" width="12.140625" style="327" customWidth="1"/>
    <col min="11282" max="11282" width="15.42578125" style="327" customWidth="1"/>
    <col min="11283" max="11283" width="11.42578125" style="327"/>
    <col min="11284" max="11284" width="16.5703125" style="327" customWidth="1"/>
    <col min="11285" max="11285" width="27" style="327" customWidth="1"/>
    <col min="11286" max="11286" width="18.140625" style="327" customWidth="1"/>
    <col min="11287" max="11520" width="11.42578125" style="327"/>
    <col min="11521" max="11521" width="17.140625" style="327" customWidth="1"/>
    <col min="11522" max="11522" width="20.42578125" style="327" customWidth="1"/>
    <col min="11523" max="11523" width="15.28515625" style="327" customWidth="1"/>
    <col min="11524" max="11524" width="16.140625" style="327" customWidth="1"/>
    <col min="11525" max="11525" width="15.5703125" style="327" customWidth="1"/>
    <col min="11526" max="11526" width="11.5703125" style="327" customWidth="1"/>
    <col min="11527" max="11527" width="16.42578125" style="327" customWidth="1"/>
    <col min="11528" max="11530" width="6.28515625" style="327" customWidth="1"/>
    <col min="11531" max="11531" width="14.42578125" style="327" customWidth="1"/>
    <col min="11532" max="11532" width="8" style="327" customWidth="1"/>
    <col min="11533" max="11533" width="7.42578125" style="327" customWidth="1"/>
    <col min="11534" max="11534" width="13" style="327" customWidth="1"/>
    <col min="11535" max="11535" width="17.28515625" style="327" customWidth="1"/>
    <col min="11536" max="11536" width="11.42578125" style="327"/>
    <col min="11537" max="11537" width="12.140625" style="327" customWidth="1"/>
    <col min="11538" max="11538" width="15.42578125" style="327" customWidth="1"/>
    <col min="11539" max="11539" width="11.42578125" style="327"/>
    <col min="11540" max="11540" width="16.5703125" style="327" customWidth="1"/>
    <col min="11541" max="11541" width="27" style="327" customWidth="1"/>
    <col min="11542" max="11542" width="18.140625" style="327" customWidth="1"/>
    <col min="11543" max="11776" width="11.42578125" style="327"/>
    <col min="11777" max="11777" width="17.140625" style="327" customWidth="1"/>
    <col min="11778" max="11778" width="20.42578125" style="327" customWidth="1"/>
    <col min="11779" max="11779" width="15.28515625" style="327" customWidth="1"/>
    <col min="11780" max="11780" width="16.140625" style="327" customWidth="1"/>
    <col min="11781" max="11781" width="15.5703125" style="327" customWidth="1"/>
    <col min="11782" max="11782" width="11.5703125" style="327" customWidth="1"/>
    <col min="11783" max="11783" width="16.42578125" style="327" customWidth="1"/>
    <col min="11784" max="11786" width="6.28515625" style="327" customWidth="1"/>
    <col min="11787" max="11787" width="14.42578125" style="327" customWidth="1"/>
    <col min="11788" max="11788" width="8" style="327" customWidth="1"/>
    <col min="11789" max="11789" width="7.42578125" style="327" customWidth="1"/>
    <col min="11790" max="11790" width="13" style="327" customWidth="1"/>
    <col min="11791" max="11791" width="17.28515625" style="327" customWidth="1"/>
    <col min="11792" max="11792" width="11.42578125" style="327"/>
    <col min="11793" max="11793" width="12.140625" style="327" customWidth="1"/>
    <col min="11794" max="11794" width="15.42578125" style="327" customWidth="1"/>
    <col min="11795" max="11795" width="11.42578125" style="327"/>
    <col min="11796" max="11796" width="16.5703125" style="327" customWidth="1"/>
    <col min="11797" max="11797" width="27" style="327" customWidth="1"/>
    <col min="11798" max="11798" width="18.140625" style="327" customWidth="1"/>
    <col min="11799" max="12032" width="11.42578125" style="327"/>
    <col min="12033" max="12033" width="17.140625" style="327" customWidth="1"/>
    <col min="12034" max="12034" width="20.42578125" style="327" customWidth="1"/>
    <col min="12035" max="12035" width="15.28515625" style="327" customWidth="1"/>
    <col min="12036" max="12036" width="16.140625" style="327" customWidth="1"/>
    <col min="12037" max="12037" width="15.5703125" style="327" customWidth="1"/>
    <col min="12038" max="12038" width="11.5703125" style="327" customWidth="1"/>
    <col min="12039" max="12039" width="16.42578125" style="327" customWidth="1"/>
    <col min="12040" max="12042" width="6.28515625" style="327" customWidth="1"/>
    <col min="12043" max="12043" width="14.42578125" style="327" customWidth="1"/>
    <col min="12044" max="12044" width="8" style="327" customWidth="1"/>
    <col min="12045" max="12045" width="7.42578125" style="327" customWidth="1"/>
    <col min="12046" max="12046" width="13" style="327" customWidth="1"/>
    <col min="12047" max="12047" width="17.28515625" style="327" customWidth="1"/>
    <col min="12048" max="12048" width="11.42578125" style="327"/>
    <col min="12049" max="12049" width="12.140625" style="327" customWidth="1"/>
    <col min="12050" max="12050" width="15.42578125" style="327" customWidth="1"/>
    <col min="12051" max="12051" width="11.42578125" style="327"/>
    <col min="12052" max="12052" width="16.5703125" style="327" customWidth="1"/>
    <col min="12053" max="12053" width="27" style="327" customWidth="1"/>
    <col min="12054" max="12054" width="18.140625" style="327" customWidth="1"/>
    <col min="12055" max="12288" width="11.42578125" style="327"/>
    <col min="12289" max="12289" width="17.140625" style="327" customWidth="1"/>
    <col min="12290" max="12290" width="20.42578125" style="327" customWidth="1"/>
    <col min="12291" max="12291" width="15.28515625" style="327" customWidth="1"/>
    <col min="12292" max="12292" width="16.140625" style="327" customWidth="1"/>
    <col min="12293" max="12293" width="15.5703125" style="327" customWidth="1"/>
    <col min="12294" max="12294" width="11.5703125" style="327" customWidth="1"/>
    <col min="12295" max="12295" width="16.42578125" style="327" customWidth="1"/>
    <col min="12296" max="12298" width="6.28515625" style="327" customWidth="1"/>
    <col min="12299" max="12299" width="14.42578125" style="327" customWidth="1"/>
    <col min="12300" max="12300" width="8" style="327" customWidth="1"/>
    <col min="12301" max="12301" width="7.42578125" style="327" customWidth="1"/>
    <col min="12302" max="12302" width="13" style="327" customWidth="1"/>
    <col min="12303" max="12303" width="17.28515625" style="327" customWidth="1"/>
    <col min="12304" max="12304" width="11.42578125" style="327"/>
    <col min="12305" max="12305" width="12.140625" style="327" customWidth="1"/>
    <col min="12306" max="12306" width="15.42578125" style="327" customWidth="1"/>
    <col min="12307" max="12307" width="11.42578125" style="327"/>
    <col min="12308" max="12308" width="16.5703125" style="327" customWidth="1"/>
    <col min="12309" max="12309" width="27" style="327" customWidth="1"/>
    <col min="12310" max="12310" width="18.140625" style="327" customWidth="1"/>
    <col min="12311" max="12544" width="11.42578125" style="327"/>
    <col min="12545" max="12545" width="17.140625" style="327" customWidth="1"/>
    <col min="12546" max="12546" width="20.42578125" style="327" customWidth="1"/>
    <col min="12547" max="12547" width="15.28515625" style="327" customWidth="1"/>
    <col min="12548" max="12548" width="16.140625" style="327" customWidth="1"/>
    <col min="12549" max="12549" width="15.5703125" style="327" customWidth="1"/>
    <col min="12550" max="12550" width="11.5703125" style="327" customWidth="1"/>
    <col min="12551" max="12551" width="16.42578125" style="327" customWidth="1"/>
    <col min="12552" max="12554" width="6.28515625" style="327" customWidth="1"/>
    <col min="12555" max="12555" width="14.42578125" style="327" customWidth="1"/>
    <col min="12556" max="12556" width="8" style="327" customWidth="1"/>
    <col min="12557" max="12557" width="7.42578125" style="327" customWidth="1"/>
    <col min="12558" max="12558" width="13" style="327" customWidth="1"/>
    <col min="12559" max="12559" width="17.28515625" style="327" customWidth="1"/>
    <col min="12560" max="12560" width="11.42578125" style="327"/>
    <col min="12561" max="12561" width="12.140625" style="327" customWidth="1"/>
    <col min="12562" max="12562" width="15.42578125" style="327" customWidth="1"/>
    <col min="12563" max="12563" width="11.42578125" style="327"/>
    <col min="12564" max="12564" width="16.5703125" style="327" customWidth="1"/>
    <col min="12565" max="12565" width="27" style="327" customWidth="1"/>
    <col min="12566" max="12566" width="18.140625" style="327" customWidth="1"/>
    <col min="12567" max="12800" width="11.42578125" style="327"/>
    <col min="12801" max="12801" width="17.140625" style="327" customWidth="1"/>
    <col min="12802" max="12802" width="20.42578125" style="327" customWidth="1"/>
    <col min="12803" max="12803" width="15.28515625" style="327" customWidth="1"/>
    <col min="12804" max="12804" width="16.140625" style="327" customWidth="1"/>
    <col min="12805" max="12805" width="15.5703125" style="327" customWidth="1"/>
    <col min="12806" max="12806" width="11.5703125" style="327" customWidth="1"/>
    <col min="12807" max="12807" width="16.42578125" style="327" customWidth="1"/>
    <col min="12808" max="12810" width="6.28515625" style="327" customWidth="1"/>
    <col min="12811" max="12811" width="14.42578125" style="327" customWidth="1"/>
    <col min="12812" max="12812" width="8" style="327" customWidth="1"/>
    <col min="12813" max="12813" width="7.42578125" style="327" customWidth="1"/>
    <col min="12814" max="12814" width="13" style="327" customWidth="1"/>
    <col min="12815" max="12815" width="17.28515625" style="327" customWidth="1"/>
    <col min="12816" max="12816" width="11.42578125" style="327"/>
    <col min="12817" max="12817" width="12.140625" style="327" customWidth="1"/>
    <col min="12818" max="12818" width="15.42578125" style="327" customWidth="1"/>
    <col min="12819" max="12819" width="11.42578125" style="327"/>
    <col min="12820" max="12820" width="16.5703125" style="327" customWidth="1"/>
    <col min="12821" max="12821" width="27" style="327" customWidth="1"/>
    <col min="12822" max="12822" width="18.140625" style="327" customWidth="1"/>
    <col min="12823" max="13056" width="11.42578125" style="327"/>
    <col min="13057" max="13057" width="17.140625" style="327" customWidth="1"/>
    <col min="13058" max="13058" width="20.42578125" style="327" customWidth="1"/>
    <col min="13059" max="13059" width="15.28515625" style="327" customWidth="1"/>
    <col min="13060" max="13060" width="16.140625" style="327" customWidth="1"/>
    <col min="13061" max="13061" width="15.5703125" style="327" customWidth="1"/>
    <col min="13062" max="13062" width="11.5703125" style="327" customWidth="1"/>
    <col min="13063" max="13063" width="16.42578125" style="327" customWidth="1"/>
    <col min="13064" max="13066" width="6.28515625" style="327" customWidth="1"/>
    <col min="13067" max="13067" width="14.42578125" style="327" customWidth="1"/>
    <col min="13068" max="13068" width="8" style="327" customWidth="1"/>
    <col min="13069" max="13069" width="7.42578125" style="327" customWidth="1"/>
    <col min="13070" max="13070" width="13" style="327" customWidth="1"/>
    <col min="13071" max="13071" width="17.28515625" style="327" customWidth="1"/>
    <col min="13072" max="13072" width="11.42578125" style="327"/>
    <col min="13073" max="13073" width="12.140625" style="327" customWidth="1"/>
    <col min="13074" max="13074" width="15.42578125" style="327" customWidth="1"/>
    <col min="13075" max="13075" width="11.42578125" style="327"/>
    <col min="13076" max="13076" width="16.5703125" style="327" customWidth="1"/>
    <col min="13077" max="13077" width="27" style="327" customWidth="1"/>
    <col min="13078" max="13078" width="18.140625" style="327" customWidth="1"/>
    <col min="13079" max="13312" width="11.42578125" style="327"/>
    <col min="13313" max="13313" width="17.140625" style="327" customWidth="1"/>
    <col min="13314" max="13314" width="20.42578125" style="327" customWidth="1"/>
    <col min="13315" max="13315" width="15.28515625" style="327" customWidth="1"/>
    <col min="13316" max="13316" width="16.140625" style="327" customWidth="1"/>
    <col min="13317" max="13317" width="15.5703125" style="327" customWidth="1"/>
    <col min="13318" max="13318" width="11.5703125" style="327" customWidth="1"/>
    <col min="13319" max="13319" width="16.42578125" style="327" customWidth="1"/>
    <col min="13320" max="13322" width="6.28515625" style="327" customWidth="1"/>
    <col min="13323" max="13323" width="14.42578125" style="327" customWidth="1"/>
    <col min="13324" max="13324" width="8" style="327" customWidth="1"/>
    <col min="13325" max="13325" width="7.42578125" style="327" customWidth="1"/>
    <col min="13326" max="13326" width="13" style="327" customWidth="1"/>
    <col min="13327" max="13327" width="17.28515625" style="327" customWidth="1"/>
    <col min="13328" max="13328" width="11.42578125" style="327"/>
    <col min="13329" max="13329" width="12.140625" style="327" customWidth="1"/>
    <col min="13330" max="13330" width="15.42578125" style="327" customWidth="1"/>
    <col min="13331" max="13331" width="11.42578125" style="327"/>
    <col min="13332" max="13332" width="16.5703125" style="327" customWidth="1"/>
    <col min="13333" max="13333" width="27" style="327" customWidth="1"/>
    <col min="13334" max="13334" width="18.140625" style="327" customWidth="1"/>
    <col min="13335" max="13568" width="11.42578125" style="327"/>
    <col min="13569" max="13569" width="17.140625" style="327" customWidth="1"/>
    <col min="13570" max="13570" width="20.42578125" style="327" customWidth="1"/>
    <col min="13571" max="13571" width="15.28515625" style="327" customWidth="1"/>
    <col min="13572" max="13572" width="16.140625" style="327" customWidth="1"/>
    <col min="13573" max="13573" width="15.5703125" style="327" customWidth="1"/>
    <col min="13574" max="13574" width="11.5703125" style="327" customWidth="1"/>
    <col min="13575" max="13575" width="16.42578125" style="327" customWidth="1"/>
    <col min="13576" max="13578" width="6.28515625" style="327" customWidth="1"/>
    <col min="13579" max="13579" width="14.42578125" style="327" customWidth="1"/>
    <col min="13580" max="13580" width="8" style="327" customWidth="1"/>
    <col min="13581" max="13581" width="7.42578125" style="327" customWidth="1"/>
    <col min="13582" max="13582" width="13" style="327" customWidth="1"/>
    <col min="13583" max="13583" width="17.28515625" style="327" customWidth="1"/>
    <col min="13584" max="13584" width="11.42578125" style="327"/>
    <col min="13585" max="13585" width="12.140625" style="327" customWidth="1"/>
    <col min="13586" max="13586" width="15.42578125" style="327" customWidth="1"/>
    <col min="13587" max="13587" width="11.42578125" style="327"/>
    <col min="13588" max="13588" width="16.5703125" style="327" customWidth="1"/>
    <col min="13589" max="13589" width="27" style="327" customWidth="1"/>
    <col min="13590" max="13590" width="18.140625" style="327" customWidth="1"/>
    <col min="13591" max="13824" width="11.42578125" style="327"/>
    <col min="13825" max="13825" width="17.140625" style="327" customWidth="1"/>
    <col min="13826" max="13826" width="20.42578125" style="327" customWidth="1"/>
    <col min="13827" max="13827" width="15.28515625" style="327" customWidth="1"/>
    <col min="13828" max="13828" width="16.140625" style="327" customWidth="1"/>
    <col min="13829" max="13829" width="15.5703125" style="327" customWidth="1"/>
    <col min="13830" max="13830" width="11.5703125" style="327" customWidth="1"/>
    <col min="13831" max="13831" width="16.42578125" style="327" customWidth="1"/>
    <col min="13832" max="13834" width="6.28515625" style="327" customWidth="1"/>
    <col min="13835" max="13835" width="14.42578125" style="327" customWidth="1"/>
    <col min="13836" max="13836" width="8" style="327" customWidth="1"/>
    <col min="13837" max="13837" width="7.42578125" style="327" customWidth="1"/>
    <col min="13838" max="13838" width="13" style="327" customWidth="1"/>
    <col min="13839" max="13839" width="17.28515625" style="327" customWidth="1"/>
    <col min="13840" max="13840" width="11.42578125" style="327"/>
    <col min="13841" max="13841" width="12.140625" style="327" customWidth="1"/>
    <col min="13842" max="13842" width="15.42578125" style="327" customWidth="1"/>
    <col min="13843" max="13843" width="11.42578125" style="327"/>
    <col min="13844" max="13844" width="16.5703125" style="327" customWidth="1"/>
    <col min="13845" max="13845" width="27" style="327" customWidth="1"/>
    <col min="13846" max="13846" width="18.140625" style="327" customWidth="1"/>
    <col min="13847" max="14080" width="11.42578125" style="327"/>
    <col min="14081" max="14081" width="17.140625" style="327" customWidth="1"/>
    <col min="14082" max="14082" width="20.42578125" style="327" customWidth="1"/>
    <col min="14083" max="14083" width="15.28515625" style="327" customWidth="1"/>
    <col min="14084" max="14084" width="16.140625" style="327" customWidth="1"/>
    <col min="14085" max="14085" width="15.5703125" style="327" customWidth="1"/>
    <col min="14086" max="14086" width="11.5703125" style="327" customWidth="1"/>
    <col min="14087" max="14087" width="16.42578125" style="327" customWidth="1"/>
    <col min="14088" max="14090" width="6.28515625" style="327" customWidth="1"/>
    <col min="14091" max="14091" width="14.42578125" style="327" customWidth="1"/>
    <col min="14092" max="14092" width="8" style="327" customWidth="1"/>
    <col min="14093" max="14093" width="7.42578125" style="327" customWidth="1"/>
    <col min="14094" max="14094" width="13" style="327" customWidth="1"/>
    <col min="14095" max="14095" width="17.28515625" style="327" customWidth="1"/>
    <col min="14096" max="14096" width="11.42578125" style="327"/>
    <col min="14097" max="14097" width="12.140625" style="327" customWidth="1"/>
    <col min="14098" max="14098" width="15.42578125" style="327" customWidth="1"/>
    <col min="14099" max="14099" width="11.42578125" style="327"/>
    <col min="14100" max="14100" width="16.5703125" style="327" customWidth="1"/>
    <col min="14101" max="14101" width="27" style="327" customWidth="1"/>
    <col min="14102" max="14102" width="18.140625" style="327" customWidth="1"/>
    <col min="14103" max="14336" width="11.42578125" style="327"/>
    <col min="14337" max="14337" width="17.140625" style="327" customWidth="1"/>
    <col min="14338" max="14338" width="20.42578125" style="327" customWidth="1"/>
    <col min="14339" max="14339" width="15.28515625" style="327" customWidth="1"/>
    <col min="14340" max="14340" width="16.140625" style="327" customWidth="1"/>
    <col min="14341" max="14341" width="15.5703125" style="327" customWidth="1"/>
    <col min="14342" max="14342" width="11.5703125" style="327" customWidth="1"/>
    <col min="14343" max="14343" width="16.42578125" style="327" customWidth="1"/>
    <col min="14344" max="14346" width="6.28515625" style="327" customWidth="1"/>
    <col min="14347" max="14347" width="14.42578125" style="327" customWidth="1"/>
    <col min="14348" max="14348" width="8" style="327" customWidth="1"/>
    <col min="14349" max="14349" width="7.42578125" style="327" customWidth="1"/>
    <col min="14350" max="14350" width="13" style="327" customWidth="1"/>
    <col min="14351" max="14351" width="17.28515625" style="327" customWidth="1"/>
    <col min="14352" max="14352" width="11.42578125" style="327"/>
    <col min="14353" max="14353" width="12.140625" style="327" customWidth="1"/>
    <col min="14354" max="14354" width="15.42578125" style="327" customWidth="1"/>
    <col min="14355" max="14355" width="11.42578125" style="327"/>
    <col min="14356" max="14356" width="16.5703125" style="327" customWidth="1"/>
    <col min="14357" max="14357" width="27" style="327" customWidth="1"/>
    <col min="14358" max="14358" width="18.140625" style="327" customWidth="1"/>
    <col min="14359" max="14592" width="11.42578125" style="327"/>
    <col min="14593" max="14593" width="17.140625" style="327" customWidth="1"/>
    <col min="14594" max="14594" width="20.42578125" style="327" customWidth="1"/>
    <col min="14595" max="14595" width="15.28515625" style="327" customWidth="1"/>
    <col min="14596" max="14596" width="16.140625" style="327" customWidth="1"/>
    <col min="14597" max="14597" width="15.5703125" style="327" customWidth="1"/>
    <col min="14598" max="14598" width="11.5703125" style="327" customWidth="1"/>
    <col min="14599" max="14599" width="16.42578125" style="327" customWidth="1"/>
    <col min="14600" max="14602" width="6.28515625" style="327" customWidth="1"/>
    <col min="14603" max="14603" width="14.42578125" style="327" customWidth="1"/>
    <col min="14604" max="14604" width="8" style="327" customWidth="1"/>
    <col min="14605" max="14605" width="7.42578125" style="327" customWidth="1"/>
    <col min="14606" max="14606" width="13" style="327" customWidth="1"/>
    <col min="14607" max="14607" width="17.28515625" style="327" customWidth="1"/>
    <col min="14608" max="14608" width="11.42578125" style="327"/>
    <col min="14609" max="14609" width="12.140625" style="327" customWidth="1"/>
    <col min="14610" max="14610" width="15.42578125" style="327" customWidth="1"/>
    <col min="14611" max="14611" width="11.42578125" style="327"/>
    <col min="14612" max="14612" width="16.5703125" style="327" customWidth="1"/>
    <col min="14613" max="14613" width="27" style="327" customWidth="1"/>
    <col min="14614" max="14614" width="18.140625" style="327" customWidth="1"/>
    <col min="14615" max="14848" width="11.42578125" style="327"/>
    <col min="14849" max="14849" width="17.140625" style="327" customWidth="1"/>
    <col min="14850" max="14850" width="20.42578125" style="327" customWidth="1"/>
    <col min="14851" max="14851" width="15.28515625" style="327" customWidth="1"/>
    <col min="14852" max="14852" width="16.140625" style="327" customWidth="1"/>
    <col min="14853" max="14853" width="15.5703125" style="327" customWidth="1"/>
    <col min="14854" max="14854" width="11.5703125" style="327" customWidth="1"/>
    <col min="14855" max="14855" width="16.42578125" style="327" customWidth="1"/>
    <col min="14856" max="14858" width="6.28515625" style="327" customWidth="1"/>
    <col min="14859" max="14859" width="14.42578125" style="327" customWidth="1"/>
    <col min="14860" max="14860" width="8" style="327" customWidth="1"/>
    <col min="14861" max="14861" width="7.42578125" style="327" customWidth="1"/>
    <col min="14862" max="14862" width="13" style="327" customWidth="1"/>
    <col min="14863" max="14863" width="17.28515625" style="327" customWidth="1"/>
    <col min="14864" max="14864" width="11.42578125" style="327"/>
    <col min="14865" max="14865" width="12.140625" style="327" customWidth="1"/>
    <col min="14866" max="14866" width="15.42578125" style="327" customWidth="1"/>
    <col min="14867" max="14867" width="11.42578125" style="327"/>
    <col min="14868" max="14868" width="16.5703125" style="327" customWidth="1"/>
    <col min="14869" max="14869" width="27" style="327" customWidth="1"/>
    <col min="14870" max="14870" width="18.140625" style="327" customWidth="1"/>
    <col min="14871" max="15104" width="11.42578125" style="327"/>
    <col min="15105" max="15105" width="17.140625" style="327" customWidth="1"/>
    <col min="15106" max="15106" width="20.42578125" style="327" customWidth="1"/>
    <col min="15107" max="15107" width="15.28515625" style="327" customWidth="1"/>
    <col min="15108" max="15108" width="16.140625" style="327" customWidth="1"/>
    <col min="15109" max="15109" width="15.5703125" style="327" customWidth="1"/>
    <col min="15110" max="15110" width="11.5703125" style="327" customWidth="1"/>
    <col min="15111" max="15111" width="16.42578125" style="327" customWidth="1"/>
    <col min="15112" max="15114" width="6.28515625" style="327" customWidth="1"/>
    <col min="15115" max="15115" width="14.42578125" style="327" customWidth="1"/>
    <col min="15116" max="15116" width="8" style="327" customWidth="1"/>
    <col min="15117" max="15117" width="7.42578125" style="327" customWidth="1"/>
    <col min="15118" max="15118" width="13" style="327" customWidth="1"/>
    <col min="15119" max="15119" width="17.28515625" style="327" customWidth="1"/>
    <col min="15120" max="15120" width="11.42578125" style="327"/>
    <col min="15121" max="15121" width="12.140625" style="327" customWidth="1"/>
    <col min="15122" max="15122" width="15.42578125" style="327" customWidth="1"/>
    <col min="15123" max="15123" width="11.42578125" style="327"/>
    <col min="15124" max="15124" width="16.5703125" style="327" customWidth="1"/>
    <col min="15125" max="15125" width="27" style="327" customWidth="1"/>
    <col min="15126" max="15126" width="18.140625" style="327" customWidth="1"/>
    <col min="15127" max="15360" width="11.42578125" style="327"/>
    <col min="15361" max="15361" width="17.140625" style="327" customWidth="1"/>
    <col min="15362" max="15362" width="20.42578125" style="327" customWidth="1"/>
    <col min="15363" max="15363" width="15.28515625" style="327" customWidth="1"/>
    <col min="15364" max="15364" width="16.140625" style="327" customWidth="1"/>
    <col min="15365" max="15365" width="15.5703125" style="327" customWidth="1"/>
    <col min="15366" max="15366" width="11.5703125" style="327" customWidth="1"/>
    <col min="15367" max="15367" width="16.42578125" style="327" customWidth="1"/>
    <col min="15368" max="15370" width="6.28515625" style="327" customWidth="1"/>
    <col min="15371" max="15371" width="14.42578125" style="327" customWidth="1"/>
    <col min="15372" max="15372" width="8" style="327" customWidth="1"/>
    <col min="15373" max="15373" width="7.42578125" style="327" customWidth="1"/>
    <col min="15374" max="15374" width="13" style="327" customWidth="1"/>
    <col min="15375" max="15375" width="17.28515625" style="327" customWidth="1"/>
    <col min="15376" max="15376" width="11.42578125" style="327"/>
    <col min="15377" max="15377" width="12.140625" style="327" customWidth="1"/>
    <col min="15378" max="15378" width="15.42578125" style="327" customWidth="1"/>
    <col min="15379" max="15379" width="11.42578125" style="327"/>
    <col min="15380" max="15380" width="16.5703125" style="327" customWidth="1"/>
    <col min="15381" max="15381" width="27" style="327" customWidth="1"/>
    <col min="15382" max="15382" width="18.140625" style="327" customWidth="1"/>
    <col min="15383" max="15616" width="11.42578125" style="327"/>
    <col min="15617" max="15617" width="17.140625" style="327" customWidth="1"/>
    <col min="15618" max="15618" width="20.42578125" style="327" customWidth="1"/>
    <col min="15619" max="15619" width="15.28515625" style="327" customWidth="1"/>
    <col min="15620" max="15620" width="16.140625" style="327" customWidth="1"/>
    <col min="15621" max="15621" width="15.5703125" style="327" customWidth="1"/>
    <col min="15622" max="15622" width="11.5703125" style="327" customWidth="1"/>
    <col min="15623" max="15623" width="16.42578125" style="327" customWidth="1"/>
    <col min="15624" max="15626" width="6.28515625" style="327" customWidth="1"/>
    <col min="15627" max="15627" width="14.42578125" style="327" customWidth="1"/>
    <col min="15628" max="15628" width="8" style="327" customWidth="1"/>
    <col min="15629" max="15629" width="7.42578125" style="327" customWidth="1"/>
    <col min="15630" max="15630" width="13" style="327" customWidth="1"/>
    <col min="15631" max="15631" width="17.28515625" style="327" customWidth="1"/>
    <col min="15632" max="15632" width="11.42578125" style="327"/>
    <col min="15633" max="15633" width="12.140625" style="327" customWidth="1"/>
    <col min="15634" max="15634" width="15.42578125" style="327" customWidth="1"/>
    <col min="15635" max="15635" width="11.42578125" style="327"/>
    <col min="15636" max="15636" width="16.5703125" style="327" customWidth="1"/>
    <col min="15637" max="15637" width="27" style="327" customWidth="1"/>
    <col min="15638" max="15638" width="18.140625" style="327" customWidth="1"/>
    <col min="15639" max="15872" width="11.42578125" style="327"/>
    <col min="15873" max="15873" width="17.140625" style="327" customWidth="1"/>
    <col min="15874" max="15874" width="20.42578125" style="327" customWidth="1"/>
    <col min="15875" max="15875" width="15.28515625" style="327" customWidth="1"/>
    <col min="15876" max="15876" width="16.140625" style="327" customWidth="1"/>
    <col min="15877" max="15877" width="15.5703125" style="327" customWidth="1"/>
    <col min="15878" max="15878" width="11.5703125" style="327" customWidth="1"/>
    <col min="15879" max="15879" width="16.42578125" style="327" customWidth="1"/>
    <col min="15880" max="15882" width="6.28515625" style="327" customWidth="1"/>
    <col min="15883" max="15883" width="14.42578125" style="327" customWidth="1"/>
    <col min="15884" max="15884" width="8" style="327" customWidth="1"/>
    <col min="15885" max="15885" width="7.42578125" style="327" customWidth="1"/>
    <col min="15886" max="15886" width="13" style="327" customWidth="1"/>
    <col min="15887" max="15887" width="17.28515625" style="327" customWidth="1"/>
    <col min="15888" max="15888" width="11.42578125" style="327"/>
    <col min="15889" max="15889" width="12.140625" style="327" customWidth="1"/>
    <col min="15890" max="15890" width="15.42578125" style="327" customWidth="1"/>
    <col min="15891" max="15891" width="11.42578125" style="327"/>
    <col min="15892" max="15892" width="16.5703125" style="327" customWidth="1"/>
    <col min="15893" max="15893" width="27" style="327" customWidth="1"/>
    <col min="15894" max="15894" width="18.140625" style="327" customWidth="1"/>
    <col min="15895" max="16128" width="11.42578125" style="327"/>
    <col min="16129" max="16129" width="17.140625" style="327" customWidth="1"/>
    <col min="16130" max="16130" width="20.42578125" style="327" customWidth="1"/>
    <col min="16131" max="16131" width="15.28515625" style="327" customWidth="1"/>
    <col min="16132" max="16132" width="16.140625" style="327" customWidth="1"/>
    <col min="16133" max="16133" width="15.5703125" style="327" customWidth="1"/>
    <col min="16134" max="16134" width="11.5703125" style="327" customWidth="1"/>
    <col min="16135" max="16135" width="16.42578125" style="327" customWidth="1"/>
    <col min="16136" max="16138" width="6.28515625" style="327" customWidth="1"/>
    <col min="16139" max="16139" width="14.42578125" style="327" customWidth="1"/>
    <col min="16140" max="16140" width="8" style="327" customWidth="1"/>
    <col min="16141" max="16141" width="7.42578125" style="327" customWidth="1"/>
    <col min="16142" max="16142" width="13" style="327" customWidth="1"/>
    <col min="16143" max="16143" width="17.28515625" style="327" customWidth="1"/>
    <col min="16144" max="16144" width="11.42578125" style="327"/>
    <col min="16145" max="16145" width="12.140625" style="327" customWidth="1"/>
    <col min="16146" max="16146" width="15.42578125" style="327" customWidth="1"/>
    <col min="16147" max="16147" width="11.42578125" style="327"/>
    <col min="16148" max="16148" width="16.5703125" style="327" customWidth="1"/>
    <col min="16149" max="16149" width="27" style="327" customWidth="1"/>
    <col min="16150" max="16150" width="18.140625" style="327" customWidth="1"/>
    <col min="16151" max="16384" width="11.42578125" style="327"/>
  </cols>
  <sheetData>
    <row r="1" spans="1:22" s="19" customFormat="1" ht="25.5" customHeight="1" x14ac:dyDescent="0.2">
      <c r="A1" s="1315"/>
      <c r="B1" s="1316"/>
      <c r="C1" s="1219" t="s">
        <v>273</v>
      </c>
      <c r="D1" s="1219"/>
      <c r="E1" s="1219"/>
      <c r="F1" s="1219"/>
      <c r="G1" s="1219"/>
      <c r="H1" s="1219"/>
      <c r="I1" s="1219"/>
      <c r="J1" s="1219"/>
      <c r="K1" s="1219"/>
      <c r="L1" s="1219"/>
      <c r="M1" s="1219"/>
      <c r="N1" s="1219"/>
      <c r="O1" s="1219"/>
      <c r="P1" s="1219"/>
      <c r="Q1" s="1219"/>
      <c r="R1" s="1219"/>
      <c r="S1" s="1219"/>
      <c r="T1" s="1219"/>
      <c r="U1" s="302" t="s">
        <v>274</v>
      </c>
    </row>
    <row r="2" spans="1:22" s="19" customFormat="1" ht="25.5" customHeight="1" x14ac:dyDescent="0.2">
      <c r="A2" s="1317"/>
      <c r="B2" s="1182"/>
      <c r="C2" s="1183" t="s">
        <v>275</v>
      </c>
      <c r="D2" s="1183"/>
      <c r="E2" s="1183"/>
      <c r="F2" s="1183"/>
      <c r="G2" s="1183"/>
      <c r="H2" s="1183"/>
      <c r="I2" s="1183"/>
      <c r="J2" s="1183"/>
      <c r="K2" s="1183"/>
      <c r="L2" s="1183"/>
      <c r="M2" s="1183"/>
      <c r="N2" s="1183"/>
      <c r="O2" s="1183"/>
      <c r="P2" s="1183"/>
      <c r="Q2" s="1183"/>
      <c r="R2" s="1183"/>
      <c r="S2" s="1183"/>
      <c r="T2" s="1183"/>
      <c r="U2" s="303" t="s">
        <v>706</v>
      </c>
    </row>
    <row r="3" spans="1:22" s="19" customFormat="1" ht="13.5" thickBot="1" x14ac:dyDescent="0.25">
      <c r="A3" s="1303" t="s">
        <v>854</v>
      </c>
      <c r="B3" s="1303"/>
      <c r="C3" s="1303"/>
      <c r="D3" s="1303"/>
      <c r="E3" s="1303"/>
      <c r="F3" s="1318" t="s">
        <v>855</v>
      </c>
      <c r="G3" s="1318"/>
      <c r="H3" s="1318"/>
      <c r="I3" s="1318"/>
      <c r="J3" s="1318"/>
      <c r="K3" s="1318"/>
      <c r="L3" s="1318"/>
      <c r="M3" s="1318"/>
      <c r="N3" s="1318"/>
      <c r="O3" s="1318"/>
      <c r="P3" s="1318"/>
      <c r="Q3" s="1318"/>
      <c r="R3" s="1318"/>
      <c r="S3" s="1318"/>
      <c r="T3" s="1318"/>
      <c r="U3" s="1319"/>
    </row>
    <row r="4" spans="1:22" s="304" customFormat="1" ht="13.5" thickBot="1" x14ac:dyDescent="0.25">
      <c r="A4" s="1301" t="s">
        <v>709</v>
      </c>
      <c r="B4" s="1301"/>
      <c r="C4" s="1301" t="s">
        <v>710</v>
      </c>
      <c r="D4" s="1301" t="s">
        <v>711</v>
      </c>
      <c r="E4" s="1301"/>
      <c r="F4" s="1301"/>
      <c r="G4" s="1301" t="s">
        <v>712</v>
      </c>
      <c r="H4" s="1302" t="s">
        <v>283</v>
      </c>
      <c r="I4" s="1302" t="s">
        <v>284</v>
      </c>
      <c r="J4" s="1302" t="s">
        <v>285</v>
      </c>
      <c r="K4" s="1301" t="s">
        <v>286</v>
      </c>
      <c r="L4" s="1302" t="s">
        <v>287</v>
      </c>
      <c r="M4" s="1302" t="s">
        <v>288</v>
      </c>
      <c r="N4" s="1301" t="s">
        <v>289</v>
      </c>
      <c r="O4" s="1321" t="s">
        <v>290</v>
      </c>
      <c r="P4" s="1301" t="s">
        <v>291</v>
      </c>
      <c r="Q4" s="1301"/>
      <c r="R4" s="1301" t="s">
        <v>292</v>
      </c>
      <c r="S4" s="1301" t="s">
        <v>293</v>
      </c>
      <c r="T4" s="1322" t="s">
        <v>294</v>
      </c>
      <c r="U4" s="1320" t="s">
        <v>295</v>
      </c>
    </row>
    <row r="5" spans="1:22" s="304" customFormat="1" ht="51.75" thickBot="1" x14ac:dyDescent="0.25">
      <c r="A5" s="305" t="s">
        <v>713</v>
      </c>
      <c r="B5" s="305" t="s">
        <v>714</v>
      </c>
      <c r="C5" s="1254"/>
      <c r="D5" s="306" t="s">
        <v>298</v>
      </c>
      <c r="E5" s="306" t="s">
        <v>299</v>
      </c>
      <c r="F5" s="306" t="s">
        <v>300</v>
      </c>
      <c r="G5" s="1254"/>
      <c r="H5" s="1256"/>
      <c r="I5" s="1256"/>
      <c r="J5" s="1256"/>
      <c r="K5" s="1254"/>
      <c r="L5" s="1256"/>
      <c r="M5" s="1256"/>
      <c r="N5" s="1254"/>
      <c r="O5" s="1185"/>
      <c r="P5" s="305" t="s">
        <v>301</v>
      </c>
      <c r="Q5" s="307" t="s">
        <v>302</v>
      </c>
      <c r="R5" s="1254"/>
      <c r="S5" s="1254"/>
      <c r="T5" s="1323"/>
      <c r="U5" s="1320"/>
    </row>
    <row r="6" spans="1:22" s="304" customFormat="1" ht="115.5" thickBot="1" x14ac:dyDescent="0.25">
      <c r="A6" s="308" t="s">
        <v>856</v>
      </c>
      <c r="B6" s="309" t="s">
        <v>857</v>
      </c>
      <c r="C6" s="309" t="s">
        <v>858</v>
      </c>
      <c r="D6" s="309" t="s">
        <v>859</v>
      </c>
      <c r="E6" s="309" t="s">
        <v>2833</v>
      </c>
      <c r="F6" s="310"/>
      <c r="G6" s="309" t="s">
        <v>860</v>
      </c>
      <c r="H6" s="311" t="s">
        <v>861</v>
      </c>
      <c r="I6" s="311" t="s">
        <v>862</v>
      </c>
      <c r="J6" s="311" t="s">
        <v>311</v>
      </c>
      <c r="K6" s="312" t="s">
        <v>863</v>
      </c>
      <c r="L6" s="311" t="s">
        <v>864</v>
      </c>
      <c r="M6" s="311" t="s">
        <v>852</v>
      </c>
      <c r="N6" s="313" t="s">
        <v>865</v>
      </c>
      <c r="O6" s="313" t="s">
        <v>866</v>
      </c>
      <c r="P6" s="314" t="s">
        <v>867</v>
      </c>
      <c r="Q6" s="314" t="s">
        <v>868</v>
      </c>
      <c r="R6" s="313" t="s">
        <v>869</v>
      </c>
      <c r="S6" s="315">
        <v>1</v>
      </c>
      <c r="T6" s="744">
        <v>100</v>
      </c>
      <c r="U6" s="316" t="s">
        <v>2813</v>
      </c>
    </row>
    <row r="7" spans="1:22" s="318" customFormat="1" ht="102" x14ac:dyDescent="0.2">
      <c r="A7" s="1325" t="s">
        <v>870</v>
      </c>
      <c r="B7" s="1328" t="s">
        <v>871</v>
      </c>
      <c r="C7" s="1328" t="s">
        <v>872</v>
      </c>
      <c r="D7" s="1328" t="s">
        <v>2834</v>
      </c>
      <c r="E7" s="1328" t="s">
        <v>873</v>
      </c>
      <c r="F7" s="1328"/>
      <c r="G7" s="1328" t="s">
        <v>874</v>
      </c>
      <c r="H7" s="1324" t="s">
        <v>309</v>
      </c>
      <c r="I7" s="1324" t="s">
        <v>310</v>
      </c>
      <c r="J7" s="1324" t="s">
        <v>311</v>
      </c>
      <c r="K7" s="317" t="s">
        <v>875</v>
      </c>
      <c r="L7" s="1330" t="s">
        <v>876</v>
      </c>
      <c r="M7" s="1324" t="s">
        <v>852</v>
      </c>
      <c r="N7" s="1328"/>
      <c r="O7" s="1342"/>
      <c r="P7" s="1345"/>
      <c r="Q7" s="1345"/>
      <c r="R7" s="1342"/>
      <c r="S7" s="1348"/>
      <c r="T7" s="1332"/>
      <c r="U7" s="1335"/>
    </row>
    <row r="8" spans="1:22" s="318" customFormat="1" ht="63.75" x14ac:dyDescent="0.2">
      <c r="A8" s="1326"/>
      <c r="B8" s="1201"/>
      <c r="C8" s="1021"/>
      <c r="D8" s="1201"/>
      <c r="E8" s="1201"/>
      <c r="F8" s="1201"/>
      <c r="G8" s="1201"/>
      <c r="H8" s="1247"/>
      <c r="I8" s="1247"/>
      <c r="J8" s="1247"/>
      <c r="K8" s="319" t="s">
        <v>878</v>
      </c>
      <c r="L8" s="1309"/>
      <c r="M8" s="1247"/>
      <c r="N8" s="1201"/>
      <c r="O8" s="1343"/>
      <c r="P8" s="1346"/>
      <c r="Q8" s="1346"/>
      <c r="R8" s="1343"/>
      <c r="S8" s="1349"/>
      <c r="T8" s="1333"/>
      <c r="U8" s="1336"/>
    </row>
    <row r="9" spans="1:22" s="318" customFormat="1" ht="12.75" x14ac:dyDescent="0.2">
      <c r="A9" s="1326"/>
      <c r="B9" s="1201"/>
      <c r="C9" s="1021"/>
      <c r="D9" s="1201"/>
      <c r="E9" s="1201"/>
      <c r="F9" s="1201"/>
      <c r="G9" s="1201"/>
      <c r="H9" s="1247"/>
      <c r="I9" s="1247"/>
      <c r="J9" s="1247"/>
      <c r="K9" s="1226" t="s">
        <v>2835</v>
      </c>
      <c r="L9" s="1309"/>
      <c r="M9" s="1247"/>
      <c r="N9" s="1201"/>
      <c r="O9" s="1343"/>
      <c r="P9" s="1346"/>
      <c r="Q9" s="1346"/>
      <c r="R9" s="1343"/>
      <c r="S9" s="1349"/>
      <c r="T9" s="1333"/>
      <c r="U9" s="1336"/>
    </row>
    <row r="10" spans="1:22" s="318" customFormat="1" ht="13.5" thickBot="1" x14ac:dyDescent="0.25">
      <c r="A10" s="1327"/>
      <c r="B10" s="1284"/>
      <c r="C10" s="1329"/>
      <c r="D10" s="1284"/>
      <c r="E10" s="1284"/>
      <c r="F10" s="1284"/>
      <c r="G10" s="1284"/>
      <c r="H10" s="1289"/>
      <c r="I10" s="1289"/>
      <c r="J10" s="1289"/>
      <c r="K10" s="1338"/>
      <c r="L10" s="1331"/>
      <c r="M10" s="1289"/>
      <c r="N10" s="1284"/>
      <c r="O10" s="1344"/>
      <c r="P10" s="1347"/>
      <c r="Q10" s="1347"/>
      <c r="R10" s="1344"/>
      <c r="S10" s="1350"/>
      <c r="T10" s="1334"/>
      <c r="U10" s="1337"/>
      <c r="V10" s="320"/>
    </row>
    <row r="11" spans="1:22" s="318" customFormat="1" ht="90" thickBot="1" x14ac:dyDescent="0.25">
      <c r="A11" s="1339" t="s">
        <v>879</v>
      </c>
      <c r="B11" s="1328" t="s">
        <v>880</v>
      </c>
      <c r="C11" s="1328" t="s">
        <v>2836</v>
      </c>
      <c r="D11" s="1328" t="s">
        <v>2837</v>
      </c>
      <c r="E11" s="1328" t="s">
        <v>881</v>
      </c>
      <c r="F11" s="1341" t="s">
        <v>2838</v>
      </c>
      <c r="G11" s="1328" t="s">
        <v>882</v>
      </c>
      <c r="H11" s="1324" t="s">
        <v>309</v>
      </c>
      <c r="I11" s="1324" t="s">
        <v>310</v>
      </c>
      <c r="J11" s="1324" t="s">
        <v>311</v>
      </c>
      <c r="K11" s="321" t="s">
        <v>2839</v>
      </c>
      <c r="L11" s="1324" t="s">
        <v>883</v>
      </c>
      <c r="M11" s="1324" t="s">
        <v>852</v>
      </c>
      <c r="N11" s="1328"/>
      <c r="O11" s="1342"/>
      <c r="P11" s="1345"/>
      <c r="Q11" s="1345"/>
      <c r="R11" s="1342"/>
      <c r="S11" s="1348"/>
      <c r="T11" s="1332"/>
      <c r="U11" s="1335"/>
      <c r="V11" s="322"/>
    </row>
    <row r="12" spans="1:22" s="323" customFormat="1" ht="64.5" thickBot="1" x14ac:dyDescent="0.25">
      <c r="A12" s="1340"/>
      <c r="B12" s="1284"/>
      <c r="C12" s="1284"/>
      <c r="D12" s="1284"/>
      <c r="E12" s="1284"/>
      <c r="F12" s="1338"/>
      <c r="G12" s="1284"/>
      <c r="H12" s="1289"/>
      <c r="I12" s="1289"/>
      <c r="J12" s="1289"/>
      <c r="K12" s="312" t="s">
        <v>2840</v>
      </c>
      <c r="L12" s="1289"/>
      <c r="M12" s="1289"/>
      <c r="N12" s="1284"/>
      <c r="O12" s="1344"/>
      <c r="P12" s="1347"/>
      <c r="Q12" s="1347"/>
      <c r="R12" s="1344"/>
      <c r="S12" s="1350"/>
      <c r="T12" s="1334"/>
      <c r="U12" s="1337"/>
    </row>
    <row r="13" spans="1:22" s="318" customFormat="1" ht="128.25" thickBot="1" x14ac:dyDescent="0.25">
      <c r="A13" s="1339" t="s">
        <v>884</v>
      </c>
      <c r="B13" s="1328" t="s">
        <v>885</v>
      </c>
      <c r="C13" s="1328" t="s">
        <v>2836</v>
      </c>
      <c r="D13" s="1328" t="s">
        <v>2841</v>
      </c>
      <c r="E13" s="1328" t="s">
        <v>886</v>
      </c>
      <c r="F13" s="1328" t="s">
        <v>887</v>
      </c>
      <c r="G13" s="1328" t="s">
        <v>888</v>
      </c>
      <c r="H13" s="1324" t="s">
        <v>309</v>
      </c>
      <c r="I13" s="1324" t="s">
        <v>310</v>
      </c>
      <c r="J13" s="1324" t="s">
        <v>311</v>
      </c>
      <c r="K13" s="321" t="s">
        <v>2842</v>
      </c>
      <c r="L13" s="1324"/>
      <c r="M13" s="1324"/>
      <c r="N13" s="1342" t="s">
        <v>889</v>
      </c>
      <c r="O13" s="1342" t="s">
        <v>890</v>
      </c>
      <c r="P13" s="1345" t="s">
        <v>877</v>
      </c>
      <c r="Q13" s="1345" t="s">
        <v>868</v>
      </c>
      <c r="R13" s="1342" t="s">
        <v>2843</v>
      </c>
      <c r="S13" s="1348">
        <v>1</v>
      </c>
      <c r="T13" s="1332">
        <v>100</v>
      </c>
      <c r="U13" s="1335" t="s">
        <v>2844</v>
      </c>
    </row>
    <row r="14" spans="1:22" s="19" customFormat="1" ht="90" thickBot="1" x14ac:dyDescent="0.25">
      <c r="A14" s="1340"/>
      <c r="B14" s="1284"/>
      <c r="C14" s="1284"/>
      <c r="D14" s="1284"/>
      <c r="E14" s="1284"/>
      <c r="F14" s="1284"/>
      <c r="G14" s="1284"/>
      <c r="H14" s="1289"/>
      <c r="I14" s="1289"/>
      <c r="J14" s="1289"/>
      <c r="K14" s="324" t="s">
        <v>891</v>
      </c>
      <c r="L14" s="1289"/>
      <c r="M14" s="1289"/>
      <c r="N14" s="1344"/>
      <c r="O14" s="1344"/>
      <c r="P14" s="1347"/>
      <c r="Q14" s="1347"/>
      <c r="R14" s="1344"/>
      <c r="S14" s="1350"/>
      <c r="T14" s="1334"/>
      <c r="U14" s="1337"/>
    </row>
    <row r="15" spans="1:22" s="19" customFormat="1" ht="12.75" x14ac:dyDescent="0.2">
      <c r="P15" s="193"/>
      <c r="Q15" s="193"/>
      <c r="T15" s="192"/>
    </row>
    <row r="16" spans="1:22" s="668" customFormat="1" ht="31.5" customHeight="1" x14ac:dyDescent="0.25">
      <c r="A16" s="695">
        <f>COUNTIF(A6:A14,"*")</f>
        <v>4</v>
      </c>
      <c r="N16" s="695">
        <f>COUNTIF(N6:N14,"*")</f>
        <v>2</v>
      </c>
      <c r="T16" s="745">
        <f>AVERAGE(T6:T14)</f>
        <v>100</v>
      </c>
    </row>
    <row r="17" spans="1:20" s="668" customFormat="1" ht="31.5" customHeight="1" x14ac:dyDescent="0.25">
      <c r="A17" s="189" t="s">
        <v>2773</v>
      </c>
      <c r="N17" s="189" t="s">
        <v>2774</v>
      </c>
      <c r="T17" s="723" t="s">
        <v>2788</v>
      </c>
    </row>
    <row r="18" spans="1:20" ht="15" thickBot="1" x14ac:dyDescent="0.3"/>
    <row r="19" spans="1:20" ht="15" thickBot="1" x14ac:dyDescent="0.3">
      <c r="C19" s="309"/>
    </row>
  </sheetData>
  <mergeCells count="83">
    <mergeCell ref="Q13:Q14"/>
    <mergeCell ref="R13:R14"/>
    <mergeCell ref="S13:S14"/>
    <mergeCell ref="T13:T14"/>
    <mergeCell ref="U13:U14"/>
    <mergeCell ref="J13:J14"/>
    <mergeCell ref="L13:L14"/>
    <mergeCell ref="M13:M14"/>
    <mergeCell ref="N13:N14"/>
    <mergeCell ref="O13:O14"/>
    <mergeCell ref="P13:P14"/>
    <mergeCell ref="U11:U12"/>
    <mergeCell ref="A13:A14"/>
    <mergeCell ref="B13:B14"/>
    <mergeCell ref="C13:C14"/>
    <mergeCell ref="D13:D14"/>
    <mergeCell ref="E13:E14"/>
    <mergeCell ref="F13:F14"/>
    <mergeCell ref="G13:G14"/>
    <mergeCell ref="H13:H14"/>
    <mergeCell ref="I13:I14"/>
    <mergeCell ref="O11:O12"/>
    <mergeCell ref="P11:P12"/>
    <mergeCell ref="Q11:Q12"/>
    <mergeCell ref="R11:R12"/>
    <mergeCell ref="S11:S12"/>
    <mergeCell ref="T11:T12"/>
    <mergeCell ref="H11:H12"/>
    <mergeCell ref="I11:I12"/>
    <mergeCell ref="J11:J12"/>
    <mergeCell ref="L11:L12"/>
    <mergeCell ref="M11:M12"/>
    <mergeCell ref="N11:N12"/>
    <mergeCell ref="T7:T10"/>
    <mergeCell ref="U7:U10"/>
    <mergeCell ref="K9:K10"/>
    <mergeCell ref="A11:A12"/>
    <mergeCell ref="B11:B12"/>
    <mergeCell ref="C11:C12"/>
    <mergeCell ref="D11:D12"/>
    <mergeCell ref="E11:E12"/>
    <mergeCell ref="F11:F12"/>
    <mergeCell ref="G11:G12"/>
    <mergeCell ref="N7:N10"/>
    <mergeCell ref="O7:O10"/>
    <mergeCell ref="P7:P10"/>
    <mergeCell ref="Q7:Q10"/>
    <mergeCell ref="R7:R10"/>
    <mergeCell ref="S7:S10"/>
    <mergeCell ref="M7:M10"/>
    <mergeCell ref="A7:A10"/>
    <mergeCell ref="B7:B10"/>
    <mergeCell ref="C7:C10"/>
    <mergeCell ref="D7:D10"/>
    <mergeCell ref="E7:E10"/>
    <mergeCell ref="F7:F10"/>
    <mergeCell ref="G7:G10"/>
    <mergeCell ref="H7:H10"/>
    <mergeCell ref="I7:I10"/>
    <mergeCell ref="J7:J10"/>
    <mergeCell ref="L7:L10"/>
    <mergeCell ref="U4:U5"/>
    <mergeCell ref="I4:I5"/>
    <mergeCell ref="J4:J5"/>
    <mergeCell ref="K4:K5"/>
    <mergeCell ref="L4:L5"/>
    <mergeCell ref="M4:M5"/>
    <mergeCell ref="N4:N5"/>
    <mergeCell ref="O4:O5"/>
    <mergeCell ref="P4:Q4"/>
    <mergeCell ref="R4:R5"/>
    <mergeCell ref="S4:S5"/>
    <mergeCell ref="T4:T5"/>
    <mergeCell ref="A1:B2"/>
    <mergeCell ref="C1:T1"/>
    <mergeCell ref="C2:T2"/>
    <mergeCell ref="A3:E3"/>
    <mergeCell ref="F3:U3"/>
    <mergeCell ref="A4:B4"/>
    <mergeCell ref="C4:C5"/>
    <mergeCell ref="D4:F4"/>
    <mergeCell ref="G4:G5"/>
    <mergeCell ref="H4:H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I21" zoomScale="60" zoomScaleNormal="60" workbookViewId="0">
      <selection activeCell="U25" sqref="U25:U26"/>
    </sheetView>
  </sheetViews>
  <sheetFormatPr baseColWidth="10" defaultRowHeight="61.5" customHeight="1" x14ac:dyDescent="0.25"/>
  <cols>
    <col min="1" max="1" width="14.140625" style="148" customWidth="1"/>
    <col min="2" max="2" width="16.85546875" style="148" customWidth="1"/>
    <col min="3" max="3" width="18.5703125" style="148" customWidth="1"/>
    <col min="4" max="4" width="19.42578125" style="148" customWidth="1"/>
    <col min="5" max="5" width="16.7109375" style="148" customWidth="1"/>
    <col min="6" max="6" width="16.28515625" style="148" customWidth="1"/>
    <col min="7" max="7" width="15.85546875" style="148" customWidth="1"/>
    <col min="8" max="8" width="3.5703125" style="148" customWidth="1"/>
    <col min="9" max="9" width="4.140625" style="148" customWidth="1"/>
    <col min="10" max="10" width="5.42578125" style="148" customWidth="1"/>
    <col min="11" max="11" width="42.42578125" style="447" customWidth="1"/>
    <col min="12" max="12" width="9.85546875" style="148" customWidth="1"/>
    <col min="13" max="13" width="7.5703125" style="148" customWidth="1"/>
    <col min="14" max="14" width="44.85546875" style="148" customWidth="1"/>
    <col min="15" max="15" width="20.28515625" style="148" customWidth="1"/>
    <col min="16" max="16" width="9.28515625" style="148" customWidth="1"/>
    <col min="17" max="17" width="13.140625" style="148" customWidth="1"/>
    <col min="18" max="18" width="46" style="447" customWidth="1"/>
    <col min="19" max="19" width="8.28515625" style="448" customWidth="1"/>
    <col min="20" max="20" width="18.5703125" style="810" customWidth="1"/>
    <col min="21" max="21" width="51.42578125" style="194" customWidth="1"/>
    <col min="22" max="254" width="11.42578125" style="148"/>
    <col min="255" max="255" width="27.140625" style="148" customWidth="1"/>
    <col min="256" max="256" width="18" style="148" customWidth="1"/>
    <col min="257" max="257" width="28.28515625" style="148" customWidth="1"/>
    <col min="258" max="258" width="17.85546875" style="148" customWidth="1"/>
    <col min="259" max="259" width="18.7109375" style="148" customWidth="1"/>
    <col min="260" max="260" width="23.7109375" style="148" customWidth="1"/>
    <col min="261" max="261" width="21.5703125" style="148" customWidth="1"/>
    <col min="262" max="262" width="20" style="148" customWidth="1"/>
    <col min="263" max="263" width="3.5703125" style="148" customWidth="1"/>
    <col min="264" max="264" width="4.140625" style="148" customWidth="1"/>
    <col min="265" max="265" width="7.28515625" style="148" customWidth="1"/>
    <col min="266" max="266" width="47.5703125" style="148" customWidth="1"/>
    <col min="267" max="267" width="9.85546875" style="148" customWidth="1"/>
    <col min="268" max="268" width="7.140625" style="148" customWidth="1"/>
    <col min="269" max="269" width="40" style="148" customWidth="1"/>
    <col min="270" max="270" width="22.28515625" style="148" customWidth="1"/>
    <col min="271" max="272" width="13" style="148" customWidth="1"/>
    <col min="273" max="273" width="38.140625" style="148" customWidth="1"/>
    <col min="274" max="274" width="9.42578125" style="148" customWidth="1"/>
    <col min="275" max="275" width="8.5703125" style="148" customWidth="1"/>
    <col min="276" max="276" width="9.7109375" style="148" customWidth="1"/>
    <col min="277" max="510" width="11.42578125" style="148"/>
    <col min="511" max="511" width="27.140625" style="148" customWidth="1"/>
    <col min="512" max="512" width="18" style="148" customWidth="1"/>
    <col min="513" max="513" width="28.28515625" style="148" customWidth="1"/>
    <col min="514" max="514" width="17.85546875" style="148" customWidth="1"/>
    <col min="515" max="515" width="18.7109375" style="148" customWidth="1"/>
    <col min="516" max="516" width="23.7109375" style="148" customWidth="1"/>
    <col min="517" max="517" width="21.5703125" style="148" customWidth="1"/>
    <col min="518" max="518" width="20" style="148" customWidth="1"/>
    <col min="519" max="519" width="3.5703125" style="148" customWidth="1"/>
    <col min="520" max="520" width="4.140625" style="148" customWidth="1"/>
    <col min="521" max="521" width="7.28515625" style="148" customWidth="1"/>
    <col min="522" max="522" width="47.5703125" style="148" customWidth="1"/>
    <col min="523" max="523" width="9.85546875" style="148" customWidth="1"/>
    <col min="524" max="524" width="7.140625" style="148" customWidth="1"/>
    <col min="525" max="525" width="40" style="148" customWidth="1"/>
    <col min="526" max="526" width="22.28515625" style="148" customWidth="1"/>
    <col min="527" max="528" width="13" style="148" customWidth="1"/>
    <col min="529" max="529" width="38.140625" style="148" customWidth="1"/>
    <col min="530" max="530" width="9.42578125" style="148" customWidth="1"/>
    <col min="531" max="531" width="8.5703125" style="148" customWidth="1"/>
    <col min="532" max="532" width="9.7109375" style="148" customWidth="1"/>
    <col min="533" max="766" width="11.42578125" style="148"/>
    <col min="767" max="767" width="27.140625" style="148" customWidth="1"/>
    <col min="768" max="768" width="18" style="148" customWidth="1"/>
    <col min="769" max="769" width="28.28515625" style="148" customWidth="1"/>
    <col min="770" max="770" width="17.85546875" style="148" customWidth="1"/>
    <col min="771" max="771" width="18.7109375" style="148" customWidth="1"/>
    <col min="772" max="772" width="23.7109375" style="148" customWidth="1"/>
    <col min="773" max="773" width="21.5703125" style="148" customWidth="1"/>
    <col min="774" max="774" width="20" style="148" customWidth="1"/>
    <col min="775" max="775" width="3.5703125" style="148" customWidth="1"/>
    <col min="776" max="776" width="4.140625" style="148" customWidth="1"/>
    <col min="777" max="777" width="7.28515625" style="148" customWidth="1"/>
    <col min="778" max="778" width="47.5703125" style="148" customWidth="1"/>
    <col min="779" max="779" width="9.85546875" style="148" customWidth="1"/>
    <col min="780" max="780" width="7.140625" style="148" customWidth="1"/>
    <col min="781" max="781" width="40" style="148" customWidth="1"/>
    <col min="782" max="782" width="22.28515625" style="148" customWidth="1"/>
    <col min="783" max="784" width="13" style="148" customWidth="1"/>
    <col min="785" max="785" width="38.140625" style="148" customWidth="1"/>
    <col min="786" max="786" width="9.42578125" style="148" customWidth="1"/>
    <col min="787" max="787" width="8.5703125" style="148" customWidth="1"/>
    <col min="788" max="788" width="9.7109375" style="148" customWidth="1"/>
    <col min="789" max="1022" width="11.42578125" style="148"/>
    <col min="1023" max="1023" width="27.140625" style="148" customWidth="1"/>
    <col min="1024" max="1024" width="18" style="148" customWidth="1"/>
    <col min="1025" max="1025" width="28.28515625" style="148" customWidth="1"/>
    <col min="1026" max="1026" width="17.85546875" style="148" customWidth="1"/>
    <col min="1027" max="1027" width="18.7109375" style="148" customWidth="1"/>
    <col min="1028" max="1028" width="23.7109375" style="148" customWidth="1"/>
    <col min="1029" max="1029" width="21.5703125" style="148" customWidth="1"/>
    <col min="1030" max="1030" width="20" style="148" customWidth="1"/>
    <col min="1031" max="1031" width="3.5703125" style="148" customWidth="1"/>
    <col min="1032" max="1032" width="4.140625" style="148" customWidth="1"/>
    <col min="1033" max="1033" width="7.28515625" style="148" customWidth="1"/>
    <col min="1034" max="1034" width="47.5703125" style="148" customWidth="1"/>
    <col min="1035" max="1035" width="9.85546875" style="148" customWidth="1"/>
    <col min="1036" max="1036" width="7.140625" style="148" customWidth="1"/>
    <col min="1037" max="1037" width="40" style="148" customWidth="1"/>
    <col min="1038" max="1038" width="22.28515625" style="148" customWidth="1"/>
    <col min="1039" max="1040" width="13" style="148" customWidth="1"/>
    <col min="1041" max="1041" width="38.140625" style="148" customWidth="1"/>
    <col min="1042" max="1042" width="9.42578125" style="148" customWidth="1"/>
    <col min="1043" max="1043" width="8.5703125" style="148" customWidth="1"/>
    <col min="1044" max="1044" width="9.7109375" style="148" customWidth="1"/>
    <col min="1045" max="1278" width="11.42578125" style="148"/>
    <col min="1279" max="1279" width="27.140625" style="148" customWidth="1"/>
    <col min="1280" max="1280" width="18" style="148" customWidth="1"/>
    <col min="1281" max="1281" width="28.28515625" style="148" customWidth="1"/>
    <col min="1282" max="1282" width="17.85546875" style="148" customWidth="1"/>
    <col min="1283" max="1283" width="18.7109375" style="148" customWidth="1"/>
    <col min="1284" max="1284" width="23.7109375" style="148" customWidth="1"/>
    <col min="1285" max="1285" width="21.5703125" style="148" customWidth="1"/>
    <col min="1286" max="1286" width="20" style="148" customWidth="1"/>
    <col min="1287" max="1287" width="3.5703125" style="148" customWidth="1"/>
    <col min="1288" max="1288" width="4.140625" style="148" customWidth="1"/>
    <col min="1289" max="1289" width="7.28515625" style="148" customWidth="1"/>
    <col min="1290" max="1290" width="47.5703125" style="148" customWidth="1"/>
    <col min="1291" max="1291" width="9.85546875" style="148" customWidth="1"/>
    <col min="1292" max="1292" width="7.140625" style="148" customWidth="1"/>
    <col min="1293" max="1293" width="40" style="148" customWidth="1"/>
    <col min="1294" max="1294" width="22.28515625" style="148" customWidth="1"/>
    <col min="1295" max="1296" width="13" style="148" customWidth="1"/>
    <col min="1297" max="1297" width="38.140625" style="148" customWidth="1"/>
    <col min="1298" max="1298" width="9.42578125" style="148" customWidth="1"/>
    <col min="1299" max="1299" width="8.5703125" style="148" customWidth="1"/>
    <col min="1300" max="1300" width="9.7109375" style="148" customWidth="1"/>
    <col min="1301" max="1534" width="11.42578125" style="148"/>
    <col min="1535" max="1535" width="27.140625" style="148" customWidth="1"/>
    <col min="1536" max="1536" width="18" style="148" customWidth="1"/>
    <col min="1537" max="1537" width="28.28515625" style="148" customWidth="1"/>
    <col min="1538" max="1538" width="17.85546875" style="148" customWidth="1"/>
    <col min="1539" max="1539" width="18.7109375" style="148" customWidth="1"/>
    <col min="1540" max="1540" width="23.7109375" style="148" customWidth="1"/>
    <col min="1541" max="1541" width="21.5703125" style="148" customWidth="1"/>
    <col min="1542" max="1542" width="20" style="148" customWidth="1"/>
    <col min="1543" max="1543" width="3.5703125" style="148" customWidth="1"/>
    <col min="1544" max="1544" width="4.140625" style="148" customWidth="1"/>
    <col min="1545" max="1545" width="7.28515625" style="148" customWidth="1"/>
    <col min="1546" max="1546" width="47.5703125" style="148" customWidth="1"/>
    <col min="1547" max="1547" width="9.85546875" style="148" customWidth="1"/>
    <col min="1548" max="1548" width="7.140625" style="148" customWidth="1"/>
    <col min="1549" max="1549" width="40" style="148" customWidth="1"/>
    <col min="1550" max="1550" width="22.28515625" style="148" customWidth="1"/>
    <col min="1551" max="1552" width="13" style="148" customWidth="1"/>
    <col min="1553" max="1553" width="38.140625" style="148" customWidth="1"/>
    <col min="1554" max="1554" width="9.42578125" style="148" customWidth="1"/>
    <col min="1555" max="1555" width="8.5703125" style="148" customWidth="1"/>
    <col min="1556" max="1556" width="9.7109375" style="148" customWidth="1"/>
    <col min="1557" max="1790" width="11.42578125" style="148"/>
    <col min="1791" max="1791" width="27.140625" style="148" customWidth="1"/>
    <col min="1792" max="1792" width="18" style="148" customWidth="1"/>
    <col min="1793" max="1793" width="28.28515625" style="148" customWidth="1"/>
    <col min="1794" max="1794" width="17.85546875" style="148" customWidth="1"/>
    <col min="1795" max="1795" width="18.7109375" style="148" customWidth="1"/>
    <col min="1796" max="1796" width="23.7109375" style="148" customWidth="1"/>
    <col min="1797" max="1797" width="21.5703125" style="148" customWidth="1"/>
    <col min="1798" max="1798" width="20" style="148" customWidth="1"/>
    <col min="1799" max="1799" width="3.5703125" style="148" customWidth="1"/>
    <col min="1800" max="1800" width="4.140625" style="148" customWidth="1"/>
    <col min="1801" max="1801" width="7.28515625" style="148" customWidth="1"/>
    <col min="1802" max="1802" width="47.5703125" style="148" customWidth="1"/>
    <col min="1803" max="1803" width="9.85546875" style="148" customWidth="1"/>
    <col min="1804" max="1804" width="7.140625" style="148" customWidth="1"/>
    <col min="1805" max="1805" width="40" style="148" customWidth="1"/>
    <col min="1806" max="1806" width="22.28515625" style="148" customWidth="1"/>
    <col min="1807" max="1808" width="13" style="148" customWidth="1"/>
    <col min="1809" max="1809" width="38.140625" style="148" customWidth="1"/>
    <col min="1810" max="1810" width="9.42578125" style="148" customWidth="1"/>
    <col min="1811" max="1811" width="8.5703125" style="148" customWidth="1"/>
    <col min="1812" max="1812" width="9.7109375" style="148" customWidth="1"/>
    <col min="1813" max="2046" width="11.42578125" style="148"/>
    <col min="2047" max="2047" width="27.140625" style="148" customWidth="1"/>
    <col min="2048" max="2048" width="18" style="148" customWidth="1"/>
    <col min="2049" max="2049" width="28.28515625" style="148" customWidth="1"/>
    <col min="2050" max="2050" width="17.85546875" style="148" customWidth="1"/>
    <col min="2051" max="2051" width="18.7109375" style="148" customWidth="1"/>
    <col min="2052" max="2052" width="23.7109375" style="148" customWidth="1"/>
    <col min="2053" max="2053" width="21.5703125" style="148" customWidth="1"/>
    <col min="2054" max="2054" width="20" style="148" customWidth="1"/>
    <col min="2055" max="2055" width="3.5703125" style="148" customWidth="1"/>
    <col min="2056" max="2056" width="4.140625" style="148" customWidth="1"/>
    <col min="2057" max="2057" width="7.28515625" style="148" customWidth="1"/>
    <col min="2058" max="2058" width="47.5703125" style="148" customWidth="1"/>
    <col min="2059" max="2059" width="9.85546875" style="148" customWidth="1"/>
    <col min="2060" max="2060" width="7.140625" style="148" customWidth="1"/>
    <col min="2061" max="2061" width="40" style="148" customWidth="1"/>
    <col min="2062" max="2062" width="22.28515625" style="148" customWidth="1"/>
    <col min="2063" max="2064" width="13" style="148" customWidth="1"/>
    <col min="2065" max="2065" width="38.140625" style="148" customWidth="1"/>
    <col min="2066" max="2066" width="9.42578125" style="148" customWidth="1"/>
    <col min="2067" max="2067" width="8.5703125" style="148" customWidth="1"/>
    <col min="2068" max="2068" width="9.7109375" style="148" customWidth="1"/>
    <col min="2069" max="2302" width="11.42578125" style="148"/>
    <col min="2303" max="2303" width="27.140625" style="148" customWidth="1"/>
    <col min="2304" max="2304" width="18" style="148" customWidth="1"/>
    <col min="2305" max="2305" width="28.28515625" style="148" customWidth="1"/>
    <col min="2306" max="2306" width="17.85546875" style="148" customWidth="1"/>
    <col min="2307" max="2307" width="18.7109375" style="148" customWidth="1"/>
    <col min="2308" max="2308" width="23.7109375" style="148" customWidth="1"/>
    <col min="2309" max="2309" width="21.5703125" style="148" customWidth="1"/>
    <col min="2310" max="2310" width="20" style="148" customWidth="1"/>
    <col min="2311" max="2311" width="3.5703125" style="148" customWidth="1"/>
    <col min="2312" max="2312" width="4.140625" style="148" customWidth="1"/>
    <col min="2313" max="2313" width="7.28515625" style="148" customWidth="1"/>
    <col min="2314" max="2314" width="47.5703125" style="148" customWidth="1"/>
    <col min="2315" max="2315" width="9.85546875" style="148" customWidth="1"/>
    <col min="2316" max="2316" width="7.140625" style="148" customWidth="1"/>
    <col min="2317" max="2317" width="40" style="148" customWidth="1"/>
    <col min="2318" max="2318" width="22.28515625" style="148" customWidth="1"/>
    <col min="2319" max="2320" width="13" style="148" customWidth="1"/>
    <col min="2321" max="2321" width="38.140625" style="148" customWidth="1"/>
    <col min="2322" max="2322" width="9.42578125" style="148" customWidth="1"/>
    <col min="2323" max="2323" width="8.5703125" style="148" customWidth="1"/>
    <col min="2324" max="2324" width="9.7109375" style="148" customWidth="1"/>
    <col min="2325" max="2558" width="11.42578125" style="148"/>
    <col min="2559" max="2559" width="27.140625" style="148" customWidth="1"/>
    <col min="2560" max="2560" width="18" style="148" customWidth="1"/>
    <col min="2561" max="2561" width="28.28515625" style="148" customWidth="1"/>
    <col min="2562" max="2562" width="17.85546875" style="148" customWidth="1"/>
    <col min="2563" max="2563" width="18.7109375" style="148" customWidth="1"/>
    <col min="2564" max="2564" width="23.7109375" style="148" customWidth="1"/>
    <col min="2565" max="2565" width="21.5703125" style="148" customWidth="1"/>
    <col min="2566" max="2566" width="20" style="148" customWidth="1"/>
    <col min="2567" max="2567" width="3.5703125" style="148" customWidth="1"/>
    <col min="2568" max="2568" width="4.140625" style="148" customWidth="1"/>
    <col min="2569" max="2569" width="7.28515625" style="148" customWidth="1"/>
    <col min="2570" max="2570" width="47.5703125" style="148" customWidth="1"/>
    <col min="2571" max="2571" width="9.85546875" style="148" customWidth="1"/>
    <col min="2572" max="2572" width="7.140625" style="148" customWidth="1"/>
    <col min="2573" max="2573" width="40" style="148" customWidth="1"/>
    <col min="2574" max="2574" width="22.28515625" style="148" customWidth="1"/>
    <col min="2575" max="2576" width="13" style="148" customWidth="1"/>
    <col min="2577" max="2577" width="38.140625" style="148" customWidth="1"/>
    <col min="2578" max="2578" width="9.42578125" style="148" customWidth="1"/>
    <col min="2579" max="2579" width="8.5703125" style="148" customWidth="1"/>
    <col min="2580" max="2580" width="9.7109375" style="148" customWidth="1"/>
    <col min="2581" max="2814" width="11.42578125" style="148"/>
    <col min="2815" max="2815" width="27.140625" style="148" customWidth="1"/>
    <col min="2816" max="2816" width="18" style="148" customWidth="1"/>
    <col min="2817" max="2817" width="28.28515625" style="148" customWidth="1"/>
    <col min="2818" max="2818" width="17.85546875" style="148" customWidth="1"/>
    <col min="2819" max="2819" width="18.7109375" style="148" customWidth="1"/>
    <col min="2820" max="2820" width="23.7109375" style="148" customWidth="1"/>
    <col min="2821" max="2821" width="21.5703125" style="148" customWidth="1"/>
    <col min="2822" max="2822" width="20" style="148" customWidth="1"/>
    <col min="2823" max="2823" width="3.5703125" style="148" customWidth="1"/>
    <col min="2824" max="2824" width="4.140625" style="148" customWidth="1"/>
    <col min="2825" max="2825" width="7.28515625" style="148" customWidth="1"/>
    <col min="2826" max="2826" width="47.5703125" style="148" customWidth="1"/>
    <col min="2827" max="2827" width="9.85546875" style="148" customWidth="1"/>
    <col min="2828" max="2828" width="7.140625" style="148" customWidth="1"/>
    <col min="2829" max="2829" width="40" style="148" customWidth="1"/>
    <col min="2830" max="2830" width="22.28515625" style="148" customWidth="1"/>
    <col min="2831" max="2832" width="13" style="148" customWidth="1"/>
    <col min="2833" max="2833" width="38.140625" style="148" customWidth="1"/>
    <col min="2834" max="2834" width="9.42578125" style="148" customWidth="1"/>
    <col min="2835" max="2835" width="8.5703125" style="148" customWidth="1"/>
    <col min="2836" max="2836" width="9.7109375" style="148" customWidth="1"/>
    <col min="2837" max="3070" width="11.42578125" style="148"/>
    <col min="3071" max="3071" width="27.140625" style="148" customWidth="1"/>
    <col min="3072" max="3072" width="18" style="148" customWidth="1"/>
    <col min="3073" max="3073" width="28.28515625" style="148" customWidth="1"/>
    <col min="3074" max="3074" width="17.85546875" style="148" customWidth="1"/>
    <col min="3075" max="3075" width="18.7109375" style="148" customWidth="1"/>
    <col min="3076" max="3076" width="23.7109375" style="148" customWidth="1"/>
    <col min="3077" max="3077" width="21.5703125" style="148" customWidth="1"/>
    <col min="3078" max="3078" width="20" style="148" customWidth="1"/>
    <col min="3079" max="3079" width="3.5703125" style="148" customWidth="1"/>
    <col min="3080" max="3080" width="4.140625" style="148" customWidth="1"/>
    <col min="3081" max="3081" width="7.28515625" style="148" customWidth="1"/>
    <col min="3082" max="3082" width="47.5703125" style="148" customWidth="1"/>
    <col min="3083" max="3083" width="9.85546875" style="148" customWidth="1"/>
    <col min="3084" max="3084" width="7.140625" style="148" customWidth="1"/>
    <col min="3085" max="3085" width="40" style="148" customWidth="1"/>
    <col min="3086" max="3086" width="22.28515625" style="148" customWidth="1"/>
    <col min="3087" max="3088" width="13" style="148" customWidth="1"/>
    <col min="3089" max="3089" width="38.140625" style="148" customWidth="1"/>
    <col min="3090" max="3090" width="9.42578125" style="148" customWidth="1"/>
    <col min="3091" max="3091" width="8.5703125" style="148" customWidth="1"/>
    <col min="3092" max="3092" width="9.7109375" style="148" customWidth="1"/>
    <col min="3093" max="3326" width="11.42578125" style="148"/>
    <col min="3327" max="3327" width="27.140625" style="148" customWidth="1"/>
    <col min="3328" max="3328" width="18" style="148" customWidth="1"/>
    <col min="3329" max="3329" width="28.28515625" style="148" customWidth="1"/>
    <col min="3330" max="3330" width="17.85546875" style="148" customWidth="1"/>
    <col min="3331" max="3331" width="18.7109375" style="148" customWidth="1"/>
    <col min="3332" max="3332" width="23.7109375" style="148" customWidth="1"/>
    <col min="3333" max="3333" width="21.5703125" style="148" customWidth="1"/>
    <col min="3334" max="3334" width="20" style="148" customWidth="1"/>
    <col min="3335" max="3335" width="3.5703125" style="148" customWidth="1"/>
    <col min="3336" max="3336" width="4.140625" style="148" customWidth="1"/>
    <col min="3337" max="3337" width="7.28515625" style="148" customWidth="1"/>
    <col min="3338" max="3338" width="47.5703125" style="148" customWidth="1"/>
    <col min="3339" max="3339" width="9.85546875" style="148" customWidth="1"/>
    <col min="3340" max="3340" width="7.140625" style="148" customWidth="1"/>
    <col min="3341" max="3341" width="40" style="148" customWidth="1"/>
    <col min="3342" max="3342" width="22.28515625" style="148" customWidth="1"/>
    <col min="3343" max="3344" width="13" style="148" customWidth="1"/>
    <col min="3345" max="3345" width="38.140625" style="148" customWidth="1"/>
    <col min="3346" max="3346" width="9.42578125" style="148" customWidth="1"/>
    <col min="3347" max="3347" width="8.5703125" style="148" customWidth="1"/>
    <col min="3348" max="3348" width="9.7109375" style="148" customWidth="1"/>
    <col min="3349" max="3582" width="11.42578125" style="148"/>
    <col min="3583" max="3583" width="27.140625" style="148" customWidth="1"/>
    <col min="3584" max="3584" width="18" style="148" customWidth="1"/>
    <col min="3585" max="3585" width="28.28515625" style="148" customWidth="1"/>
    <col min="3586" max="3586" width="17.85546875" style="148" customWidth="1"/>
    <col min="3587" max="3587" width="18.7109375" style="148" customWidth="1"/>
    <col min="3588" max="3588" width="23.7109375" style="148" customWidth="1"/>
    <col min="3589" max="3589" width="21.5703125" style="148" customWidth="1"/>
    <col min="3590" max="3590" width="20" style="148" customWidth="1"/>
    <col min="3591" max="3591" width="3.5703125" style="148" customWidth="1"/>
    <col min="3592" max="3592" width="4.140625" style="148" customWidth="1"/>
    <col min="3593" max="3593" width="7.28515625" style="148" customWidth="1"/>
    <col min="3594" max="3594" width="47.5703125" style="148" customWidth="1"/>
    <col min="3595" max="3595" width="9.85546875" style="148" customWidth="1"/>
    <col min="3596" max="3596" width="7.140625" style="148" customWidth="1"/>
    <col min="3597" max="3597" width="40" style="148" customWidth="1"/>
    <col min="3598" max="3598" width="22.28515625" style="148" customWidth="1"/>
    <col min="3599" max="3600" width="13" style="148" customWidth="1"/>
    <col min="3601" max="3601" width="38.140625" style="148" customWidth="1"/>
    <col min="3602" max="3602" width="9.42578125" style="148" customWidth="1"/>
    <col min="3603" max="3603" width="8.5703125" style="148" customWidth="1"/>
    <col min="3604" max="3604" width="9.7109375" style="148" customWidth="1"/>
    <col min="3605" max="3838" width="11.42578125" style="148"/>
    <col min="3839" max="3839" width="27.140625" style="148" customWidth="1"/>
    <col min="3840" max="3840" width="18" style="148" customWidth="1"/>
    <col min="3841" max="3841" width="28.28515625" style="148" customWidth="1"/>
    <col min="3842" max="3842" width="17.85546875" style="148" customWidth="1"/>
    <col min="3843" max="3843" width="18.7109375" style="148" customWidth="1"/>
    <col min="3844" max="3844" width="23.7109375" style="148" customWidth="1"/>
    <col min="3845" max="3845" width="21.5703125" style="148" customWidth="1"/>
    <col min="3846" max="3846" width="20" style="148" customWidth="1"/>
    <col min="3847" max="3847" width="3.5703125" style="148" customWidth="1"/>
    <col min="3848" max="3848" width="4.140625" style="148" customWidth="1"/>
    <col min="3849" max="3849" width="7.28515625" style="148" customWidth="1"/>
    <col min="3850" max="3850" width="47.5703125" style="148" customWidth="1"/>
    <col min="3851" max="3851" width="9.85546875" style="148" customWidth="1"/>
    <col min="3852" max="3852" width="7.140625" style="148" customWidth="1"/>
    <col min="3853" max="3853" width="40" style="148" customWidth="1"/>
    <col min="3854" max="3854" width="22.28515625" style="148" customWidth="1"/>
    <col min="3855" max="3856" width="13" style="148" customWidth="1"/>
    <col min="3857" max="3857" width="38.140625" style="148" customWidth="1"/>
    <col min="3858" max="3858" width="9.42578125" style="148" customWidth="1"/>
    <col min="3859" max="3859" width="8.5703125" style="148" customWidth="1"/>
    <col min="3860" max="3860" width="9.7109375" style="148" customWidth="1"/>
    <col min="3861" max="4094" width="11.42578125" style="148"/>
    <col min="4095" max="4095" width="27.140625" style="148" customWidth="1"/>
    <col min="4096" max="4096" width="18" style="148" customWidth="1"/>
    <col min="4097" max="4097" width="28.28515625" style="148" customWidth="1"/>
    <col min="4098" max="4098" width="17.85546875" style="148" customWidth="1"/>
    <col min="4099" max="4099" width="18.7109375" style="148" customWidth="1"/>
    <col min="4100" max="4100" width="23.7109375" style="148" customWidth="1"/>
    <col min="4101" max="4101" width="21.5703125" style="148" customWidth="1"/>
    <col min="4102" max="4102" width="20" style="148" customWidth="1"/>
    <col min="4103" max="4103" width="3.5703125" style="148" customWidth="1"/>
    <col min="4104" max="4104" width="4.140625" style="148" customWidth="1"/>
    <col min="4105" max="4105" width="7.28515625" style="148" customWidth="1"/>
    <col min="4106" max="4106" width="47.5703125" style="148" customWidth="1"/>
    <col min="4107" max="4107" width="9.85546875" style="148" customWidth="1"/>
    <col min="4108" max="4108" width="7.140625" style="148" customWidth="1"/>
    <col min="4109" max="4109" width="40" style="148" customWidth="1"/>
    <col min="4110" max="4110" width="22.28515625" style="148" customWidth="1"/>
    <col min="4111" max="4112" width="13" style="148" customWidth="1"/>
    <col min="4113" max="4113" width="38.140625" style="148" customWidth="1"/>
    <col min="4114" max="4114" width="9.42578125" style="148" customWidth="1"/>
    <col min="4115" max="4115" width="8.5703125" style="148" customWidth="1"/>
    <col min="4116" max="4116" width="9.7109375" style="148" customWidth="1"/>
    <col min="4117" max="4350" width="11.42578125" style="148"/>
    <col min="4351" max="4351" width="27.140625" style="148" customWidth="1"/>
    <col min="4352" max="4352" width="18" style="148" customWidth="1"/>
    <col min="4353" max="4353" width="28.28515625" style="148" customWidth="1"/>
    <col min="4354" max="4354" width="17.85546875" style="148" customWidth="1"/>
    <col min="4355" max="4355" width="18.7109375" style="148" customWidth="1"/>
    <col min="4356" max="4356" width="23.7109375" style="148" customWidth="1"/>
    <col min="4357" max="4357" width="21.5703125" style="148" customWidth="1"/>
    <col min="4358" max="4358" width="20" style="148" customWidth="1"/>
    <col min="4359" max="4359" width="3.5703125" style="148" customWidth="1"/>
    <col min="4360" max="4360" width="4.140625" style="148" customWidth="1"/>
    <col min="4361" max="4361" width="7.28515625" style="148" customWidth="1"/>
    <col min="4362" max="4362" width="47.5703125" style="148" customWidth="1"/>
    <col min="4363" max="4363" width="9.85546875" style="148" customWidth="1"/>
    <col min="4364" max="4364" width="7.140625" style="148" customWidth="1"/>
    <col min="4365" max="4365" width="40" style="148" customWidth="1"/>
    <col min="4366" max="4366" width="22.28515625" style="148" customWidth="1"/>
    <col min="4367" max="4368" width="13" style="148" customWidth="1"/>
    <col min="4369" max="4369" width="38.140625" style="148" customWidth="1"/>
    <col min="4370" max="4370" width="9.42578125" style="148" customWidth="1"/>
    <col min="4371" max="4371" width="8.5703125" style="148" customWidth="1"/>
    <col min="4372" max="4372" width="9.7109375" style="148" customWidth="1"/>
    <col min="4373" max="4606" width="11.42578125" style="148"/>
    <col min="4607" max="4607" width="27.140625" style="148" customWidth="1"/>
    <col min="4608" max="4608" width="18" style="148" customWidth="1"/>
    <col min="4609" max="4609" width="28.28515625" style="148" customWidth="1"/>
    <col min="4610" max="4610" width="17.85546875" style="148" customWidth="1"/>
    <col min="4611" max="4611" width="18.7109375" style="148" customWidth="1"/>
    <col min="4612" max="4612" width="23.7109375" style="148" customWidth="1"/>
    <col min="4613" max="4613" width="21.5703125" style="148" customWidth="1"/>
    <col min="4614" max="4614" width="20" style="148" customWidth="1"/>
    <col min="4615" max="4615" width="3.5703125" style="148" customWidth="1"/>
    <col min="4616" max="4616" width="4.140625" style="148" customWidth="1"/>
    <col min="4617" max="4617" width="7.28515625" style="148" customWidth="1"/>
    <col min="4618" max="4618" width="47.5703125" style="148" customWidth="1"/>
    <col min="4619" max="4619" width="9.85546875" style="148" customWidth="1"/>
    <col min="4620" max="4620" width="7.140625" style="148" customWidth="1"/>
    <col min="4621" max="4621" width="40" style="148" customWidth="1"/>
    <col min="4622" max="4622" width="22.28515625" style="148" customWidth="1"/>
    <col min="4623" max="4624" width="13" style="148" customWidth="1"/>
    <col min="4625" max="4625" width="38.140625" style="148" customWidth="1"/>
    <col min="4626" max="4626" width="9.42578125" style="148" customWidth="1"/>
    <col min="4627" max="4627" width="8.5703125" style="148" customWidth="1"/>
    <col min="4628" max="4628" width="9.7109375" style="148" customWidth="1"/>
    <col min="4629" max="4862" width="11.42578125" style="148"/>
    <col min="4863" max="4863" width="27.140625" style="148" customWidth="1"/>
    <col min="4864" max="4864" width="18" style="148" customWidth="1"/>
    <col min="4865" max="4865" width="28.28515625" style="148" customWidth="1"/>
    <col min="4866" max="4866" width="17.85546875" style="148" customWidth="1"/>
    <col min="4867" max="4867" width="18.7109375" style="148" customWidth="1"/>
    <col min="4868" max="4868" width="23.7109375" style="148" customWidth="1"/>
    <col min="4869" max="4869" width="21.5703125" style="148" customWidth="1"/>
    <col min="4870" max="4870" width="20" style="148" customWidth="1"/>
    <col min="4871" max="4871" width="3.5703125" style="148" customWidth="1"/>
    <col min="4872" max="4872" width="4.140625" style="148" customWidth="1"/>
    <col min="4873" max="4873" width="7.28515625" style="148" customWidth="1"/>
    <col min="4874" max="4874" width="47.5703125" style="148" customWidth="1"/>
    <col min="4875" max="4875" width="9.85546875" style="148" customWidth="1"/>
    <col min="4876" max="4876" width="7.140625" style="148" customWidth="1"/>
    <col min="4877" max="4877" width="40" style="148" customWidth="1"/>
    <col min="4878" max="4878" width="22.28515625" style="148" customWidth="1"/>
    <col min="4879" max="4880" width="13" style="148" customWidth="1"/>
    <col min="4881" max="4881" width="38.140625" style="148" customWidth="1"/>
    <col min="4882" max="4882" width="9.42578125" style="148" customWidth="1"/>
    <col min="4883" max="4883" width="8.5703125" style="148" customWidth="1"/>
    <col min="4884" max="4884" width="9.7109375" style="148" customWidth="1"/>
    <col min="4885" max="5118" width="11.42578125" style="148"/>
    <col min="5119" max="5119" width="27.140625" style="148" customWidth="1"/>
    <col min="5120" max="5120" width="18" style="148" customWidth="1"/>
    <col min="5121" max="5121" width="28.28515625" style="148" customWidth="1"/>
    <col min="5122" max="5122" width="17.85546875" style="148" customWidth="1"/>
    <col min="5123" max="5123" width="18.7109375" style="148" customWidth="1"/>
    <col min="5124" max="5124" width="23.7109375" style="148" customWidth="1"/>
    <col min="5125" max="5125" width="21.5703125" style="148" customWidth="1"/>
    <col min="5126" max="5126" width="20" style="148" customWidth="1"/>
    <col min="5127" max="5127" width="3.5703125" style="148" customWidth="1"/>
    <col min="5128" max="5128" width="4.140625" style="148" customWidth="1"/>
    <col min="5129" max="5129" width="7.28515625" style="148" customWidth="1"/>
    <col min="5130" max="5130" width="47.5703125" style="148" customWidth="1"/>
    <col min="5131" max="5131" width="9.85546875" style="148" customWidth="1"/>
    <col min="5132" max="5132" width="7.140625" style="148" customWidth="1"/>
    <col min="5133" max="5133" width="40" style="148" customWidth="1"/>
    <col min="5134" max="5134" width="22.28515625" style="148" customWidth="1"/>
    <col min="5135" max="5136" width="13" style="148" customWidth="1"/>
    <col min="5137" max="5137" width="38.140625" style="148" customWidth="1"/>
    <col min="5138" max="5138" width="9.42578125" style="148" customWidth="1"/>
    <col min="5139" max="5139" width="8.5703125" style="148" customWidth="1"/>
    <col min="5140" max="5140" width="9.7109375" style="148" customWidth="1"/>
    <col min="5141" max="5374" width="11.42578125" style="148"/>
    <col min="5375" max="5375" width="27.140625" style="148" customWidth="1"/>
    <col min="5376" max="5376" width="18" style="148" customWidth="1"/>
    <col min="5377" max="5377" width="28.28515625" style="148" customWidth="1"/>
    <col min="5378" max="5378" width="17.85546875" style="148" customWidth="1"/>
    <col min="5379" max="5379" width="18.7109375" style="148" customWidth="1"/>
    <col min="5380" max="5380" width="23.7109375" style="148" customWidth="1"/>
    <col min="5381" max="5381" width="21.5703125" style="148" customWidth="1"/>
    <col min="5382" max="5382" width="20" style="148" customWidth="1"/>
    <col min="5383" max="5383" width="3.5703125" style="148" customWidth="1"/>
    <col min="5384" max="5384" width="4.140625" style="148" customWidth="1"/>
    <col min="5385" max="5385" width="7.28515625" style="148" customWidth="1"/>
    <col min="5386" max="5386" width="47.5703125" style="148" customWidth="1"/>
    <col min="5387" max="5387" width="9.85546875" style="148" customWidth="1"/>
    <col min="5388" max="5388" width="7.140625" style="148" customWidth="1"/>
    <col min="5389" max="5389" width="40" style="148" customWidth="1"/>
    <col min="5390" max="5390" width="22.28515625" style="148" customWidth="1"/>
    <col min="5391" max="5392" width="13" style="148" customWidth="1"/>
    <col min="5393" max="5393" width="38.140625" style="148" customWidth="1"/>
    <col min="5394" max="5394" width="9.42578125" style="148" customWidth="1"/>
    <col min="5395" max="5395" width="8.5703125" style="148" customWidth="1"/>
    <col min="5396" max="5396" width="9.7109375" style="148" customWidth="1"/>
    <col min="5397" max="5630" width="11.42578125" style="148"/>
    <col min="5631" max="5631" width="27.140625" style="148" customWidth="1"/>
    <col min="5632" max="5632" width="18" style="148" customWidth="1"/>
    <col min="5633" max="5633" width="28.28515625" style="148" customWidth="1"/>
    <col min="5634" max="5634" width="17.85546875" style="148" customWidth="1"/>
    <col min="5635" max="5635" width="18.7109375" style="148" customWidth="1"/>
    <col min="5636" max="5636" width="23.7109375" style="148" customWidth="1"/>
    <col min="5637" max="5637" width="21.5703125" style="148" customWidth="1"/>
    <col min="5638" max="5638" width="20" style="148" customWidth="1"/>
    <col min="5639" max="5639" width="3.5703125" style="148" customWidth="1"/>
    <col min="5640" max="5640" width="4.140625" style="148" customWidth="1"/>
    <col min="5641" max="5641" width="7.28515625" style="148" customWidth="1"/>
    <col min="5642" max="5642" width="47.5703125" style="148" customWidth="1"/>
    <col min="5643" max="5643" width="9.85546875" style="148" customWidth="1"/>
    <col min="5644" max="5644" width="7.140625" style="148" customWidth="1"/>
    <col min="5645" max="5645" width="40" style="148" customWidth="1"/>
    <col min="5646" max="5646" width="22.28515625" style="148" customWidth="1"/>
    <col min="5647" max="5648" width="13" style="148" customWidth="1"/>
    <col min="5649" max="5649" width="38.140625" style="148" customWidth="1"/>
    <col min="5650" max="5650" width="9.42578125" style="148" customWidth="1"/>
    <col min="5651" max="5651" width="8.5703125" style="148" customWidth="1"/>
    <col min="5652" max="5652" width="9.7109375" style="148" customWidth="1"/>
    <col min="5653" max="5886" width="11.42578125" style="148"/>
    <col min="5887" max="5887" width="27.140625" style="148" customWidth="1"/>
    <col min="5888" max="5888" width="18" style="148" customWidth="1"/>
    <col min="5889" max="5889" width="28.28515625" style="148" customWidth="1"/>
    <col min="5890" max="5890" width="17.85546875" style="148" customWidth="1"/>
    <col min="5891" max="5891" width="18.7109375" style="148" customWidth="1"/>
    <col min="5892" max="5892" width="23.7109375" style="148" customWidth="1"/>
    <col min="5893" max="5893" width="21.5703125" style="148" customWidth="1"/>
    <col min="5894" max="5894" width="20" style="148" customWidth="1"/>
    <col min="5895" max="5895" width="3.5703125" style="148" customWidth="1"/>
    <col min="5896" max="5896" width="4.140625" style="148" customWidth="1"/>
    <col min="5897" max="5897" width="7.28515625" style="148" customWidth="1"/>
    <col min="5898" max="5898" width="47.5703125" style="148" customWidth="1"/>
    <col min="5899" max="5899" width="9.85546875" style="148" customWidth="1"/>
    <col min="5900" max="5900" width="7.140625" style="148" customWidth="1"/>
    <col min="5901" max="5901" width="40" style="148" customWidth="1"/>
    <col min="5902" max="5902" width="22.28515625" style="148" customWidth="1"/>
    <col min="5903" max="5904" width="13" style="148" customWidth="1"/>
    <col min="5905" max="5905" width="38.140625" style="148" customWidth="1"/>
    <col min="5906" max="5906" width="9.42578125" style="148" customWidth="1"/>
    <col min="5907" max="5907" width="8.5703125" style="148" customWidth="1"/>
    <col min="5908" max="5908" width="9.7109375" style="148" customWidth="1"/>
    <col min="5909" max="6142" width="11.42578125" style="148"/>
    <col min="6143" max="6143" width="27.140625" style="148" customWidth="1"/>
    <col min="6144" max="6144" width="18" style="148" customWidth="1"/>
    <col min="6145" max="6145" width="28.28515625" style="148" customWidth="1"/>
    <col min="6146" max="6146" width="17.85546875" style="148" customWidth="1"/>
    <col min="6147" max="6147" width="18.7109375" style="148" customWidth="1"/>
    <col min="6148" max="6148" width="23.7109375" style="148" customWidth="1"/>
    <col min="6149" max="6149" width="21.5703125" style="148" customWidth="1"/>
    <col min="6150" max="6150" width="20" style="148" customWidth="1"/>
    <col min="6151" max="6151" width="3.5703125" style="148" customWidth="1"/>
    <col min="6152" max="6152" width="4.140625" style="148" customWidth="1"/>
    <col min="6153" max="6153" width="7.28515625" style="148" customWidth="1"/>
    <col min="6154" max="6154" width="47.5703125" style="148" customWidth="1"/>
    <col min="6155" max="6155" width="9.85546875" style="148" customWidth="1"/>
    <col min="6156" max="6156" width="7.140625" style="148" customWidth="1"/>
    <col min="6157" max="6157" width="40" style="148" customWidth="1"/>
    <col min="6158" max="6158" width="22.28515625" style="148" customWidth="1"/>
    <col min="6159" max="6160" width="13" style="148" customWidth="1"/>
    <col min="6161" max="6161" width="38.140625" style="148" customWidth="1"/>
    <col min="6162" max="6162" width="9.42578125" style="148" customWidth="1"/>
    <col min="6163" max="6163" width="8.5703125" style="148" customWidth="1"/>
    <col min="6164" max="6164" width="9.7109375" style="148" customWidth="1"/>
    <col min="6165" max="6398" width="11.42578125" style="148"/>
    <col min="6399" max="6399" width="27.140625" style="148" customWidth="1"/>
    <col min="6400" max="6400" width="18" style="148" customWidth="1"/>
    <col min="6401" max="6401" width="28.28515625" style="148" customWidth="1"/>
    <col min="6402" max="6402" width="17.85546875" style="148" customWidth="1"/>
    <col min="6403" max="6403" width="18.7109375" style="148" customWidth="1"/>
    <col min="6404" max="6404" width="23.7109375" style="148" customWidth="1"/>
    <col min="6405" max="6405" width="21.5703125" style="148" customWidth="1"/>
    <col min="6406" max="6406" width="20" style="148" customWidth="1"/>
    <col min="6407" max="6407" width="3.5703125" style="148" customWidth="1"/>
    <col min="6408" max="6408" width="4.140625" style="148" customWidth="1"/>
    <col min="6409" max="6409" width="7.28515625" style="148" customWidth="1"/>
    <col min="6410" max="6410" width="47.5703125" style="148" customWidth="1"/>
    <col min="6411" max="6411" width="9.85546875" style="148" customWidth="1"/>
    <col min="6412" max="6412" width="7.140625" style="148" customWidth="1"/>
    <col min="6413" max="6413" width="40" style="148" customWidth="1"/>
    <col min="6414" max="6414" width="22.28515625" style="148" customWidth="1"/>
    <col min="6415" max="6416" width="13" style="148" customWidth="1"/>
    <col min="6417" max="6417" width="38.140625" style="148" customWidth="1"/>
    <col min="6418" max="6418" width="9.42578125" style="148" customWidth="1"/>
    <col min="6419" max="6419" width="8.5703125" style="148" customWidth="1"/>
    <col min="6420" max="6420" width="9.7109375" style="148" customWidth="1"/>
    <col min="6421" max="6654" width="11.42578125" style="148"/>
    <col min="6655" max="6655" width="27.140625" style="148" customWidth="1"/>
    <col min="6656" max="6656" width="18" style="148" customWidth="1"/>
    <col min="6657" max="6657" width="28.28515625" style="148" customWidth="1"/>
    <col min="6658" max="6658" width="17.85546875" style="148" customWidth="1"/>
    <col min="6659" max="6659" width="18.7109375" style="148" customWidth="1"/>
    <col min="6660" max="6660" width="23.7109375" style="148" customWidth="1"/>
    <col min="6661" max="6661" width="21.5703125" style="148" customWidth="1"/>
    <col min="6662" max="6662" width="20" style="148" customWidth="1"/>
    <col min="6663" max="6663" width="3.5703125" style="148" customWidth="1"/>
    <col min="6664" max="6664" width="4.140625" style="148" customWidth="1"/>
    <col min="6665" max="6665" width="7.28515625" style="148" customWidth="1"/>
    <col min="6666" max="6666" width="47.5703125" style="148" customWidth="1"/>
    <col min="6667" max="6667" width="9.85546875" style="148" customWidth="1"/>
    <col min="6668" max="6668" width="7.140625" style="148" customWidth="1"/>
    <col min="6669" max="6669" width="40" style="148" customWidth="1"/>
    <col min="6670" max="6670" width="22.28515625" style="148" customWidth="1"/>
    <col min="6671" max="6672" width="13" style="148" customWidth="1"/>
    <col min="6673" max="6673" width="38.140625" style="148" customWidth="1"/>
    <col min="6674" max="6674" width="9.42578125" style="148" customWidth="1"/>
    <col min="6675" max="6675" width="8.5703125" style="148" customWidth="1"/>
    <col min="6676" max="6676" width="9.7109375" style="148" customWidth="1"/>
    <col min="6677" max="6910" width="11.42578125" style="148"/>
    <col min="6911" max="6911" width="27.140625" style="148" customWidth="1"/>
    <col min="6912" max="6912" width="18" style="148" customWidth="1"/>
    <col min="6913" max="6913" width="28.28515625" style="148" customWidth="1"/>
    <col min="6914" max="6914" width="17.85546875" style="148" customWidth="1"/>
    <col min="6915" max="6915" width="18.7109375" style="148" customWidth="1"/>
    <col min="6916" max="6916" width="23.7109375" style="148" customWidth="1"/>
    <col min="6917" max="6917" width="21.5703125" style="148" customWidth="1"/>
    <col min="6918" max="6918" width="20" style="148" customWidth="1"/>
    <col min="6919" max="6919" width="3.5703125" style="148" customWidth="1"/>
    <col min="6920" max="6920" width="4.140625" style="148" customWidth="1"/>
    <col min="6921" max="6921" width="7.28515625" style="148" customWidth="1"/>
    <col min="6922" max="6922" width="47.5703125" style="148" customWidth="1"/>
    <col min="6923" max="6923" width="9.85546875" style="148" customWidth="1"/>
    <col min="6924" max="6924" width="7.140625" style="148" customWidth="1"/>
    <col min="6925" max="6925" width="40" style="148" customWidth="1"/>
    <col min="6926" max="6926" width="22.28515625" style="148" customWidth="1"/>
    <col min="6927" max="6928" width="13" style="148" customWidth="1"/>
    <col min="6929" max="6929" width="38.140625" style="148" customWidth="1"/>
    <col min="6930" max="6930" width="9.42578125" style="148" customWidth="1"/>
    <col min="6931" max="6931" width="8.5703125" style="148" customWidth="1"/>
    <col min="6932" max="6932" width="9.7109375" style="148" customWidth="1"/>
    <col min="6933" max="7166" width="11.42578125" style="148"/>
    <col min="7167" max="7167" width="27.140625" style="148" customWidth="1"/>
    <col min="7168" max="7168" width="18" style="148" customWidth="1"/>
    <col min="7169" max="7169" width="28.28515625" style="148" customWidth="1"/>
    <col min="7170" max="7170" width="17.85546875" style="148" customWidth="1"/>
    <col min="7171" max="7171" width="18.7109375" style="148" customWidth="1"/>
    <col min="7172" max="7172" width="23.7109375" style="148" customWidth="1"/>
    <col min="7173" max="7173" width="21.5703125" style="148" customWidth="1"/>
    <col min="7174" max="7174" width="20" style="148" customWidth="1"/>
    <col min="7175" max="7175" width="3.5703125" style="148" customWidth="1"/>
    <col min="7176" max="7176" width="4.140625" style="148" customWidth="1"/>
    <col min="7177" max="7177" width="7.28515625" style="148" customWidth="1"/>
    <col min="7178" max="7178" width="47.5703125" style="148" customWidth="1"/>
    <col min="7179" max="7179" width="9.85546875" style="148" customWidth="1"/>
    <col min="7180" max="7180" width="7.140625" style="148" customWidth="1"/>
    <col min="7181" max="7181" width="40" style="148" customWidth="1"/>
    <col min="7182" max="7182" width="22.28515625" style="148" customWidth="1"/>
    <col min="7183" max="7184" width="13" style="148" customWidth="1"/>
    <col min="7185" max="7185" width="38.140625" style="148" customWidth="1"/>
    <col min="7186" max="7186" width="9.42578125" style="148" customWidth="1"/>
    <col min="7187" max="7187" width="8.5703125" style="148" customWidth="1"/>
    <col min="7188" max="7188" width="9.7109375" style="148" customWidth="1"/>
    <col min="7189" max="7422" width="11.42578125" style="148"/>
    <col min="7423" max="7423" width="27.140625" style="148" customWidth="1"/>
    <col min="7424" max="7424" width="18" style="148" customWidth="1"/>
    <col min="7425" max="7425" width="28.28515625" style="148" customWidth="1"/>
    <col min="7426" max="7426" width="17.85546875" style="148" customWidth="1"/>
    <col min="7427" max="7427" width="18.7109375" style="148" customWidth="1"/>
    <col min="7428" max="7428" width="23.7109375" style="148" customWidth="1"/>
    <col min="7429" max="7429" width="21.5703125" style="148" customWidth="1"/>
    <col min="7430" max="7430" width="20" style="148" customWidth="1"/>
    <col min="7431" max="7431" width="3.5703125" style="148" customWidth="1"/>
    <col min="7432" max="7432" width="4.140625" style="148" customWidth="1"/>
    <col min="7433" max="7433" width="7.28515625" style="148" customWidth="1"/>
    <col min="7434" max="7434" width="47.5703125" style="148" customWidth="1"/>
    <col min="7435" max="7435" width="9.85546875" style="148" customWidth="1"/>
    <col min="7436" max="7436" width="7.140625" style="148" customWidth="1"/>
    <col min="7437" max="7437" width="40" style="148" customWidth="1"/>
    <col min="7438" max="7438" width="22.28515625" style="148" customWidth="1"/>
    <col min="7439" max="7440" width="13" style="148" customWidth="1"/>
    <col min="7441" max="7441" width="38.140625" style="148" customWidth="1"/>
    <col min="7442" max="7442" width="9.42578125" style="148" customWidth="1"/>
    <col min="7443" max="7443" width="8.5703125" style="148" customWidth="1"/>
    <col min="7444" max="7444" width="9.7109375" style="148" customWidth="1"/>
    <col min="7445" max="7678" width="11.42578125" style="148"/>
    <col min="7679" max="7679" width="27.140625" style="148" customWidth="1"/>
    <col min="7680" max="7680" width="18" style="148" customWidth="1"/>
    <col min="7681" max="7681" width="28.28515625" style="148" customWidth="1"/>
    <col min="7682" max="7682" width="17.85546875" style="148" customWidth="1"/>
    <col min="7683" max="7683" width="18.7109375" style="148" customWidth="1"/>
    <col min="7684" max="7684" width="23.7109375" style="148" customWidth="1"/>
    <col min="7685" max="7685" width="21.5703125" style="148" customWidth="1"/>
    <col min="7686" max="7686" width="20" style="148" customWidth="1"/>
    <col min="7687" max="7687" width="3.5703125" style="148" customWidth="1"/>
    <col min="7688" max="7688" width="4.140625" style="148" customWidth="1"/>
    <col min="7689" max="7689" width="7.28515625" style="148" customWidth="1"/>
    <col min="7690" max="7690" width="47.5703125" style="148" customWidth="1"/>
    <col min="7691" max="7691" width="9.85546875" style="148" customWidth="1"/>
    <col min="7692" max="7692" width="7.140625" style="148" customWidth="1"/>
    <col min="7693" max="7693" width="40" style="148" customWidth="1"/>
    <col min="7694" max="7694" width="22.28515625" style="148" customWidth="1"/>
    <col min="7695" max="7696" width="13" style="148" customWidth="1"/>
    <col min="7697" max="7697" width="38.140625" style="148" customWidth="1"/>
    <col min="7698" max="7698" width="9.42578125" style="148" customWidth="1"/>
    <col min="7699" max="7699" width="8.5703125" style="148" customWidth="1"/>
    <col min="7700" max="7700" width="9.7109375" style="148" customWidth="1"/>
    <col min="7701" max="7934" width="11.42578125" style="148"/>
    <col min="7935" max="7935" width="27.140625" style="148" customWidth="1"/>
    <col min="7936" max="7936" width="18" style="148" customWidth="1"/>
    <col min="7937" max="7937" width="28.28515625" style="148" customWidth="1"/>
    <col min="7938" max="7938" width="17.85546875" style="148" customWidth="1"/>
    <col min="7939" max="7939" width="18.7109375" style="148" customWidth="1"/>
    <col min="7940" max="7940" width="23.7109375" style="148" customWidth="1"/>
    <col min="7941" max="7941" width="21.5703125" style="148" customWidth="1"/>
    <col min="7942" max="7942" width="20" style="148" customWidth="1"/>
    <col min="7943" max="7943" width="3.5703125" style="148" customWidth="1"/>
    <col min="7944" max="7944" width="4.140625" style="148" customWidth="1"/>
    <col min="7945" max="7945" width="7.28515625" style="148" customWidth="1"/>
    <col min="7946" max="7946" width="47.5703125" style="148" customWidth="1"/>
    <col min="7947" max="7947" width="9.85546875" style="148" customWidth="1"/>
    <col min="7948" max="7948" width="7.140625" style="148" customWidth="1"/>
    <col min="7949" max="7949" width="40" style="148" customWidth="1"/>
    <col min="7950" max="7950" width="22.28515625" style="148" customWidth="1"/>
    <col min="7951" max="7952" width="13" style="148" customWidth="1"/>
    <col min="7953" max="7953" width="38.140625" style="148" customWidth="1"/>
    <col min="7954" max="7954" width="9.42578125" style="148" customWidth="1"/>
    <col min="7955" max="7955" width="8.5703125" style="148" customWidth="1"/>
    <col min="7956" max="7956" width="9.7109375" style="148" customWidth="1"/>
    <col min="7957" max="8190" width="11.42578125" style="148"/>
    <col min="8191" max="8191" width="27.140625" style="148" customWidth="1"/>
    <col min="8192" max="8192" width="18" style="148" customWidth="1"/>
    <col min="8193" max="8193" width="28.28515625" style="148" customWidth="1"/>
    <col min="8194" max="8194" width="17.85546875" style="148" customWidth="1"/>
    <col min="8195" max="8195" width="18.7109375" style="148" customWidth="1"/>
    <col min="8196" max="8196" width="23.7109375" style="148" customWidth="1"/>
    <col min="8197" max="8197" width="21.5703125" style="148" customWidth="1"/>
    <col min="8198" max="8198" width="20" style="148" customWidth="1"/>
    <col min="8199" max="8199" width="3.5703125" style="148" customWidth="1"/>
    <col min="8200" max="8200" width="4.140625" style="148" customWidth="1"/>
    <col min="8201" max="8201" width="7.28515625" style="148" customWidth="1"/>
    <col min="8202" max="8202" width="47.5703125" style="148" customWidth="1"/>
    <col min="8203" max="8203" width="9.85546875" style="148" customWidth="1"/>
    <col min="8204" max="8204" width="7.140625" style="148" customWidth="1"/>
    <col min="8205" max="8205" width="40" style="148" customWidth="1"/>
    <col min="8206" max="8206" width="22.28515625" style="148" customWidth="1"/>
    <col min="8207" max="8208" width="13" style="148" customWidth="1"/>
    <col min="8209" max="8209" width="38.140625" style="148" customWidth="1"/>
    <col min="8210" max="8210" width="9.42578125" style="148" customWidth="1"/>
    <col min="8211" max="8211" width="8.5703125" style="148" customWidth="1"/>
    <col min="8212" max="8212" width="9.7109375" style="148" customWidth="1"/>
    <col min="8213" max="8446" width="11.42578125" style="148"/>
    <col min="8447" max="8447" width="27.140625" style="148" customWidth="1"/>
    <col min="8448" max="8448" width="18" style="148" customWidth="1"/>
    <col min="8449" max="8449" width="28.28515625" style="148" customWidth="1"/>
    <col min="8450" max="8450" width="17.85546875" style="148" customWidth="1"/>
    <col min="8451" max="8451" width="18.7109375" style="148" customWidth="1"/>
    <col min="8452" max="8452" width="23.7109375" style="148" customWidth="1"/>
    <col min="8453" max="8453" width="21.5703125" style="148" customWidth="1"/>
    <col min="8454" max="8454" width="20" style="148" customWidth="1"/>
    <col min="8455" max="8455" width="3.5703125" style="148" customWidth="1"/>
    <col min="8456" max="8456" width="4.140625" style="148" customWidth="1"/>
    <col min="8457" max="8457" width="7.28515625" style="148" customWidth="1"/>
    <col min="8458" max="8458" width="47.5703125" style="148" customWidth="1"/>
    <col min="8459" max="8459" width="9.85546875" style="148" customWidth="1"/>
    <col min="8460" max="8460" width="7.140625" style="148" customWidth="1"/>
    <col min="8461" max="8461" width="40" style="148" customWidth="1"/>
    <col min="8462" max="8462" width="22.28515625" style="148" customWidth="1"/>
    <col min="8463" max="8464" width="13" style="148" customWidth="1"/>
    <col min="8465" max="8465" width="38.140625" style="148" customWidth="1"/>
    <col min="8466" max="8466" width="9.42578125" style="148" customWidth="1"/>
    <col min="8467" max="8467" width="8.5703125" style="148" customWidth="1"/>
    <col min="8468" max="8468" width="9.7109375" style="148" customWidth="1"/>
    <col min="8469" max="8702" width="11.42578125" style="148"/>
    <col min="8703" max="8703" width="27.140625" style="148" customWidth="1"/>
    <col min="8704" max="8704" width="18" style="148" customWidth="1"/>
    <col min="8705" max="8705" width="28.28515625" style="148" customWidth="1"/>
    <col min="8706" max="8706" width="17.85546875" style="148" customWidth="1"/>
    <col min="8707" max="8707" width="18.7109375" style="148" customWidth="1"/>
    <col min="8708" max="8708" width="23.7109375" style="148" customWidth="1"/>
    <col min="8709" max="8709" width="21.5703125" style="148" customWidth="1"/>
    <col min="8710" max="8710" width="20" style="148" customWidth="1"/>
    <col min="8711" max="8711" width="3.5703125" style="148" customWidth="1"/>
    <col min="8712" max="8712" width="4.140625" style="148" customWidth="1"/>
    <col min="8713" max="8713" width="7.28515625" style="148" customWidth="1"/>
    <col min="8714" max="8714" width="47.5703125" style="148" customWidth="1"/>
    <col min="8715" max="8715" width="9.85546875" style="148" customWidth="1"/>
    <col min="8716" max="8716" width="7.140625" style="148" customWidth="1"/>
    <col min="8717" max="8717" width="40" style="148" customWidth="1"/>
    <col min="8718" max="8718" width="22.28515625" style="148" customWidth="1"/>
    <col min="8719" max="8720" width="13" style="148" customWidth="1"/>
    <col min="8721" max="8721" width="38.140625" style="148" customWidth="1"/>
    <col min="8722" max="8722" width="9.42578125" style="148" customWidth="1"/>
    <col min="8723" max="8723" width="8.5703125" style="148" customWidth="1"/>
    <col min="8724" max="8724" width="9.7109375" style="148" customWidth="1"/>
    <col min="8725" max="8958" width="11.42578125" style="148"/>
    <col min="8959" max="8959" width="27.140625" style="148" customWidth="1"/>
    <col min="8960" max="8960" width="18" style="148" customWidth="1"/>
    <col min="8961" max="8961" width="28.28515625" style="148" customWidth="1"/>
    <col min="8962" max="8962" width="17.85546875" style="148" customWidth="1"/>
    <col min="8963" max="8963" width="18.7109375" style="148" customWidth="1"/>
    <col min="8964" max="8964" width="23.7109375" style="148" customWidth="1"/>
    <col min="8965" max="8965" width="21.5703125" style="148" customWidth="1"/>
    <col min="8966" max="8966" width="20" style="148" customWidth="1"/>
    <col min="8967" max="8967" width="3.5703125" style="148" customWidth="1"/>
    <col min="8968" max="8968" width="4.140625" style="148" customWidth="1"/>
    <col min="8969" max="8969" width="7.28515625" style="148" customWidth="1"/>
    <col min="8970" max="8970" width="47.5703125" style="148" customWidth="1"/>
    <col min="8971" max="8971" width="9.85546875" style="148" customWidth="1"/>
    <col min="8972" max="8972" width="7.140625" style="148" customWidth="1"/>
    <col min="8973" max="8973" width="40" style="148" customWidth="1"/>
    <col min="8974" max="8974" width="22.28515625" style="148" customWidth="1"/>
    <col min="8975" max="8976" width="13" style="148" customWidth="1"/>
    <col min="8977" max="8977" width="38.140625" style="148" customWidth="1"/>
    <col min="8978" max="8978" width="9.42578125" style="148" customWidth="1"/>
    <col min="8979" max="8979" width="8.5703125" style="148" customWidth="1"/>
    <col min="8980" max="8980" width="9.7109375" style="148" customWidth="1"/>
    <col min="8981" max="9214" width="11.42578125" style="148"/>
    <col min="9215" max="9215" width="27.140625" style="148" customWidth="1"/>
    <col min="9216" max="9216" width="18" style="148" customWidth="1"/>
    <col min="9217" max="9217" width="28.28515625" style="148" customWidth="1"/>
    <col min="9218" max="9218" width="17.85546875" style="148" customWidth="1"/>
    <col min="9219" max="9219" width="18.7109375" style="148" customWidth="1"/>
    <col min="9220" max="9220" width="23.7109375" style="148" customWidth="1"/>
    <col min="9221" max="9221" width="21.5703125" style="148" customWidth="1"/>
    <col min="9222" max="9222" width="20" style="148" customWidth="1"/>
    <col min="9223" max="9223" width="3.5703125" style="148" customWidth="1"/>
    <col min="9224" max="9224" width="4.140625" style="148" customWidth="1"/>
    <col min="9225" max="9225" width="7.28515625" style="148" customWidth="1"/>
    <col min="9226" max="9226" width="47.5703125" style="148" customWidth="1"/>
    <col min="9227" max="9227" width="9.85546875" style="148" customWidth="1"/>
    <col min="9228" max="9228" width="7.140625" style="148" customWidth="1"/>
    <col min="9229" max="9229" width="40" style="148" customWidth="1"/>
    <col min="9230" max="9230" width="22.28515625" style="148" customWidth="1"/>
    <col min="9231" max="9232" width="13" style="148" customWidth="1"/>
    <col min="9233" max="9233" width="38.140625" style="148" customWidth="1"/>
    <col min="9234" max="9234" width="9.42578125" style="148" customWidth="1"/>
    <col min="9235" max="9235" width="8.5703125" style="148" customWidth="1"/>
    <col min="9236" max="9236" width="9.7109375" style="148" customWidth="1"/>
    <col min="9237" max="9470" width="11.42578125" style="148"/>
    <col min="9471" max="9471" width="27.140625" style="148" customWidth="1"/>
    <col min="9472" max="9472" width="18" style="148" customWidth="1"/>
    <col min="9473" max="9473" width="28.28515625" style="148" customWidth="1"/>
    <col min="9474" max="9474" width="17.85546875" style="148" customWidth="1"/>
    <col min="9475" max="9475" width="18.7109375" style="148" customWidth="1"/>
    <col min="9476" max="9476" width="23.7109375" style="148" customWidth="1"/>
    <col min="9477" max="9477" width="21.5703125" style="148" customWidth="1"/>
    <col min="9478" max="9478" width="20" style="148" customWidth="1"/>
    <col min="9479" max="9479" width="3.5703125" style="148" customWidth="1"/>
    <col min="9480" max="9480" width="4.140625" style="148" customWidth="1"/>
    <col min="9481" max="9481" width="7.28515625" style="148" customWidth="1"/>
    <col min="9482" max="9482" width="47.5703125" style="148" customWidth="1"/>
    <col min="9483" max="9483" width="9.85546875" style="148" customWidth="1"/>
    <col min="9484" max="9484" width="7.140625" style="148" customWidth="1"/>
    <col min="9485" max="9485" width="40" style="148" customWidth="1"/>
    <col min="9486" max="9486" width="22.28515625" style="148" customWidth="1"/>
    <col min="9487" max="9488" width="13" style="148" customWidth="1"/>
    <col min="9489" max="9489" width="38.140625" style="148" customWidth="1"/>
    <col min="9490" max="9490" width="9.42578125" style="148" customWidth="1"/>
    <col min="9491" max="9491" width="8.5703125" style="148" customWidth="1"/>
    <col min="9492" max="9492" width="9.7109375" style="148" customWidth="1"/>
    <col min="9493" max="9726" width="11.42578125" style="148"/>
    <col min="9727" max="9727" width="27.140625" style="148" customWidth="1"/>
    <col min="9728" max="9728" width="18" style="148" customWidth="1"/>
    <col min="9729" max="9729" width="28.28515625" style="148" customWidth="1"/>
    <col min="9730" max="9730" width="17.85546875" style="148" customWidth="1"/>
    <col min="9731" max="9731" width="18.7109375" style="148" customWidth="1"/>
    <col min="9732" max="9732" width="23.7109375" style="148" customWidth="1"/>
    <col min="9733" max="9733" width="21.5703125" style="148" customWidth="1"/>
    <col min="9734" max="9734" width="20" style="148" customWidth="1"/>
    <col min="9735" max="9735" width="3.5703125" style="148" customWidth="1"/>
    <col min="9736" max="9736" width="4.140625" style="148" customWidth="1"/>
    <col min="9737" max="9737" width="7.28515625" style="148" customWidth="1"/>
    <col min="9738" max="9738" width="47.5703125" style="148" customWidth="1"/>
    <col min="9739" max="9739" width="9.85546875" style="148" customWidth="1"/>
    <col min="9740" max="9740" width="7.140625" style="148" customWidth="1"/>
    <col min="9741" max="9741" width="40" style="148" customWidth="1"/>
    <col min="9742" max="9742" width="22.28515625" style="148" customWidth="1"/>
    <col min="9743" max="9744" width="13" style="148" customWidth="1"/>
    <col min="9745" max="9745" width="38.140625" style="148" customWidth="1"/>
    <col min="9746" max="9746" width="9.42578125" style="148" customWidth="1"/>
    <col min="9747" max="9747" width="8.5703125" style="148" customWidth="1"/>
    <col min="9748" max="9748" width="9.7109375" style="148" customWidth="1"/>
    <col min="9749" max="9982" width="11.42578125" style="148"/>
    <col min="9983" max="9983" width="27.140625" style="148" customWidth="1"/>
    <col min="9984" max="9984" width="18" style="148" customWidth="1"/>
    <col min="9985" max="9985" width="28.28515625" style="148" customWidth="1"/>
    <col min="9986" max="9986" width="17.85546875" style="148" customWidth="1"/>
    <col min="9987" max="9987" width="18.7109375" style="148" customWidth="1"/>
    <col min="9988" max="9988" width="23.7109375" style="148" customWidth="1"/>
    <col min="9989" max="9989" width="21.5703125" style="148" customWidth="1"/>
    <col min="9990" max="9990" width="20" style="148" customWidth="1"/>
    <col min="9991" max="9991" width="3.5703125" style="148" customWidth="1"/>
    <col min="9992" max="9992" width="4.140625" style="148" customWidth="1"/>
    <col min="9993" max="9993" width="7.28515625" style="148" customWidth="1"/>
    <col min="9994" max="9994" width="47.5703125" style="148" customWidth="1"/>
    <col min="9995" max="9995" width="9.85546875" style="148" customWidth="1"/>
    <col min="9996" max="9996" width="7.140625" style="148" customWidth="1"/>
    <col min="9997" max="9997" width="40" style="148" customWidth="1"/>
    <col min="9998" max="9998" width="22.28515625" style="148" customWidth="1"/>
    <col min="9999" max="10000" width="13" style="148" customWidth="1"/>
    <col min="10001" max="10001" width="38.140625" style="148" customWidth="1"/>
    <col min="10002" max="10002" width="9.42578125" style="148" customWidth="1"/>
    <col min="10003" max="10003" width="8.5703125" style="148" customWidth="1"/>
    <col min="10004" max="10004" width="9.7109375" style="148" customWidth="1"/>
    <col min="10005" max="10238" width="11.42578125" style="148"/>
    <col min="10239" max="10239" width="27.140625" style="148" customWidth="1"/>
    <col min="10240" max="10240" width="18" style="148" customWidth="1"/>
    <col min="10241" max="10241" width="28.28515625" style="148" customWidth="1"/>
    <col min="10242" max="10242" width="17.85546875" style="148" customWidth="1"/>
    <col min="10243" max="10243" width="18.7109375" style="148" customWidth="1"/>
    <col min="10244" max="10244" width="23.7109375" style="148" customWidth="1"/>
    <col min="10245" max="10245" width="21.5703125" style="148" customWidth="1"/>
    <col min="10246" max="10246" width="20" style="148" customWidth="1"/>
    <col min="10247" max="10247" width="3.5703125" style="148" customWidth="1"/>
    <col min="10248" max="10248" width="4.140625" style="148" customWidth="1"/>
    <col min="10249" max="10249" width="7.28515625" style="148" customWidth="1"/>
    <col min="10250" max="10250" width="47.5703125" style="148" customWidth="1"/>
    <col min="10251" max="10251" width="9.85546875" style="148" customWidth="1"/>
    <col min="10252" max="10252" width="7.140625" style="148" customWidth="1"/>
    <col min="10253" max="10253" width="40" style="148" customWidth="1"/>
    <col min="10254" max="10254" width="22.28515625" style="148" customWidth="1"/>
    <col min="10255" max="10256" width="13" style="148" customWidth="1"/>
    <col min="10257" max="10257" width="38.140625" style="148" customWidth="1"/>
    <col min="10258" max="10258" width="9.42578125" style="148" customWidth="1"/>
    <col min="10259" max="10259" width="8.5703125" style="148" customWidth="1"/>
    <col min="10260" max="10260" width="9.7109375" style="148" customWidth="1"/>
    <col min="10261" max="10494" width="11.42578125" style="148"/>
    <col min="10495" max="10495" width="27.140625" style="148" customWidth="1"/>
    <col min="10496" max="10496" width="18" style="148" customWidth="1"/>
    <col min="10497" max="10497" width="28.28515625" style="148" customWidth="1"/>
    <col min="10498" max="10498" width="17.85546875" style="148" customWidth="1"/>
    <col min="10499" max="10499" width="18.7109375" style="148" customWidth="1"/>
    <col min="10500" max="10500" width="23.7109375" style="148" customWidth="1"/>
    <col min="10501" max="10501" width="21.5703125" style="148" customWidth="1"/>
    <col min="10502" max="10502" width="20" style="148" customWidth="1"/>
    <col min="10503" max="10503" width="3.5703125" style="148" customWidth="1"/>
    <col min="10504" max="10504" width="4.140625" style="148" customWidth="1"/>
    <col min="10505" max="10505" width="7.28515625" style="148" customWidth="1"/>
    <col min="10506" max="10506" width="47.5703125" style="148" customWidth="1"/>
    <col min="10507" max="10507" width="9.85546875" style="148" customWidth="1"/>
    <col min="10508" max="10508" width="7.140625" style="148" customWidth="1"/>
    <col min="10509" max="10509" width="40" style="148" customWidth="1"/>
    <col min="10510" max="10510" width="22.28515625" style="148" customWidth="1"/>
    <col min="10511" max="10512" width="13" style="148" customWidth="1"/>
    <col min="10513" max="10513" width="38.140625" style="148" customWidth="1"/>
    <col min="10514" max="10514" width="9.42578125" style="148" customWidth="1"/>
    <col min="10515" max="10515" width="8.5703125" style="148" customWidth="1"/>
    <col min="10516" max="10516" width="9.7109375" style="148" customWidth="1"/>
    <col min="10517" max="10750" width="11.42578125" style="148"/>
    <col min="10751" max="10751" width="27.140625" style="148" customWidth="1"/>
    <col min="10752" max="10752" width="18" style="148" customWidth="1"/>
    <col min="10753" max="10753" width="28.28515625" style="148" customWidth="1"/>
    <col min="10754" max="10754" width="17.85546875" style="148" customWidth="1"/>
    <col min="10755" max="10755" width="18.7109375" style="148" customWidth="1"/>
    <col min="10756" max="10756" width="23.7109375" style="148" customWidth="1"/>
    <col min="10757" max="10757" width="21.5703125" style="148" customWidth="1"/>
    <col min="10758" max="10758" width="20" style="148" customWidth="1"/>
    <col min="10759" max="10759" width="3.5703125" style="148" customWidth="1"/>
    <col min="10760" max="10760" width="4.140625" style="148" customWidth="1"/>
    <col min="10761" max="10761" width="7.28515625" style="148" customWidth="1"/>
    <col min="10762" max="10762" width="47.5703125" style="148" customWidth="1"/>
    <col min="10763" max="10763" width="9.85546875" style="148" customWidth="1"/>
    <col min="10764" max="10764" width="7.140625" style="148" customWidth="1"/>
    <col min="10765" max="10765" width="40" style="148" customWidth="1"/>
    <col min="10766" max="10766" width="22.28515625" style="148" customWidth="1"/>
    <col min="10767" max="10768" width="13" style="148" customWidth="1"/>
    <col min="10769" max="10769" width="38.140625" style="148" customWidth="1"/>
    <col min="10770" max="10770" width="9.42578125" style="148" customWidth="1"/>
    <col min="10771" max="10771" width="8.5703125" style="148" customWidth="1"/>
    <col min="10772" max="10772" width="9.7109375" style="148" customWidth="1"/>
    <col min="10773" max="11006" width="11.42578125" style="148"/>
    <col min="11007" max="11007" width="27.140625" style="148" customWidth="1"/>
    <col min="11008" max="11008" width="18" style="148" customWidth="1"/>
    <col min="11009" max="11009" width="28.28515625" style="148" customWidth="1"/>
    <col min="11010" max="11010" width="17.85546875" style="148" customWidth="1"/>
    <col min="11011" max="11011" width="18.7109375" style="148" customWidth="1"/>
    <col min="11012" max="11012" width="23.7109375" style="148" customWidth="1"/>
    <col min="11013" max="11013" width="21.5703125" style="148" customWidth="1"/>
    <col min="11014" max="11014" width="20" style="148" customWidth="1"/>
    <col min="11015" max="11015" width="3.5703125" style="148" customWidth="1"/>
    <col min="11016" max="11016" width="4.140625" style="148" customWidth="1"/>
    <col min="11017" max="11017" width="7.28515625" style="148" customWidth="1"/>
    <col min="11018" max="11018" width="47.5703125" style="148" customWidth="1"/>
    <col min="11019" max="11019" width="9.85546875" style="148" customWidth="1"/>
    <col min="11020" max="11020" width="7.140625" style="148" customWidth="1"/>
    <col min="11021" max="11021" width="40" style="148" customWidth="1"/>
    <col min="11022" max="11022" width="22.28515625" style="148" customWidth="1"/>
    <col min="11023" max="11024" width="13" style="148" customWidth="1"/>
    <col min="11025" max="11025" width="38.140625" style="148" customWidth="1"/>
    <col min="11026" max="11026" width="9.42578125" style="148" customWidth="1"/>
    <col min="11027" max="11027" width="8.5703125" style="148" customWidth="1"/>
    <col min="11028" max="11028" width="9.7109375" style="148" customWidth="1"/>
    <col min="11029" max="11262" width="11.42578125" style="148"/>
    <col min="11263" max="11263" width="27.140625" style="148" customWidth="1"/>
    <col min="11264" max="11264" width="18" style="148" customWidth="1"/>
    <col min="11265" max="11265" width="28.28515625" style="148" customWidth="1"/>
    <col min="11266" max="11266" width="17.85546875" style="148" customWidth="1"/>
    <col min="11267" max="11267" width="18.7109375" style="148" customWidth="1"/>
    <col min="11268" max="11268" width="23.7109375" style="148" customWidth="1"/>
    <col min="11269" max="11269" width="21.5703125" style="148" customWidth="1"/>
    <col min="11270" max="11270" width="20" style="148" customWidth="1"/>
    <col min="11271" max="11271" width="3.5703125" style="148" customWidth="1"/>
    <col min="11272" max="11272" width="4.140625" style="148" customWidth="1"/>
    <col min="11273" max="11273" width="7.28515625" style="148" customWidth="1"/>
    <col min="11274" max="11274" width="47.5703125" style="148" customWidth="1"/>
    <col min="11275" max="11275" width="9.85546875" style="148" customWidth="1"/>
    <col min="11276" max="11276" width="7.140625" style="148" customWidth="1"/>
    <col min="11277" max="11277" width="40" style="148" customWidth="1"/>
    <col min="11278" max="11278" width="22.28515625" style="148" customWidth="1"/>
    <col min="11279" max="11280" width="13" style="148" customWidth="1"/>
    <col min="11281" max="11281" width="38.140625" style="148" customWidth="1"/>
    <col min="11282" max="11282" width="9.42578125" style="148" customWidth="1"/>
    <col min="11283" max="11283" width="8.5703125" style="148" customWidth="1"/>
    <col min="11284" max="11284" width="9.7109375" style="148" customWidth="1"/>
    <col min="11285" max="11518" width="11.42578125" style="148"/>
    <col min="11519" max="11519" width="27.140625" style="148" customWidth="1"/>
    <col min="11520" max="11520" width="18" style="148" customWidth="1"/>
    <col min="11521" max="11521" width="28.28515625" style="148" customWidth="1"/>
    <col min="11522" max="11522" width="17.85546875" style="148" customWidth="1"/>
    <col min="11523" max="11523" width="18.7109375" style="148" customWidth="1"/>
    <col min="11524" max="11524" width="23.7109375" style="148" customWidth="1"/>
    <col min="11525" max="11525" width="21.5703125" style="148" customWidth="1"/>
    <col min="11526" max="11526" width="20" style="148" customWidth="1"/>
    <col min="11527" max="11527" width="3.5703125" style="148" customWidth="1"/>
    <col min="11528" max="11528" width="4.140625" style="148" customWidth="1"/>
    <col min="11529" max="11529" width="7.28515625" style="148" customWidth="1"/>
    <col min="11530" max="11530" width="47.5703125" style="148" customWidth="1"/>
    <col min="11531" max="11531" width="9.85546875" style="148" customWidth="1"/>
    <col min="11532" max="11532" width="7.140625" style="148" customWidth="1"/>
    <col min="11533" max="11533" width="40" style="148" customWidth="1"/>
    <col min="11534" max="11534" width="22.28515625" style="148" customWidth="1"/>
    <col min="11535" max="11536" width="13" style="148" customWidth="1"/>
    <col min="11537" max="11537" width="38.140625" style="148" customWidth="1"/>
    <col min="11538" max="11538" width="9.42578125" style="148" customWidth="1"/>
    <col min="11539" max="11539" width="8.5703125" style="148" customWidth="1"/>
    <col min="11540" max="11540" width="9.7109375" style="148" customWidth="1"/>
    <col min="11541" max="11774" width="11.42578125" style="148"/>
    <col min="11775" max="11775" width="27.140625" style="148" customWidth="1"/>
    <col min="11776" max="11776" width="18" style="148" customWidth="1"/>
    <col min="11777" max="11777" width="28.28515625" style="148" customWidth="1"/>
    <col min="11778" max="11778" width="17.85546875" style="148" customWidth="1"/>
    <col min="11779" max="11779" width="18.7109375" style="148" customWidth="1"/>
    <col min="11780" max="11780" width="23.7109375" style="148" customWidth="1"/>
    <col min="11781" max="11781" width="21.5703125" style="148" customWidth="1"/>
    <col min="11782" max="11782" width="20" style="148" customWidth="1"/>
    <col min="11783" max="11783" width="3.5703125" style="148" customWidth="1"/>
    <col min="11784" max="11784" width="4.140625" style="148" customWidth="1"/>
    <col min="11785" max="11785" width="7.28515625" style="148" customWidth="1"/>
    <col min="11786" max="11786" width="47.5703125" style="148" customWidth="1"/>
    <col min="11787" max="11787" width="9.85546875" style="148" customWidth="1"/>
    <col min="11788" max="11788" width="7.140625" style="148" customWidth="1"/>
    <col min="11789" max="11789" width="40" style="148" customWidth="1"/>
    <col min="11790" max="11790" width="22.28515625" style="148" customWidth="1"/>
    <col min="11791" max="11792" width="13" style="148" customWidth="1"/>
    <col min="11793" max="11793" width="38.140625" style="148" customWidth="1"/>
    <col min="11794" max="11794" width="9.42578125" style="148" customWidth="1"/>
    <col min="11795" max="11795" width="8.5703125" style="148" customWidth="1"/>
    <col min="11796" max="11796" width="9.7109375" style="148" customWidth="1"/>
    <col min="11797" max="12030" width="11.42578125" style="148"/>
    <col min="12031" max="12031" width="27.140625" style="148" customWidth="1"/>
    <col min="12032" max="12032" width="18" style="148" customWidth="1"/>
    <col min="12033" max="12033" width="28.28515625" style="148" customWidth="1"/>
    <col min="12034" max="12034" width="17.85546875" style="148" customWidth="1"/>
    <col min="12035" max="12035" width="18.7109375" style="148" customWidth="1"/>
    <col min="12036" max="12036" width="23.7109375" style="148" customWidth="1"/>
    <col min="12037" max="12037" width="21.5703125" style="148" customWidth="1"/>
    <col min="12038" max="12038" width="20" style="148" customWidth="1"/>
    <col min="12039" max="12039" width="3.5703125" style="148" customWidth="1"/>
    <col min="12040" max="12040" width="4.140625" style="148" customWidth="1"/>
    <col min="12041" max="12041" width="7.28515625" style="148" customWidth="1"/>
    <col min="12042" max="12042" width="47.5703125" style="148" customWidth="1"/>
    <col min="12043" max="12043" width="9.85546875" style="148" customWidth="1"/>
    <col min="12044" max="12044" width="7.140625" style="148" customWidth="1"/>
    <col min="12045" max="12045" width="40" style="148" customWidth="1"/>
    <col min="12046" max="12046" width="22.28515625" style="148" customWidth="1"/>
    <col min="12047" max="12048" width="13" style="148" customWidth="1"/>
    <col min="12049" max="12049" width="38.140625" style="148" customWidth="1"/>
    <col min="12050" max="12050" width="9.42578125" style="148" customWidth="1"/>
    <col min="12051" max="12051" width="8.5703125" style="148" customWidth="1"/>
    <col min="12052" max="12052" width="9.7109375" style="148" customWidth="1"/>
    <col min="12053" max="12286" width="11.42578125" style="148"/>
    <col min="12287" max="12287" width="27.140625" style="148" customWidth="1"/>
    <col min="12288" max="12288" width="18" style="148" customWidth="1"/>
    <col min="12289" max="12289" width="28.28515625" style="148" customWidth="1"/>
    <col min="12290" max="12290" width="17.85546875" style="148" customWidth="1"/>
    <col min="12291" max="12291" width="18.7109375" style="148" customWidth="1"/>
    <col min="12292" max="12292" width="23.7109375" style="148" customWidth="1"/>
    <col min="12293" max="12293" width="21.5703125" style="148" customWidth="1"/>
    <col min="12294" max="12294" width="20" style="148" customWidth="1"/>
    <col min="12295" max="12295" width="3.5703125" style="148" customWidth="1"/>
    <col min="12296" max="12296" width="4.140625" style="148" customWidth="1"/>
    <col min="12297" max="12297" width="7.28515625" style="148" customWidth="1"/>
    <col min="12298" max="12298" width="47.5703125" style="148" customWidth="1"/>
    <col min="12299" max="12299" width="9.85546875" style="148" customWidth="1"/>
    <col min="12300" max="12300" width="7.140625" style="148" customWidth="1"/>
    <col min="12301" max="12301" width="40" style="148" customWidth="1"/>
    <col min="12302" max="12302" width="22.28515625" style="148" customWidth="1"/>
    <col min="12303" max="12304" width="13" style="148" customWidth="1"/>
    <col min="12305" max="12305" width="38.140625" style="148" customWidth="1"/>
    <col min="12306" max="12306" width="9.42578125" style="148" customWidth="1"/>
    <col min="12307" max="12307" width="8.5703125" style="148" customWidth="1"/>
    <col min="12308" max="12308" width="9.7109375" style="148" customWidth="1"/>
    <col min="12309" max="12542" width="11.42578125" style="148"/>
    <col min="12543" max="12543" width="27.140625" style="148" customWidth="1"/>
    <col min="12544" max="12544" width="18" style="148" customWidth="1"/>
    <col min="12545" max="12545" width="28.28515625" style="148" customWidth="1"/>
    <col min="12546" max="12546" width="17.85546875" style="148" customWidth="1"/>
    <col min="12547" max="12547" width="18.7109375" style="148" customWidth="1"/>
    <col min="12548" max="12548" width="23.7109375" style="148" customWidth="1"/>
    <col min="12549" max="12549" width="21.5703125" style="148" customWidth="1"/>
    <col min="12550" max="12550" width="20" style="148" customWidth="1"/>
    <col min="12551" max="12551" width="3.5703125" style="148" customWidth="1"/>
    <col min="12552" max="12552" width="4.140625" style="148" customWidth="1"/>
    <col min="12553" max="12553" width="7.28515625" style="148" customWidth="1"/>
    <col min="12554" max="12554" width="47.5703125" style="148" customWidth="1"/>
    <col min="12555" max="12555" width="9.85546875" style="148" customWidth="1"/>
    <col min="12556" max="12556" width="7.140625" style="148" customWidth="1"/>
    <col min="12557" max="12557" width="40" style="148" customWidth="1"/>
    <col min="12558" max="12558" width="22.28515625" style="148" customWidth="1"/>
    <col min="12559" max="12560" width="13" style="148" customWidth="1"/>
    <col min="12561" max="12561" width="38.140625" style="148" customWidth="1"/>
    <col min="12562" max="12562" width="9.42578125" style="148" customWidth="1"/>
    <col min="12563" max="12563" width="8.5703125" style="148" customWidth="1"/>
    <col min="12564" max="12564" width="9.7109375" style="148" customWidth="1"/>
    <col min="12565" max="12798" width="11.42578125" style="148"/>
    <col min="12799" max="12799" width="27.140625" style="148" customWidth="1"/>
    <col min="12800" max="12800" width="18" style="148" customWidth="1"/>
    <col min="12801" max="12801" width="28.28515625" style="148" customWidth="1"/>
    <col min="12802" max="12802" width="17.85546875" style="148" customWidth="1"/>
    <col min="12803" max="12803" width="18.7109375" style="148" customWidth="1"/>
    <col min="12804" max="12804" width="23.7109375" style="148" customWidth="1"/>
    <col min="12805" max="12805" width="21.5703125" style="148" customWidth="1"/>
    <col min="12806" max="12806" width="20" style="148" customWidth="1"/>
    <col min="12807" max="12807" width="3.5703125" style="148" customWidth="1"/>
    <col min="12808" max="12808" width="4.140625" style="148" customWidth="1"/>
    <col min="12809" max="12809" width="7.28515625" style="148" customWidth="1"/>
    <col min="12810" max="12810" width="47.5703125" style="148" customWidth="1"/>
    <col min="12811" max="12811" width="9.85546875" style="148" customWidth="1"/>
    <col min="12812" max="12812" width="7.140625" style="148" customWidth="1"/>
    <col min="12813" max="12813" width="40" style="148" customWidth="1"/>
    <col min="12814" max="12814" width="22.28515625" style="148" customWidth="1"/>
    <col min="12815" max="12816" width="13" style="148" customWidth="1"/>
    <col min="12817" max="12817" width="38.140625" style="148" customWidth="1"/>
    <col min="12818" max="12818" width="9.42578125" style="148" customWidth="1"/>
    <col min="12819" max="12819" width="8.5703125" style="148" customWidth="1"/>
    <col min="12820" max="12820" width="9.7109375" style="148" customWidth="1"/>
    <col min="12821" max="13054" width="11.42578125" style="148"/>
    <col min="13055" max="13055" width="27.140625" style="148" customWidth="1"/>
    <col min="13056" max="13056" width="18" style="148" customWidth="1"/>
    <col min="13057" max="13057" width="28.28515625" style="148" customWidth="1"/>
    <col min="13058" max="13058" width="17.85546875" style="148" customWidth="1"/>
    <col min="13059" max="13059" width="18.7109375" style="148" customWidth="1"/>
    <col min="13060" max="13060" width="23.7109375" style="148" customWidth="1"/>
    <col min="13061" max="13061" width="21.5703125" style="148" customWidth="1"/>
    <col min="13062" max="13062" width="20" style="148" customWidth="1"/>
    <col min="13063" max="13063" width="3.5703125" style="148" customWidth="1"/>
    <col min="13064" max="13064" width="4.140625" style="148" customWidth="1"/>
    <col min="13065" max="13065" width="7.28515625" style="148" customWidth="1"/>
    <col min="13066" max="13066" width="47.5703125" style="148" customWidth="1"/>
    <col min="13067" max="13067" width="9.85546875" style="148" customWidth="1"/>
    <col min="13068" max="13068" width="7.140625" style="148" customWidth="1"/>
    <col min="13069" max="13069" width="40" style="148" customWidth="1"/>
    <col min="13070" max="13070" width="22.28515625" style="148" customWidth="1"/>
    <col min="13071" max="13072" width="13" style="148" customWidth="1"/>
    <col min="13073" max="13073" width="38.140625" style="148" customWidth="1"/>
    <col min="13074" max="13074" width="9.42578125" style="148" customWidth="1"/>
    <col min="13075" max="13075" width="8.5703125" style="148" customWidth="1"/>
    <col min="13076" max="13076" width="9.7109375" style="148" customWidth="1"/>
    <col min="13077" max="13310" width="11.42578125" style="148"/>
    <col min="13311" max="13311" width="27.140625" style="148" customWidth="1"/>
    <col min="13312" max="13312" width="18" style="148" customWidth="1"/>
    <col min="13313" max="13313" width="28.28515625" style="148" customWidth="1"/>
    <col min="13314" max="13314" width="17.85546875" style="148" customWidth="1"/>
    <col min="13315" max="13315" width="18.7109375" style="148" customWidth="1"/>
    <col min="13316" max="13316" width="23.7109375" style="148" customWidth="1"/>
    <col min="13317" max="13317" width="21.5703125" style="148" customWidth="1"/>
    <col min="13318" max="13318" width="20" style="148" customWidth="1"/>
    <col min="13319" max="13319" width="3.5703125" style="148" customWidth="1"/>
    <col min="13320" max="13320" width="4.140625" style="148" customWidth="1"/>
    <col min="13321" max="13321" width="7.28515625" style="148" customWidth="1"/>
    <col min="13322" max="13322" width="47.5703125" style="148" customWidth="1"/>
    <col min="13323" max="13323" width="9.85546875" style="148" customWidth="1"/>
    <col min="13324" max="13324" width="7.140625" style="148" customWidth="1"/>
    <col min="13325" max="13325" width="40" style="148" customWidth="1"/>
    <col min="13326" max="13326" width="22.28515625" style="148" customWidth="1"/>
    <col min="13327" max="13328" width="13" style="148" customWidth="1"/>
    <col min="13329" max="13329" width="38.140625" style="148" customWidth="1"/>
    <col min="13330" max="13330" width="9.42578125" style="148" customWidth="1"/>
    <col min="13331" max="13331" width="8.5703125" style="148" customWidth="1"/>
    <col min="13332" max="13332" width="9.7109375" style="148" customWidth="1"/>
    <col min="13333" max="13566" width="11.42578125" style="148"/>
    <col min="13567" max="13567" width="27.140625" style="148" customWidth="1"/>
    <col min="13568" max="13568" width="18" style="148" customWidth="1"/>
    <col min="13569" max="13569" width="28.28515625" style="148" customWidth="1"/>
    <col min="13570" max="13570" width="17.85546875" style="148" customWidth="1"/>
    <col min="13571" max="13571" width="18.7109375" style="148" customWidth="1"/>
    <col min="13572" max="13572" width="23.7109375" style="148" customWidth="1"/>
    <col min="13573" max="13573" width="21.5703125" style="148" customWidth="1"/>
    <col min="13574" max="13574" width="20" style="148" customWidth="1"/>
    <col min="13575" max="13575" width="3.5703125" style="148" customWidth="1"/>
    <col min="13576" max="13576" width="4.140625" style="148" customWidth="1"/>
    <col min="13577" max="13577" width="7.28515625" style="148" customWidth="1"/>
    <col min="13578" max="13578" width="47.5703125" style="148" customWidth="1"/>
    <col min="13579" max="13579" width="9.85546875" style="148" customWidth="1"/>
    <col min="13580" max="13580" width="7.140625" style="148" customWidth="1"/>
    <col min="13581" max="13581" width="40" style="148" customWidth="1"/>
    <col min="13582" max="13582" width="22.28515625" style="148" customWidth="1"/>
    <col min="13583" max="13584" width="13" style="148" customWidth="1"/>
    <col min="13585" max="13585" width="38.140625" style="148" customWidth="1"/>
    <col min="13586" max="13586" width="9.42578125" style="148" customWidth="1"/>
    <col min="13587" max="13587" width="8.5703125" style="148" customWidth="1"/>
    <col min="13588" max="13588" width="9.7109375" style="148" customWidth="1"/>
    <col min="13589" max="13822" width="11.42578125" style="148"/>
    <col min="13823" max="13823" width="27.140625" style="148" customWidth="1"/>
    <col min="13824" max="13824" width="18" style="148" customWidth="1"/>
    <col min="13825" max="13825" width="28.28515625" style="148" customWidth="1"/>
    <col min="13826" max="13826" width="17.85546875" style="148" customWidth="1"/>
    <col min="13827" max="13827" width="18.7109375" style="148" customWidth="1"/>
    <col min="13828" max="13828" width="23.7109375" style="148" customWidth="1"/>
    <col min="13829" max="13829" width="21.5703125" style="148" customWidth="1"/>
    <col min="13830" max="13830" width="20" style="148" customWidth="1"/>
    <col min="13831" max="13831" width="3.5703125" style="148" customWidth="1"/>
    <col min="13832" max="13832" width="4.140625" style="148" customWidth="1"/>
    <col min="13833" max="13833" width="7.28515625" style="148" customWidth="1"/>
    <col min="13834" max="13834" width="47.5703125" style="148" customWidth="1"/>
    <col min="13835" max="13835" width="9.85546875" style="148" customWidth="1"/>
    <col min="13836" max="13836" width="7.140625" style="148" customWidth="1"/>
    <col min="13837" max="13837" width="40" style="148" customWidth="1"/>
    <col min="13838" max="13838" width="22.28515625" style="148" customWidth="1"/>
    <col min="13839" max="13840" width="13" style="148" customWidth="1"/>
    <col min="13841" max="13841" width="38.140625" style="148" customWidth="1"/>
    <col min="13842" max="13842" width="9.42578125" style="148" customWidth="1"/>
    <col min="13843" max="13843" width="8.5703125" style="148" customWidth="1"/>
    <col min="13844" max="13844" width="9.7109375" style="148" customWidth="1"/>
    <col min="13845" max="14078" width="11.42578125" style="148"/>
    <col min="14079" max="14079" width="27.140625" style="148" customWidth="1"/>
    <col min="14080" max="14080" width="18" style="148" customWidth="1"/>
    <col min="14081" max="14081" width="28.28515625" style="148" customWidth="1"/>
    <col min="14082" max="14082" width="17.85546875" style="148" customWidth="1"/>
    <col min="14083" max="14083" width="18.7109375" style="148" customWidth="1"/>
    <col min="14084" max="14084" width="23.7109375" style="148" customWidth="1"/>
    <col min="14085" max="14085" width="21.5703125" style="148" customWidth="1"/>
    <col min="14086" max="14086" width="20" style="148" customWidth="1"/>
    <col min="14087" max="14087" width="3.5703125" style="148" customWidth="1"/>
    <col min="14088" max="14088" width="4.140625" style="148" customWidth="1"/>
    <col min="14089" max="14089" width="7.28515625" style="148" customWidth="1"/>
    <col min="14090" max="14090" width="47.5703125" style="148" customWidth="1"/>
    <col min="14091" max="14091" width="9.85546875" style="148" customWidth="1"/>
    <col min="14092" max="14092" width="7.140625" style="148" customWidth="1"/>
    <col min="14093" max="14093" width="40" style="148" customWidth="1"/>
    <col min="14094" max="14094" width="22.28515625" style="148" customWidth="1"/>
    <col min="14095" max="14096" width="13" style="148" customWidth="1"/>
    <col min="14097" max="14097" width="38.140625" style="148" customWidth="1"/>
    <col min="14098" max="14098" width="9.42578125" style="148" customWidth="1"/>
    <col min="14099" max="14099" width="8.5703125" style="148" customWidth="1"/>
    <col min="14100" max="14100" width="9.7109375" style="148" customWidth="1"/>
    <col min="14101" max="14334" width="11.42578125" style="148"/>
    <col min="14335" max="14335" width="27.140625" style="148" customWidth="1"/>
    <col min="14336" max="14336" width="18" style="148" customWidth="1"/>
    <col min="14337" max="14337" width="28.28515625" style="148" customWidth="1"/>
    <col min="14338" max="14338" width="17.85546875" style="148" customWidth="1"/>
    <col min="14339" max="14339" width="18.7109375" style="148" customWidth="1"/>
    <col min="14340" max="14340" width="23.7109375" style="148" customWidth="1"/>
    <col min="14341" max="14341" width="21.5703125" style="148" customWidth="1"/>
    <col min="14342" max="14342" width="20" style="148" customWidth="1"/>
    <col min="14343" max="14343" width="3.5703125" style="148" customWidth="1"/>
    <col min="14344" max="14344" width="4.140625" style="148" customWidth="1"/>
    <col min="14345" max="14345" width="7.28515625" style="148" customWidth="1"/>
    <col min="14346" max="14346" width="47.5703125" style="148" customWidth="1"/>
    <col min="14347" max="14347" width="9.85546875" style="148" customWidth="1"/>
    <col min="14348" max="14348" width="7.140625" style="148" customWidth="1"/>
    <col min="14349" max="14349" width="40" style="148" customWidth="1"/>
    <col min="14350" max="14350" width="22.28515625" style="148" customWidth="1"/>
    <col min="14351" max="14352" width="13" style="148" customWidth="1"/>
    <col min="14353" max="14353" width="38.140625" style="148" customWidth="1"/>
    <col min="14354" max="14354" width="9.42578125" style="148" customWidth="1"/>
    <col min="14355" max="14355" width="8.5703125" style="148" customWidth="1"/>
    <col min="14356" max="14356" width="9.7109375" style="148" customWidth="1"/>
    <col min="14357" max="14590" width="11.42578125" style="148"/>
    <col min="14591" max="14591" width="27.140625" style="148" customWidth="1"/>
    <col min="14592" max="14592" width="18" style="148" customWidth="1"/>
    <col min="14593" max="14593" width="28.28515625" style="148" customWidth="1"/>
    <col min="14594" max="14594" width="17.85546875" style="148" customWidth="1"/>
    <col min="14595" max="14595" width="18.7109375" style="148" customWidth="1"/>
    <col min="14596" max="14596" width="23.7109375" style="148" customWidth="1"/>
    <col min="14597" max="14597" width="21.5703125" style="148" customWidth="1"/>
    <col min="14598" max="14598" width="20" style="148" customWidth="1"/>
    <col min="14599" max="14599" width="3.5703125" style="148" customWidth="1"/>
    <col min="14600" max="14600" width="4.140625" style="148" customWidth="1"/>
    <col min="14601" max="14601" width="7.28515625" style="148" customWidth="1"/>
    <col min="14602" max="14602" width="47.5703125" style="148" customWidth="1"/>
    <col min="14603" max="14603" width="9.85546875" style="148" customWidth="1"/>
    <col min="14604" max="14604" width="7.140625" style="148" customWidth="1"/>
    <col min="14605" max="14605" width="40" style="148" customWidth="1"/>
    <col min="14606" max="14606" width="22.28515625" style="148" customWidth="1"/>
    <col min="14607" max="14608" width="13" style="148" customWidth="1"/>
    <col min="14609" max="14609" width="38.140625" style="148" customWidth="1"/>
    <col min="14610" max="14610" width="9.42578125" style="148" customWidth="1"/>
    <col min="14611" max="14611" width="8.5703125" style="148" customWidth="1"/>
    <col min="14612" max="14612" width="9.7109375" style="148" customWidth="1"/>
    <col min="14613" max="14846" width="11.42578125" style="148"/>
    <col min="14847" max="14847" width="27.140625" style="148" customWidth="1"/>
    <col min="14848" max="14848" width="18" style="148" customWidth="1"/>
    <col min="14849" max="14849" width="28.28515625" style="148" customWidth="1"/>
    <col min="14850" max="14850" width="17.85546875" style="148" customWidth="1"/>
    <col min="14851" max="14851" width="18.7109375" style="148" customWidth="1"/>
    <col min="14852" max="14852" width="23.7109375" style="148" customWidth="1"/>
    <col min="14853" max="14853" width="21.5703125" style="148" customWidth="1"/>
    <col min="14854" max="14854" width="20" style="148" customWidth="1"/>
    <col min="14855" max="14855" width="3.5703125" style="148" customWidth="1"/>
    <col min="14856" max="14856" width="4.140625" style="148" customWidth="1"/>
    <col min="14857" max="14857" width="7.28515625" style="148" customWidth="1"/>
    <col min="14858" max="14858" width="47.5703125" style="148" customWidth="1"/>
    <col min="14859" max="14859" width="9.85546875" style="148" customWidth="1"/>
    <col min="14860" max="14860" width="7.140625" style="148" customWidth="1"/>
    <col min="14861" max="14861" width="40" style="148" customWidth="1"/>
    <col min="14862" max="14862" width="22.28515625" style="148" customWidth="1"/>
    <col min="14863" max="14864" width="13" style="148" customWidth="1"/>
    <col min="14865" max="14865" width="38.140625" style="148" customWidth="1"/>
    <col min="14866" max="14866" width="9.42578125" style="148" customWidth="1"/>
    <col min="14867" max="14867" width="8.5703125" style="148" customWidth="1"/>
    <col min="14868" max="14868" width="9.7109375" style="148" customWidth="1"/>
    <col min="14869" max="15102" width="11.42578125" style="148"/>
    <col min="15103" max="15103" width="27.140625" style="148" customWidth="1"/>
    <col min="15104" max="15104" width="18" style="148" customWidth="1"/>
    <col min="15105" max="15105" width="28.28515625" style="148" customWidth="1"/>
    <col min="15106" max="15106" width="17.85546875" style="148" customWidth="1"/>
    <col min="15107" max="15107" width="18.7109375" style="148" customWidth="1"/>
    <col min="15108" max="15108" width="23.7109375" style="148" customWidth="1"/>
    <col min="15109" max="15109" width="21.5703125" style="148" customWidth="1"/>
    <col min="15110" max="15110" width="20" style="148" customWidth="1"/>
    <col min="15111" max="15111" width="3.5703125" style="148" customWidth="1"/>
    <col min="15112" max="15112" width="4.140625" style="148" customWidth="1"/>
    <col min="15113" max="15113" width="7.28515625" style="148" customWidth="1"/>
    <col min="15114" max="15114" width="47.5703125" style="148" customWidth="1"/>
    <col min="15115" max="15115" width="9.85546875" style="148" customWidth="1"/>
    <col min="15116" max="15116" width="7.140625" style="148" customWidth="1"/>
    <col min="15117" max="15117" width="40" style="148" customWidth="1"/>
    <col min="15118" max="15118" width="22.28515625" style="148" customWidth="1"/>
    <col min="15119" max="15120" width="13" style="148" customWidth="1"/>
    <col min="15121" max="15121" width="38.140625" style="148" customWidth="1"/>
    <col min="15122" max="15122" width="9.42578125" style="148" customWidth="1"/>
    <col min="15123" max="15123" width="8.5703125" style="148" customWidth="1"/>
    <col min="15124" max="15124" width="9.7109375" style="148" customWidth="1"/>
    <col min="15125" max="15358" width="11.42578125" style="148"/>
    <col min="15359" max="15359" width="27.140625" style="148" customWidth="1"/>
    <col min="15360" max="15360" width="18" style="148" customWidth="1"/>
    <col min="15361" max="15361" width="28.28515625" style="148" customWidth="1"/>
    <col min="15362" max="15362" width="17.85546875" style="148" customWidth="1"/>
    <col min="15363" max="15363" width="18.7109375" style="148" customWidth="1"/>
    <col min="15364" max="15364" width="23.7109375" style="148" customWidth="1"/>
    <col min="15365" max="15365" width="21.5703125" style="148" customWidth="1"/>
    <col min="15366" max="15366" width="20" style="148" customWidth="1"/>
    <col min="15367" max="15367" width="3.5703125" style="148" customWidth="1"/>
    <col min="15368" max="15368" width="4.140625" style="148" customWidth="1"/>
    <col min="15369" max="15369" width="7.28515625" style="148" customWidth="1"/>
    <col min="15370" max="15370" width="47.5703125" style="148" customWidth="1"/>
    <col min="15371" max="15371" width="9.85546875" style="148" customWidth="1"/>
    <col min="15372" max="15372" width="7.140625" style="148" customWidth="1"/>
    <col min="15373" max="15373" width="40" style="148" customWidth="1"/>
    <col min="15374" max="15374" width="22.28515625" style="148" customWidth="1"/>
    <col min="15375" max="15376" width="13" style="148" customWidth="1"/>
    <col min="15377" max="15377" width="38.140625" style="148" customWidth="1"/>
    <col min="15378" max="15378" width="9.42578125" style="148" customWidth="1"/>
    <col min="15379" max="15379" width="8.5703125" style="148" customWidth="1"/>
    <col min="15380" max="15380" width="9.7109375" style="148" customWidth="1"/>
    <col min="15381" max="15614" width="11.42578125" style="148"/>
    <col min="15615" max="15615" width="27.140625" style="148" customWidth="1"/>
    <col min="15616" max="15616" width="18" style="148" customWidth="1"/>
    <col min="15617" max="15617" width="28.28515625" style="148" customWidth="1"/>
    <col min="15618" max="15618" width="17.85546875" style="148" customWidth="1"/>
    <col min="15619" max="15619" width="18.7109375" style="148" customWidth="1"/>
    <col min="15620" max="15620" width="23.7109375" style="148" customWidth="1"/>
    <col min="15621" max="15621" width="21.5703125" style="148" customWidth="1"/>
    <col min="15622" max="15622" width="20" style="148" customWidth="1"/>
    <col min="15623" max="15623" width="3.5703125" style="148" customWidth="1"/>
    <col min="15624" max="15624" width="4.140625" style="148" customWidth="1"/>
    <col min="15625" max="15625" width="7.28515625" style="148" customWidth="1"/>
    <col min="15626" max="15626" width="47.5703125" style="148" customWidth="1"/>
    <col min="15627" max="15627" width="9.85546875" style="148" customWidth="1"/>
    <col min="15628" max="15628" width="7.140625" style="148" customWidth="1"/>
    <col min="15629" max="15629" width="40" style="148" customWidth="1"/>
    <col min="15630" max="15630" width="22.28515625" style="148" customWidth="1"/>
    <col min="15631" max="15632" width="13" style="148" customWidth="1"/>
    <col min="15633" max="15633" width="38.140625" style="148" customWidth="1"/>
    <col min="15634" max="15634" width="9.42578125" style="148" customWidth="1"/>
    <col min="15635" max="15635" width="8.5703125" style="148" customWidth="1"/>
    <col min="15636" max="15636" width="9.7109375" style="148" customWidth="1"/>
    <col min="15637" max="15870" width="11.42578125" style="148"/>
    <col min="15871" max="15871" width="27.140625" style="148" customWidth="1"/>
    <col min="15872" max="15872" width="18" style="148" customWidth="1"/>
    <col min="15873" max="15873" width="28.28515625" style="148" customWidth="1"/>
    <col min="15874" max="15874" width="17.85546875" style="148" customWidth="1"/>
    <col min="15875" max="15875" width="18.7109375" style="148" customWidth="1"/>
    <col min="15876" max="15876" width="23.7109375" style="148" customWidth="1"/>
    <col min="15877" max="15877" width="21.5703125" style="148" customWidth="1"/>
    <col min="15878" max="15878" width="20" style="148" customWidth="1"/>
    <col min="15879" max="15879" width="3.5703125" style="148" customWidth="1"/>
    <col min="15880" max="15880" width="4.140625" style="148" customWidth="1"/>
    <col min="15881" max="15881" width="7.28515625" style="148" customWidth="1"/>
    <col min="15882" max="15882" width="47.5703125" style="148" customWidth="1"/>
    <col min="15883" max="15883" width="9.85546875" style="148" customWidth="1"/>
    <col min="15884" max="15884" width="7.140625" style="148" customWidth="1"/>
    <col min="15885" max="15885" width="40" style="148" customWidth="1"/>
    <col min="15886" max="15886" width="22.28515625" style="148" customWidth="1"/>
    <col min="15887" max="15888" width="13" style="148" customWidth="1"/>
    <col min="15889" max="15889" width="38.140625" style="148" customWidth="1"/>
    <col min="15890" max="15890" width="9.42578125" style="148" customWidth="1"/>
    <col min="15891" max="15891" width="8.5703125" style="148" customWidth="1"/>
    <col min="15892" max="15892" width="9.7109375" style="148" customWidth="1"/>
    <col min="15893" max="16126" width="11.42578125" style="148"/>
    <col min="16127" max="16127" width="27.140625" style="148" customWidth="1"/>
    <col min="16128" max="16128" width="18" style="148" customWidth="1"/>
    <col min="16129" max="16129" width="28.28515625" style="148" customWidth="1"/>
    <col min="16130" max="16130" width="17.85546875" style="148" customWidth="1"/>
    <col min="16131" max="16131" width="18.7109375" style="148" customWidth="1"/>
    <col min="16132" max="16132" width="23.7109375" style="148" customWidth="1"/>
    <col min="16133" max="16133" width="21.5703125" style="148" customWidth="1"/>
    <col min="16134" max="16134" width="20" style="148" customWidth="1"/>
    <col min="16135" max="16135" width="3.5703125" style="148" customWidth="1"/>
    <col min="16136" max="16136" width="4.140625" style="148" customWidth="1"/>
    <col min="16137" max="16137" width="7.28515625" style="148" customWidth="1"/>
    <col min="16138" max="16138" width="47.5703125" style="148" customWidth="1"/>
    <col min="16139" max="16139" width="9.85546875" style="148" customWidth="1"/>
    <col min="16140" max="16140" width="7.140625" style="148" customWidth="1"/>
    <col min="16141" max="16141" width="40" style="148" customWidth="1"/>
    <col min="16142" max="16142" width="22.28515625" style="148" customWidth="1"/>
    <col min="16143" max="16144" width="13" style="148" customWidth="1"/>
    <col min="16145" max="16145" width="38.140625" style="148" customWidth="1"/>
    <col min="16146" max="16146" width="9.42578125" style="148" customWidth="1"/>
    <col min="16147" max="16147" width="8.5703125" style="148" customWidth="1"/>
    <col min="16148" max="16148" width="9.7109375" style="148" customWidth="1"/>
    <col min="16149" max="16384" width="11.42578125" style="148"/>
  </cols>
  <sheetData>
    <row r="1" spans="1:21" ht="36" customHeight="1" x14ac:dyDescent="0.25">
      <c r="A1" s="1387"/>
      <c r="B1" s="1388"/>
      <c r="C1" s="1391" t="s">
        <v>273</v>
      </c>
      <c r="D1" s="1392"/>
      <c r="E1" s="1392"/>
      <c r="F1" s="1392"/>
      <c r="G1" s="1392"/>
      <c r="H1" s="1392"/>
      <c r="I1" s="1392"/>
      <c r="J1" s="1392"/>
      <c r="K1" s="1392"/>
      <c r="L1" s="1392"/>
      <c r="M1" s="1392"/>
      <c r="N1" s="1392"/>
      <c r="O1" s="1392"/>
      <c r="P1" s="1392"/>
      <c r="Q1" s="1392"/>
      <c r="R1" s="1392"/>
      <c r="S1" s="1392" t="s">
        <v>274</v>
      </c>
      <c r="T1" s="1392"/>
      <c r="U1" s="1393"/>
    </row>
    <row r="2" spans="1:21" ht="36" customHeight="1" x14ac:dyDescent="0.25">
      <c r="A2" s="1389"/>
      <c r="B2" s="1390"/>
      <c r="C2" s="1394" t="s">
        <v>275</v>
      </c>
      <c r="D2" s="1395"/>
      <c r="E2" s="1395"/>
      <c r="F2" s="1395"/>
      <c r="G2" s="1395"/>
      <c r="H2" s="1395"/>
      <c r="I2" s="1395"/>
      <c r="J2" s="1395"/>
      <c r="K2" s="1395"/>
      <c r="L2" s="1395"/>
      <c r="M2" s="1395"/>
      <c r="N2" s="1395"/>
      <c r="O2" s="1395"/>
      <c r="P2" s="1395"/>
      <c r="Q2" s="1395"/>
      <c r="R2" s="1395"/>
      <c r="S2" s="1395" t="s">
        <v>276</v>
      </c>
      <c r="T2" s="1395"/>
      <c r="U2" s="1396"/>
    </row>
    <row r="3" spans="1:21" ht="36" customHeight="1" x14ac:dyDescent="0.25">
      <c r="A3" s="1357" t="s">
        <v>1221</v>
      </c>
      <c r="B3" s="1358"/>
      <c r="C3" s="1358"/>
      <c r="D3" s="1358"/>
      <c r="E3" s="1359"/>
      <c r="F3" s="1360" t="s">
        <v>1222</v>
      </c>
      <c r="G3" s="1358"/>
      <c r="H3" s="1358"/>
      <c r="I3" s="1358"/>
      <c r="J3" s="1358"/>
      <c r="K3" s="1358"/>
      <c r="L3" s="1358"/>
      <c r="M3" s="1358"/>
      <c r="N3" s="1358"/>
      <c r="O3" s="1358"/>
      <c r="P3" s="1358"/>
      <c r="Q3" s="1358"/>
      <c r="R3" s="1358"/>
      <c r="S3" s="1358"/>
      <c r="T3" s="1358"/>
      <c r="U3" s="1361"/>
    </row>
    <row r="4" spans="1:21" ht="36" customHeight="1" x14ac:dyDescent="0.25">
      <c r="A4" s="1375" t="s">
        <v>1223</v>
      </c>
      <c r="B4" s="1363"/>
      <c r="C4" s="1364" t="s">
        <v>1224</v>
      </c>
      <c r="D4" s="1362" t="s">
        <v>1225</v>
      </c>
      <c r="E4" s="1376"/>
      <c r="F4" s="1363"/>
      <c r="G4" s="1364" t="s">
        <v>1226</v>
      </c>
      <c r="H4" s="1372" t="s">
        <v>283</v>
      </c>
      <c r="I4" s="1372" t="s">
        <v>284</v>
      </c>
      <c r="J4" s="1372" t="s">
        <v>285</v>
      </c>
      <c r="K4" s="1364" t="s">
        <v>286</v>
      </c>
      <c r="L4" s="1372" t="s">
        <v>287</v>
      </c>
      <c r="M4" s="1372" t="s">
        <v>1227</v>
      </c>
      <c r="N4" s="1364" t="s">
        <v>289</v>
      </c>
      <c r="O4" s="1370" t="s">
        <v>1228</v>
      </c>
      <c r="P4" s="1362" t="s">
        <v>291</v>
      </c>
      <c r="Q4" s="1363"/>
      <c r="R4" s="1364" t="s">
        <v>1229</v>
      </c>
      <c r="S4" s="1366" t="s">
        <v>293</v>
      </c>
      <c r="T4" s="1364" t="s">
        <v>1230</v>
      </c>
      <c r="U4" s="1368" t="s">
        <v>295</v>
      </c>
    </row>
    <row r="5" spans="1:21" ht="60.75" thickBot="1" x14ac:dyDescent="0.3">
      <c r="A5" s="768" t="s">
        <v>1231</v>
      </c>
      <c r="B5" s="769" t="s">
        <v>1232</v>
      </c>
      <c r="C5" s="1365"/>
      <c r="D5" s="449" t="s">
        <v>298</v>
      </c>
      <c r="E5" s="449" t="s">
        <v>299</v>
      </c>
      <c r="F5" s="449" t="s">
        <v>299</v>
      </c>
      <c r="G5" s="1374"/>
      <c r="H5" s="1383"/>
      <c r="I5" s="1373"/>
      <c r="J5" s="1373"/>
      <c r="K5" s="1374"/>
      <c r="L5" s="1373"/>
      <c r="M5" s="1373"/>
      <c r="N5" s="1365"/>
      <c r="O5" s="1371"/>
      <c r="P5" s="714" t="s">
        <v>1233</v>
      </c>
      <c r="Q5" s="714" t="s">
        <v>1234</v>
      </c>
      <c r="R5" s="1365"/>
      <c r="S5" s="1367"/>
      <c r="T5" s="1365"/>
      <c r="U5" s="1369"/>
    </row>
    <row r="6" spans="1:21" ht="124.5" customHeight="1" x14ac:dyDescent="0.25">
      <c r="A6" s="1351" t="s">
        <v>2883</v>
      </c>
      <c r="B6" s="1353" t="s">
        <v>1235</v>
      </c>
      <c r="C6" s="1215" t="s">
        <v>1236</v>
      </c>
      <c r="D6" s="1216" t="s">
        <v>1237</v>
      </c>
      <c r="E6" s="1216" t="s">
        <v>1238</v>
      </c>
      <c r="F6" s="1399"/>
      <c r="G6" s="1402" t="s">
        <v>1239</v>
      </c>
      <c r="H6" s="1406" t="s">
        <v>1240</v>
      </c>
      <c r="I6" s="1407" t="s">
        <v>825</v>
      </c>
      <c r="J6" s="1422" t="s">
        <v>1241</v>
      </c>
      <c r="K6" s="770" t="s">
        <v>1242</v>
      </c>
      <c r="L6" s="1426" t="s">
        <v>1243</v>
      </c>
      <c r="M6" s="1422" t="s">
        <v>1244</v>
      </c>
      <c r="N6" s="713" t="s">
        <v>1245</v>
      </c>
      <c r="O6" s="1218" t="s">
        <v>1246</v>
      </c>
      <c r="P6" s="1433">
        <v>43617</v>
      </c>
      <c r="Q6" s="1384">
        <v>44012</v>
      </c>
      <c r="R6" s="713" t="s">
        <v>1247</v>
      </c>
      <c r="S6" s="450" t="s">
        <v>1248</v>
      </c>
      <c r="T6" s="812">
        <v>100</v>
      </c>
      <c r="U6" s="713" t="s">
        <v>2884</v>
      </c>
    </row>
    <row r="7" spans="1:21" ht="74.25" customHeight="1" x14ac:dyDescent="0.25">
      <c r="A7" s="1352"/>
      <c r="B7" s="1354"/>
      <c r="C7" s="1217"/>
      <c r="D7" s="1218"/>
      <c r="E7" s="1218"/>
      <c r="F7" s="1400"/>
      <c r="G7" s="1403"/>
      <c r="H7" s="1406"/>
      <c r="I7" s="1408"/>
      <c r="J7" s="1423"/>
      <c r="K7" s="1397" t="s">
        <v>1249</v>
      </c>
      <c r="L7" s="1427"/>
      <c r="M7" s="1423"/>
      <c r="N7" s="713" t="s">
        <v>3097</v>
      </c>
      <c r="O7" s="1218"/>
      <c r="P7" s="1433"/>
      <c r="Q7" s="1384"/>
      <c r="R7" s="713" t="s">
        <v>1250</v>
      </c>
      <c r="S7" s="450" t="s">
        <v>1251</v>
      </c>
      <c r="T7" s="812">
        <v>100</v>
      </c>
      <c r="U7" s="433" t="s">
        <v>2907</v>
      </c>
    </row>
    <row r="8" spans="1:21" ht="60" x14ac:dyDescent="0.25">
      <c r="A8" s="1352"/>
      <c r="B8" s="1354"/>
      <c r="C8" s="1217"/>
      <c r="D8" s="1218"/>
      <c r="E8" s="1218"/>
      <c r="F8" s="1400"/>
      <c r="G8" s="1403"/>
      <c r="H8" s="1406"/>
      <c r="I8" s="1408"/>
      <c r="J8" s="1423"/>
      <c r="K8" s="1398"/>
      <c r="L8" s="1427"/>
      <c r="M8" s="1423"/>
      <c r="N8" s="713" t="s">
        <v>1252</v>
      </c>
      <c r="O8" s="1218"/>
      <c r="P8" s="1433"/>
      <c r="Q8" s="1384"/>
      <c r="R8" s="713" t="s">
        <v>3108</v>
      </c>
      <c r="S8" s="1385">
        <v>0.8</v>
      </c>
      <c r="T8" s="1218">
        <v>100</v>
      </c>
      <c r="U8" s="433" t="s">
        <v>2898</v>
      </c>
    </row>
    <row r="9" spans="1:21" ht="15" x14ac:dyDescent="0.25">
      <c r="A9" s="1352"/>
      <c r="B9" s="1354"/>
      <c r="C9" s="1217"/>
      <c r="D9" s="1218"/>
      <c r="E9" s="1218"/>
      <c r="F9" s="1400"/>
      <c r="G9" s="1403"/>
      <c r="H9" s="1406"/>
      <c r="I9" s="1408"/>
      <c r="J9" s="1423"/>
      <c r="K9" s="771" t="s">
        <v>1253</v>
      </c>
      <c r="L9" s="1427"/>
      <c r="M9" s="1423"/>
      <c r="N9" s="713" t="s">
        <v>1254</v>
      </c>
      <c r="O9" s="1218"/>
      <c r="P9" s="1433"/>
      <c r="Q9" s="1384"/>
      <c r="R9" s="713" t="s">
        <v>1255</v>
      </c>
      <c r="S9" s="1385"/>
      <c r="T9" s="1218"/>
      <c r="U9" s="433" t="s">
        <v>2899</v>
      </c>
    </row>
    <row r="10" spans="1:21" ht="54" customHeight="1" x14ac:dyDescent="0.25">
      <c r="A10" s="1352"/>
      <c r="B10" s="1354"/>
      <c r="C10" s="1217"/>
      <c r="D10" s="1218"/>
      <c r="E10" s="1218"/>
      <c r="F10" s="1400"/>
      <c r="G10" s="1403"/>
      <c r="H10" s="1406"/>
      <c r="I10" s="1408"/>
      <c r="J10" s="1423"/>
      <c r="K10" s="771" t="s">
        <v>1256</v>
      </c>
      <c r="L10" s="1427"/>
      <c r="M10" s="1423"/>
      <c r="N10" s="713" t="s">
        <v>1257</v>
      </c>
      <c r="O10" s="1218"/>
      <c r="P10" s="1433"/>
      <c r="Q10" s="1384"/>
      <c r="R10" s="713" t="s">
        <v>1258</v>
      </c>
      <c r="S10" s="1385"/>
      <c r="T10" s="1218"/>
      <c r="U10" s="433" t="s">
        <v>2900</v>
      </c>
    </row>
    <row r="11" spans="1:21" ht="30" x14ac:dyDescent="0.25">
      <c r="A11" s="1352"/>
      <c r="B11" s="1354"/>
      <c r="C11" s="1217"/>
      <c r="D11" s="1218"/>
      <c r="E11" s="1218"/>
      <c r="F11" s="1400"/>
      <c r="G11" s="1403"/>
      <c r="H11" s="1406"/>
      <c r="I11" s="1408"/>
      <c r="J11" s="1423"/>
      <c r="K11" s="771" t="s">
        <v>1259</v>
      </c>
      <c r="L11" s="1427"/>
      <c r="M11" s="1423"/>
      <c r="N11" s="1419" t="s">
        <v>3098</v>
      </c>
      <c r="O11" s="1218"/>
      <c r="P11" s="1433"/>
      <c r="Q11" s="1384"/>
      <c r="R11" s="451" t="s">
        <v>1260</v>
      </c>
      <c r="S11" s="1385"/>
      <c r="T11" s="1218"/>
      <c r="U11" s="433" t="s">
        <v>3109</v>
      </c>
    </row>
    <row r="12" spans="1:21" ht="66.75" customHeight="1" thickBot="1" x14ac:dyDescent="0.3">
      <c r="A12" s="1352"/>
      <c r="B12" s="1354"/>
      <c r="C12" s="1355"/>
      <c r="D12" s="1356"/>
      <c r="E12" s="1356"/>
      <c r="F12" s="1401"/>
      <c r="G12" s="1403"/>
      <c r="H12" s="1406"/>
      <c r="I12" s="1408"/>
      <c r="J12" s="1423"/>
      <c r="K12" s="772" t="s">
        <v>1261</v>
      </c>
      <c r="L12" s="1427"/>
      <c r="M12" s="1423"/>
      <c r="N12" s="1419"/>
      <c r="O12" s="1218"/>
      <c r="P12" s="1433"/>
      <c r="Q12" s="1384"/>
      <c r="R12" s="451" t="s">
        <v>1262</v>
      </c>
      <c r="S12" s="1385"/>
      <c r="T12" s="1218"/>
      <c r="U12" s="433" t="s">
        <v>2901</v>
      </c>
    </row>
    <row r="13" spans="1:21" ht="75" x14ac:dyDescent="0.25">
      <c r="A13" s="1352"/>
      <c r="B13" s="1352"/>
      <c r="C13" s="1378" t="s">
        <v>1263</v>
      </c>
      <c r="D13" s="1378" t="s">
        <v>1264</v>
      </c>
      <c r="E13" s="1378" t="s">
        <v>1265</v>
      </c>
      <c r="F13" s="1378" t="s">
        <v>1266</v>
      </c>
      <c r="G13" s="1403"/>
      <c r="H13" s="1406"/>
      <c r="I13" s="1408"/>
      <c r="J13" s="1423"/>
      <c r="K13" s="773" t="s">
        <v>1267</v>
      </c>
      <c r="L13" s="1427"/>
      <c r="M13" s="1423"/>
      <c r="N13" s="713" t="s">
        <v>3099</v>
      </c>
      <c r="O13" s="746" t="s">
        <v>1268</v>
      </c>
      <c r="P13" s="1384">
        <v>43677</v>
      </c>
      <c r="Q13" s="1384">
        <v>44042</v>
      </c>
      <c r="R13" s="451" t="s">
        <v>1269</v>
      </c>
      <c r="S13" s="1385">
        <v>0.8</v>
      </c>
      <c r="T13" s="746">
        <v>100</v>
      </c>
      <c r="U13" s="433" t="s">
        <v>3110</v>
      </c>
    </row>
    <row r="14" spans="1:21" ht="60" x14ac:dyDescent="0.25">
      <c r="A14" s="1352"/>
      <c r="B14" s="1352"/>
      <c r="C14" s="1378"/>
      <c r="D14" s="1378"/>
      <c r="E14" s="1378"/>
      <c r="F14" s="1378"/>
      <c r="G14" s="1403"/>
      <c r="H14" s="1406"/>
      <c r="I14" s="1408"/>
      <c r="J14" s="1423"/>
      <c r="K14" s="774" t="s">
        <v>1270</v>
      </c>
      <c r="L14" s="1427"/>
      <c r="M14" s="1423"/>
      <c r="N14" s="713" t="s">
        <v>1271</v>
      </c>
      <c r="O14" s="746" t="s">
        <v>1272</v>
      </c>
      <c r="P14" s="1384"/>
      <c r="Q14" s="1384"/>
      <c r="R14" s="451" t="s">
        <v>1273</v>
      </c>
      <c r="S14" s="1385"/>
      <c r="T14" s="746">
        <v>100</v>
      </c>
      <c r="U14" s="433" t="s">
        <v>2902</v>
      </c>
    </row>
    <row r="15" spans="1:21" ht="45" x14ac:dyDescent="0.25">
      <c r="A15" s="1352"/>
      <c r="B15" s="1352"/>
      <c r="C15" s="1378"/>
      <c r="D15" s="1378"/>
      <c r="E15" s="1378"/>
      <c r="F15" s="1378"/>
      <c r="G15" s="1403"/>
      <c r="H15" s="1406"/>
      <c r="I15" s="1408"/>
      <c r="J15" s="1423"/>
      <c r="K15" s="775" t="s">
        <v>1274</v>
      </c>
      <c r="L15" s="1427"/>
      <c r="M15" s="1423"/>
      <c r="N15" s="713" t="s">
        <v>1275</v>
      </c>
      <c r="O15" s="746" t="s">
        <v>1276</v>
      </c>
      <c r="P15" s="1384"/>
      <c r="Q15" s="1384"/>
      <c r="R15" s="451" t="s">
        <v>1277</v>
      </c>
      <c r="S15" s="1385"/>
      <c r="T15" s="746">
        <v>100</v>
      </c>
      <c r="U15" s="809" t="s">
        <v>2903</v>
      </c>
    </row>
    <row r="16" spans="1:21" ht="105.75" thickBot="1" x14ac:dyDescent="0.3">
      <c r="A16" s="1352"/>
      <c r="B16" s="1352"/>
      <c r="C16" s="1379"/>
      <c r="D16" s="1379"/>
      <c r="E16" s="1379"/>
      <c r="F16" s="1379"/>
      <c r="G16" s="1403"/>
      <c r="H16" s="1406"/>
      <c r="I16" s="1408"/>
      <c r="J16" s="1423"/>
      <c r="K16" s="772" t="s">
        <v>3111</v>
      </c>
      <c r="L16" s="1427"/>
      <c r="M16" s="1423"/>
      <c r="N16" s="433" t="s">
        <v>3100</v>
      </c>
      <c r="O16" s="746" t="s">
        <v>1278</v>
      </c>
      <c r="P16" s="1384"/>
      <c r="Q16" s="1384"/>
      <c r="R16" s="713" t="s">
        <v>3112</v>
      </c>
      <c r="S16" s="1385"/>
      <c r="T16" s="746">
        <v>95</v>
      </c>
      <c r="U16" s="433" t="s">
        <v>3113</v>
      </c>
    </row>
    <row r="17" spans="1:27" ht="60" x14ac:dyDescent="0.25">
      <c r="A17" s="1352"/>
      <c r="B17" s="1352"/>
      <c r="C17" s="1377" t="s">
        <v>1279</v>
      </c>
      <c r="D17" s="1377" t="s">
        <v>1280</v>
      </c>
      <c r="E17" s="1377" t="s">
        <v>1281</v>
      </c>
      <c r="F17" s="1377"/>
      <c r="G17" s="1403"/>
      <c r="H17" s="1406"/>
      <c r="I17" s="1408"/>
      <c r="J17" s="1423"/>
      <c r="K17" s="773" t="s">
        <v>1282</v>
      </c>
      <c r="L17" s="1427"/>
      <c r="M17" s="1423"/>
      <c r="N17" s="433" t="s">
        <v>1283</v>
      </c>
      <c r="O17" s="1218" t="s">
        <v>1284</v>
      </c>
      <c r="P17" s="1384">
        <v>43617</v>
      </c>
      <c r="Q17" s="1384">
        <v>44012</v>
      </c>
      <c r="R17" s="451" t="s">
        <v>1285</v>
      </c>
      <c r="S17" s="1385">
        <v>0.8</v>
      </c>
      <c r="T17" s="1218">
        <v>100</v>
      </c>
      <c r="U17" s="1410" t="s">
        <v>2904</v>
      </c>
    </row>
    <row r="18" spans="1:27" ht="45.75" thickBot="1" x14ac:dyDescent="0.3">
      <c r="A18" s="1352"/>
      <c r="B18" s="1352"/>
      <c r="C18" s="1379"/>
      <c r="D18" s="1379"/>
      <c r="E18" s="1379"/>
      <c r="F18" s="1379"/>
      <c r="G18" s="1403"/>
      <c r="H18" s="1406"/>
      <c r="I18" s="1408"/>
      <c r="J18" s="1423"/>
      <c r="K18" s="777" t="s">
        <v>1286</v>
      </c>
      <c r="L18" s="1427"/>
      <c r="M18" s="1423"/>
      <c r="N18" s="713" t="s">
        <v>1287</v>
      </c>
      <c r="O18" s="1218"/>
      <c r="P18" s="1384"/>
      <c r="Q18" s="1384"/>
      <c r="R18" s="451" t="s">
        <v>1288</v>
      </c>
      <c r="S18" s="1385"/>
      <c r="T18" s="1218"/>
      <c r="U18" s="1410"/>
    </row>
    <row r="19" spans="1:27" ht="45" x14ac:dyDescent="0.25">
      <c r="A19" s="1352"/>
      <c r="B19" s="1354"/>
      <c r="C19" s="1377" t="s">
        <v>1289</v>
      </c>
      <c r="D19" s="1377" t="s">
        <v>1290</v>
      </c>
      <c r="E19" s="1377" t="s">
        <v>1291</v>
      </c>
      <c r="F19" s="1380" t="s">
        <v>1292</v>
      </c>
      <c r="G19" s="1403"/>
      <c r="H19" s="1406"/>
      <c r="I19" s="1408"/>
      <c r="J19" s="1423"/>
      <c r="K19" s="773" t="s">
        <v>1293</v>
      </c>
      <c r="L19" s="1427"/>
      <c r="M19" s="1423"/>
      <c r="N19" s="713" t="s">
        <v>3101</v>
      </c>
      <c r="O19" s="1218" t="s">
        <v>1294</v>
      </c>
      <c r="P19" s="1384">
        <v>43617</v>
      </c>
      <c r="Q19" s="1384">
        <v>44012</v>
      </c>
      <c r="R19" s="451" t="s">
        <v>1295</v>
      </c>
      <c r="S19" s="1385">
        <v>0.8</v>
      </c>
      <c r="T19" s="746">
        <v>100</v>
      </c>
      <c r="U19" s="1410" t="s">
        <v>3114</v>
      </c>
    </row>
    <row r="20" spans="1:27" ht="285" x14ac:dyDescent="0.25">
      <c r="A20" s="1352"/>
      <c r="B20" s="1354"/>
      <c r="C20" s="1378"/>
      <c r="D20" s="1378"/>
      <c r="E20" s="1378"/>
      <c r="F20" s="1381"/>
      <c r="G20" s="1403"/>
      <c r="H20" s="1406"/>
      <c r="I20" s="1408"/>
      <c r="J20" s="1423"/>
      <c r="K20" s="775" t="s">
        <v>3115</v>
      </c>
      <c r="L20" s="1427"/>
      <c r="M20" s="1423"/>
      <c r="N20" s="713" t="s">
        <v>3102</v>
      </c>
      <c r="O20" s="1218"/>
      <c r="P20" s="1384"/>
      <c r="Q20" s="1384"/>
      <c r="R20" s="451" t="s">
        <v>3116</v>
      </c>
      <c r="S20" s="1385"/>
      <c r="T20" s="746">
        <v>100</v>
      </c>
      <c r="U20" s="1410"/>
    </row>
    <row r="21" spans="1:27" ht="45.75" thickBot="1" x14ac:dyDescent="0.3">
      <c r="A21" s="1352"/>
      <c r="B21" s="1354"/>
      <c r="C21" s="1379"/>
      <c r="D21" s="1379"/>
      <c r="E21" s="1379"/>
      <c r="F21" s="1382"/>
      <c r="G21" s="1403"/>
      <c r="H21" s="1406"/>
      <c r="I21" s="1408"/>
      <c r="J21" s="1423"/>
      <c r="K21" s="772" t="s">
        <v>1296</v>
      </c>
      <c r="L21" s="1427"/>
      <c r="M21" s="1423"/>
      <c r="N21" s="713" t="s">
        <v>1297</v>
      </c>
      <c r="O21" s="1218"/>
      <c r="P21" s="1384"/>
      <c r="Q21" s="1384"/>
      <c r="R21" s="811" t="s">
        <v>1298</v>
      </c>
      <c r="S21" s="1385"/>
      <c r="T21" s="746">
        <v>100</v>
      </c>
      <c r="U21" s="1410"/>
    </row>
    <row r="22" spans="1:27" ht="165" x14ac:dyDescent="0.25">
      <c r="A22" s="1352"/>
      <c r="B22" s="1354"/>
      <c r="C22" s="1378" t="s">
        <v>1299</v>
      </c>
      <c r="D22" s="778" t="s">
        <v>1300</v>
      </c>
      <c r="E22" s="779" t="s">
        <v>3117</v>
      </c>
      <c r="F22" s="780"/>
      <c r="G22" s="1404"/>
      <c r="H22" s="1406"/>
      <c r="I22" s="1408"/>
      <c r="J22" s="1424"/>
      <c r="K22" s="1428" t="s">
        <v>3118</v>
      </c>
      <c r="L22" s="1408"/>
      <c r="M22" s="1423"/>
      <c r="N22" s="1419" t="s">
        <v>3103</v>
      </c>
      <c r="O22" s="1218" t="s">
        <v>1301</v>
      </c>
      <c r="P22" s="1384">
        <v>43617</v>
      </c>
      <c r="Q22" s="1384">
        <v>44012</v>
      </c>
      <c r="R22" s="1419" t="s">
        <v>3119</v>
      </c>
      <c r="S22" s="1386">
        <v>0.8</v>
      </c>
      <c r="T22" s="1218">
        <v>100</v>
      </c>
      <c r="U22" s="1410" t="s">
        <v>3120</v>
      </c>
    </row>
    <row r="23" spans="1:27" ht="90.75" thickBot="1" x14ac:dyDescent="0.3">
      <c r="A23" s="1352"/>
      <c r="B23" s="1354"/>
      <c r="C23" s="1379"/>
      <c r="D23" s="781" t="s">
        <v>3121</v>
      </c>
      <c r="E23" s="782" t="s">
        <v>3122</v>
      </c>
      <c r="F23" s="715"/>
      <c r="G23" s="1404"/>
      <c r="H23" s="1406"/>
      <c r="I23" s="1408"/>
      <c r="J23" s="1424"/>
      <c r="K23" s="1429"/>
      <c r="L23" s="1408"/>
      <c r="M23" s="1423"/>
      <c r="N23" s="1419"/>
      <c r="O23" s="1218"/>
      <c r="P23" s="1384"/>
      <c r="Q23" s="1384"/>
      <c r="R23" s="1419"/>
      <c r="S23" s="1386"/>
      <c r="T23" s="1218"/>
      <c r="U23" s="1410"/>
      <c r="W23" s="712"/>
      <c r="X23" s="452"/>
      <c r="Y23" s="452"/>
      <c r="Z23" s="453"/>
      <c r="AA23" s="454"/>
    </row>
    <row r="24" spans="1:27" s="455" customFormat="1" ht="75" x14ac:dyDescent="0.25">
      <c r="A24" s="1352"/>
      <c r="B24" s="1354"/>
      <c r="C24" s="1411" t="s">
        <v>1302</v>
      </c>
      <c r="D24" s="783" t="s">
        <v>1303</v>
      </c>
      <c r="E24" s="784"/>
      <c r="F24" s="784"/>
      <c r="G24" s="1404"/>
      <c r="H24" s="1406"/>
      <c r="I24" s="1408"/>
      <c r="J24" s="1424"/>
      <c r="K24" s="785" t="s">
        <v>1304</v>
      </c>
      <c r="L24" s="1408"/>
      <c r="M24" s="1423"/>
      <c r="N24" s="813" t="s">
        <v>1305</v>
      </c>
      <c r="O24" s="814" t="s">
        <v>1306</v>
      </c>
      <c r="P24" s="815">
        <v>43617</v>
      </c>
      <c r="Q24" s="815">
        <v>44012</v>
      </c>
      <c r="R24" s="816" t="s">
        <v>3123</v>
      </c>
      <c r="S24" s="817">
        <v>0.8</v>
      </c>
      <c r="T24" s="814">
        <v>100</v>
      </c>
      <c r="U24" s="813" t="s">
        <v>3124</v>
      </c>
    </row>
    <row r="25" spans="1:27" ht="15" x14ac:dyDescent="0.25">
      <c r="A25" s="1352"/>
      <c r="B25" s="1354"/>
      <c r="C25" s="1412"/>
      <c r="D25" s="1414" t="s">
        <v>1307</v>
      </c>
      <c r="E25" s="1414" t="s">
        <v>1308</v>
      </c>
      <c r="F25" s="1414" t="s">
        <v>1309</v>
      </c>
      <c r="G25" s="1404"/>
      <c r="H25" s="1406"/>
      <c r="I25" s="1408"/>
      <c r="J25" s="1424"/>
      <c r="K25" s="1417" t="s">
        <v>1310</v>
      </c>
      <c r="L25" s="1408"/>
      <c r="M25" s="1423"/>
      <c r="N25" s="1419" t="s">
        <v>3104</v>
      </c>
      <c r="O25" s="1218" t="s">
        <v>3125</v>
      </c>
      <c r="P25" s="1384">
        <v>43617</v>
      </c>
      <c r="Q25" s="1384">
        <v>44012</v>
      </c>
      <c r="R25" s="1431" t="s">
        <v>1311</v>
      </c>
      <c r="S25" s="1385">
        <v>0.8</v>
      </c>
      <c r="T25" s="1218">
        <v>100</v>
      </c>
      <c r="U25" s="1410" t="s">
        <v>3126</v>
      </c>
    </row>
    <row r="26" spans="1:27" ht="111" customHeight="1" x14ac:dyDescent="0.25">
      <c r="A26" s="1352"/>
      <c r="B26" s="1354"/>
      <c r="C26" s="1412"/>
      <c r="D26" s="1415"/>
      <c r="E26" s="1415"/>
      <c r="F26" s="1415"/>
      <c r="G26" s="1404"/>
      <c r="H26" s="1406"/>
      <c r="I26" s="1408"/>
      <c r="J26" s="1424"/>
      <c r="K26" s="1418"/>
      <c r="L26" s="1408"/>
      <c r="M26" s="1423"/>
      <c r="N26" s="1419"/>
      <c r="O26" s="1218"/>
      <c r="P26" s="1384"/>
      <c r="Q26" s="1384"/>
      <c r="R26" s="1431"/>
      <c r="S26" s="1385"/>
      <c r="T26" s="1218"/>
      <c r="U26" s="1410"/>
    </row>
    <row r="27" spans="1:27" ht="15" x14ac:dyDescent="0.25">
      <c r="A27" s="1352"/>
      <c r="B27" s="1354"/>
      <c r="C27" s="1412"/>
      <c r="D27" s="1415"/>
      <c r="E27" s="1415"/>
      <c r="F27" s="1415"/>
      <c r="G27" s="1404"/>
      <c r="H27" s="1406"/>
      <c r="I27" s="1408"/>
      <c r="J27" s="1424"/>
      <c r="K27" s="1417" t="s">
        <v>1312</v>
      </c>
      <c r="L27" s="1408"/>
      <c r="M27" s="1423"/>
      <c r="N27" s="1419" t="s">
        <v>3105</v>
      </c>
      <c r="O27" s="1218" t="s">
        <v>1313</v>
      </c>
      <c r="P27" s="1384" t="s">
        <v>1314</v>
      </c>
      <c r="Q27" s="1384" t="s">
        <v>1314</v>
      </c>
      <c r="R27" s="1430" t="s">
        <v>1315</v>
      </c>
      <c r="S27" s="1385">
        <v>1</v>
      </c>
      <c r="T27" s="1420">
        <v>100</v>
      </c>
      <c r="U27" s="1421" t="s">
        <v>2905</v>
      </c>
    </row>
    <row r="28" spans="1:27" s="455" customFormat="1" ht="15" x14ac:dyDescent="0.25">
      <c r="A28" s="1352"/>
      <c r="B28" s="1354"/>
      <c r="C28" s="1412"/>
      <c r="D28" s="1415"/>
      <c r="E28" s="1415"/>
      <c r="F28" s="1415"/>
      <c r="G28" s="1404"/>
      <c r="H28" s="1406"/>
      <c r="I28" s="1408"/>
      <c r="J28" s="1424"/>
      <c r="K28" s="1428"/>
      <c r="L28" s="1408"/>
      <c r="M28" s="1423"/>
      <c r="N28" s="1419"/>
      <c r="O28" s="1218"/>
      <c r="P28" s="1384"/>
      <c r="Q28" s="1384"/>
      <c r="R28" s="1430"/>
      <c r="S28" s="1385"/>
      <c r="T28" s="1420"/>
      <c r="U28" s="1421"/>
    </row>
    <row r="29" spans="1:27" ht="61.5" customHeight="1" x14ac:dyDescent="0.25">
      <c r="A29" s="1352"/>
      <c r="B29" s="1354"/>
      <c r="C29" s="1412"/>
      <c r="D29" s="1415"/>
      <c r="E29" s="1415"/>
      <c r="F29" s="1415"/>
      <c r="G29" s="1404"/>
      <c r="H29" s="1406"/>
      <c r="I29" s="1408"/>
      <c r="J29" s="1424"/>
      <c r="K29" s="1418"/>
      <c r="L29" s="1408"/>
      <c r="M29" s="1423"/>
      <c r="N29" s="1419"/>
      <c r="O29" s="1218"/>
      <c r="P29" s="1384"/>
      <c r="Q29" s="1384"/>
      <c r="R29" s="1430"/>
      <c r="S29" s="1385"/>
      <c r="T29" s="1420"/>
      <c r="U29" s="1421"/>
    </row>
    <row r="30" spans="1:27" ht="120.75" thickBot="1" x14ac:dyDescent="0.3">
      <c r="A30" s="1352"/>
      <c r="B30" s="1354"/>
      <c r="C30" s="1413"/>
      <c r="D30" s="1416"/>
      <c r="E30" s="1416"/>
      <c r="F30" s="1416"/>
      <c r="G30" s="1405"/>
      <c r="H30" s="1406"/>
      <c r="I30" s="1409"/>
      <c r="J30" s="1425"/>
      <c r="K30" s="776" t="s">
        <v>1316</v>
      </c>
      <c r="L30" s="1409"/>
      <c r="M30" s="1432"/>
      <c r="N30" s="433" t="s">
        <v>3106</v>
      </c>
      <c r="O30" s="746" t="s">
        <v>3107</v>
      </c>
      <c r="P30" s="818" t="s">
        <v>1314</v>
      </c>
      <c r="Q30" s="818" t="s">
        <v>1314</v>
      </c>
      <c r="R30" s="713" t="s">
        <v>1317</v>
      </c>
      <c r="S30" s="819">
        <v>1</v>
      </c>
      <c r="T30" s="746">
        <v>100</v>
      </c>
      <c r="U30" s="433" t="s">
        <v>2906</v>
      </c>
    </row>
    <row r="31" spans="1:27" ht="15" x14ac:dyDescent="0.25"/>
    <row r="32" spans="1:27" s="668" customFormat="1" ht="31.5" customHeight="1" x14ac:dyDescent="0.25">
      <c r="A32" s="695">
        <f>COUNTIF(A6,"*")</f>
        <v>1</v>
      </c>
      <c r="N32" s="695">
        <f>COUNTIF(N6:N30,"*")</f>
        <v>20</v>
      </c>
      <c r="T32" s="741">
        <f>AVERAGE(T6:T30)</f>
        <v>99.6875</v>
      </c>
      <c r="U32" s="719"/>
    </row>
    <row r="33" spans="1:21" s="668" customFormat="1" ht="31.5" customHeight="1" x14ac:dyDescent="0.25">
      <c r="A33" s="189" t="s">
        <v>2773</v>
      </c>
      <c r="N33" s="189" t="s">
        <v>2774</v>
      </c>
      <c r="T33" s="723" t="s">
        <v>2788</v>
      </c>
      <c r="U33" s="719"/>
    </row>
  </sheetData>
  <mergeCells count="101">
    <mergeCell ref="K27:K29"/>
    <mergeCell ref="N27:N29"/>
    <mergeCell ref="O27:O29"/>
    <mergeCell ref="P27:P29"/>
    <mergeCell ref="Q27:Q29"/>
    <mergeCell ref="R27:R29"/>
    <mergeCell ref="S27:S29"/>
    <mergeCell ref="Q25:Q26"/>
    <mergeCell ref="R25:R26"/>
    <mergeCell ref="M6:M30"/>
    <mergeCell ref="O6:O12"/>
    <mergeCell ref="P6:P12"/>
    <mergeCell ref="Q6:Q12"/>
    <mergeCell ref="N22:N23"/>
    <mergeCell ref="O22:O23"/>
    <mergeCell ref="N11:N12"/>
    <mergeCell ref="U22:U23"/>
    <mergeCell ref="C24:C30"/>
    <mergeCell ref="D25:D30"/>
    <mergeCell ref="E25:E30"/>
    <mergeCell ref="F25:F30"/>
    <mergeCell ref="K25:K26"/>
    <mergeCell ref="N25:N26"/>
    <mergeCell ref="O25:O26"/>
    <mergeCell ref="P25:P26"/>
    <mergeCell ref="T27:T29"/>
    <mergeCell ref="U27:U29"/>
    <mergeCell ref="J6:J30"/>
    <mergeCell ref="L6:L30"/>
    <mergeCell ref="U19:U21"/>
    <mergeCell ref="C22:C23"/>
    <mergeCell ref="K22:K23"/>
    <mergeCell ref="P22:P23"/>
    <mergeCell ref="Q22:Q23"/>
    <mergeCell ref="R22:R23"/>
    <mergeCell ref="E6:E12"/>
    <mergeCell ref="T22:T23"/>
    <mergeCell ref="S25:S26"/>
    <mergeCell ref="T25:T26"/>
    <mergeCell ref="U25:U26"/>
    <mergeCell ref="S22:S23"/>
    <mergeCell ref="A1:B2"/>
    <mergeCell ref="C1:R1"/>
    <mergeCell ref="S1:U1"/>
    <mergeCell ref="C2:R2"/>
    <mergeCell ref="S2:U2"/>
    <mergeCell ref="K7:K8"/>
    <mergeCell ref="S8:S12"/>
    <mergeCell ref="Q17:Q18"/>
    <mergeCell ref="S17:S18"/>
    <mergeCell ref="C13:C16"/>
    <mergeCell ref="D13:D16"/>
    <mergeCell ref="E13:E16"/>
    <mergeCell ref="F13:F16"/>
    <mergeCell ref="F6:F12"/>
    <mergeCell ref="G6:G30"/>
    <mergeCell ref="H6:H30"/>
    <mergeCell ref="I6:I30"/>
    <mergeCell ref="T17:T18"/>
    <mergeCell ref="U17:U18"/>
    <mergeCell ref="D17:D18"/>
    <mergeCell ref="E17:E18"/>
    <mergeCell ref="F17:F18"/>
    <mergeCell ref="O17:O18"/>
    <mergeCell ref="C17:C18"/>
    <mergeCell ref="G4:G5"/>
    <mergeCell ref="H4:H5"/>
    <mergeCell ref="I4:I5"/>
    <mergeCell ref="T8:T12"/>
    <mergeCell ref="O19:O21"/>
    <mergeCell ref="P19:P21"/>
    <mergeCell ref="Q19:Q21"/>
    <mergeCell ref="S19:S21"/>
    <mergeCell ref="P17:P18"/>
    <mergeCell ref="P13:P16"/>
    <mergeCell ref="Q13:Q16"/>
    <mergeCell ref="S13:S16"/>
    <mergeCell ref="A6:A30"/>
    <mergeCell ref="B6:B30"/>
    <mergeCell ref="C6:C12"/>
    <mergeCell ref="D6:D12"/>
    <mergeCell ref="A3:E3"/>
    <mergeCell ref="F3:U3"/>
    <mergeCell ref="P4:Q4"/>
    <mergeCell ref="R4:R5"/>
    <mergeCell ref="S4:S5"/>
    <mergeCell ref="T4:T5"/>
    <mergeCell ref="U4:U5"/>
    <mergeCell ref="N4:N5"/>
    <mergeCell ref="O4:O5"/>
    <mergeCell ref="J4:J5"/>
    <mergeCell ref="K4:K5"/>
    <mergeCell ref="L4:L5"/>
    <mergeCell ref="M4:M5"/>
    <mergeCell ref="A4:B4"/>
    <mergeCell ref="C4:C5"/>
    <mergeCell ref="D4:F4"/>
    <mergeCell ref="C19:C21"/>
    <mergeCell ref="D19:D21"/>
    <mergeCell ref="E19:E21"/>
    <mergeCell ref="F19:F2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G13" zoomScale="70" zoomScaleNormal="70" workbookViewId="0">
      <selection activeCell="U20" sqref="U20"/>
    </sheetView>
  </sheetViews>
  <sheetFormatPr baseColWidth="10" defaultRowHeight="12.75" x14ac:dyDescent="0.25"/>
  <cols>
    <col min="1" max="1" width="11.42578125" style="191"/>
    <col min="2" max="2" width="16.28515625" style="191" customWidth="1"/>
    <col min="3" max="3" width="13.7109375" style="166" customWidth="1"/>
    <col min="4" max="4" width="20.42578125" style="166" customWidth="1"/>
    <col min="5" max="5" width="36.5703125" style="166" customWidth="1"/>
    <col min="6" max="6" width="20.7109375" style="166" customWidth="1"/>
    <col min="7" max="7" width="22.85546875" style="166" customWidth="1"/>
    <col min="8" max="8" width="6.28515625" style="195" customWidth="1"/>
    <col min="9" max="10" width="6.28515625" style="191" customWidth="1"/>
    <col min="11" max="11" width="29.140625" style="191" customWidth="1"/>
    <col min="12" max="12" width="8" style="196" customWidth="1"/>
    <col min="13" max="13" width="7.28515625" style="166" customWidth="1"/>
    <col min="14" max="14" width="16" style="191" customWidth="1"/>
    <col min="15" max="15" width="14.85546875" style="166" customWidth="1"/>
    <col min="16" max="17" width="11.42578125" style="197"/>
    <col min="18" max="18" width="14" style="166" customWidth="1"/>
    <col min="19" max="19" width="8.85546875" style="166" customWidth="1"/>
    <col min="20" max="20" width="14.7109375" style="166" customWidth="1"/>
    <col min="21" max="21" width="27.42578125" style="166" customWidth="1"/>
    <col min="22" max="16384" width="11.42578125" style="166"/>
  </cols>
  <sheetData>
    <row r="1" spans="1:21" ht="41.25" customHeight="1" thickBot="1" x14ac:dyDescent="0.3">
      <c r="A1" s="1315"/>
      <c r="B1" s="1439"/>
      <c r="C1" s="1442" t="s">
        <v>273</v>
      </c>
      <c r="D1" s="1443"/>
      <c r="E1" s="1443"/>
      <c r="F1" s="1443"/>
      <c r="G1" s="1443"/>
      <c r="H1" s="1443"/>
      <c r="I1" s="1443"/>
      <c r="J1" s="1443"/>
      <c r="K1" s="1443"/>
      <c r="L1" s="1443"/>
      <c r="M1" s="1443"/>
      <c r="N1" s="1443"/>
      <c r="O1" s="1443"/>
      <c r="P1" s="1443"/>
      <c r="Q1" s="1443"/>
      <c r="R1" s="1443"/>
      <c r="S1" s="1443"/>
      <c r="T1" s="1444"/>
      <c r="U1" s="165" t="s">
        <v>274</v>
      </c>
    </row>
    <row r="2" spans="1:21" ht="41.25" customHeight="1" thickBot="1" x14ac:dyDescent="0.3">
      <c r="A2" s="1440"/>
      <c r="B2" s="1441"/>
      <c r="C2" s="1445" t="s">
        <v>275</v>
      </c>
      <c r="D2" s="1445"/>
      <c r="E2" s="1445"/>
      <c r="F2" s="1445"/>
      <c r="G2" s="1445"/>
      <c r="H2" s="1445"/>
      <c r="I2" s="1445"/>
      <c r="J2" s="1445"/>
      <c r="K2" s="1445"/>
      <c r="L2" s="1445"/>
      <c r="M2" s="1445"/>
      <c r="N2" s="1445"/>
      <c r="O2" s="1445"/>
      <c r="P2" s="1445"/>
      <c r="Q2" s="1445"/>
      <c r="R2" s="1445"/>
      <c r="S2" s="1445"/>
      <c r="T2" s="1445"/>
      <c r="U2" s="167" t="s">
        <v>276</v>
      </c>
    </row>
    <row r="3" spans="1:21" ht="41.25" customHeight="1" thickBot="1" x14ac:dyDescent="0.3">
      <c r="A3" s="1446" t="s">
        <v>277</v>
      </c>
      <c r="B3" s="1447"/>
      <c r="C3" s="1447"/>
      <c r="D3" s="1447"/>
      <c r="E3" s="1448"/>
      <c r="F3" s="1446" t="s">
        <v>278</v>
      </c>
      <c r="G3" s="1447"/>
      <c r="H3" s="1447"/>
      <c r="I3" s="1447"/>
      <c r="J3" s="1447"/>
      <c r="K3" s="1447"/>
      <c r="L3" s="1447"/>
      <c r="M3" s="1447"/>
      <c r="N3" s="1447"/>
      <c r="O3" s="1447"/>
      <c r="P3" s="1447"/>
      <c r="Q3" s="1447"/>
      <c r="R3" s="1447"/>
      <c r="S3" s="1447"/>
      <c r="T3" s="1447"/>
      <c r="U3" s="1448"/>
    </row>
    <row r="4" spans="1:21" s="168" customFormat="1" ht="43.5" customHeight="1" x14ac:dyDescent="0.25">
      <c r="A4" s="1434" t="s">
        <v>279</v>
      </c>
      <c r="B4" s="1435"/>
      <c r="C4" s="1435" t="s">
        <v>280</v>
      </c>
      <c r="D4" s="1435" t="s">
        <v>281</v>
      </c>
      <c r="E4" s="1435"/>
      <c r="F4" s="1435"/>
      <c r="G4" s="1435" t="s">
        <v>282</v>
      </c>
      <c r="H4" s="1437" t="s">
        <v>283</v>
      </c>
      <c r="I4" s="1437" t="s">
        <v>284</v>
      </c>
      <c r="J4" s="1437" t="s">
        <v>285</v>
      </c>
      <c r="K4" s="1435" t="s">
        <v>286</v>
      </c>
      <c r="L4" s="1437" t="s">
        <v>287</v>
      </c>
      <c r="M4" s="1437" t="s">
        <v>288</v>
      </c>
      <c r="N4" s="1435" t="s">
        <v>289</v>
      </c>
      <c r="O4" s="1435" t="s">
        <v>290</v>
      </c>
      <c r="P4" s="1435" t="s">
        <v>291</v>
      </c>
      <c r="Q4" s="1435"/>
      <c r="R4" s="1435" t="s">
        <v>292</v>
      </c>
      <c r="S4" s="1435" t="s">
        <v>293</v>
      </c>
      <c r="T4" s="1451" t="s">
        <v>294</v>
      </c>
      <c r="U4" s="1449" t="s">
        <v>295</v>
      </c>
    </row>
    <row r="5" spans="1:21" s="168" customFormat="1" ht="45" x14ac:dyDescent="0.25">
      <c r="A5" s="169" t="s">
        <v>296</v>
      </c>
      <c r="B5" s="170" t="s">
        <v>297</v>
      </c>
      <c r="C5" s="1436"/>
      <c r="D5" s="171" t="s">
        <v>298</v>
      </c>
      <c r="E5" s="172" t="s">
        <v>299</v>
      </c>
      <c r="F5" s="172" t="s">
        <v>300</v>
      </c>
      <c r="G5" s="1436"/>
      <c r="H5" s="1438"/>
      <c r="I5" s="1438"/>
      <c r="J5" s="1438"/>
      <c r="K5" s="1436"/>
      <c r="L5" s="1438"/>
      <c r="M5" s="1438"/>
      <c r="N5" s="1436"/>
      <c r="O5" s="1436"/>
      <c r="P5" s="170" t="s">
        <v>301</v>
      </c>
      <c r="Q5" s="170" t="s">
        <v>302</v>
      </c>
      <c r="R5" s="1436"/>
      <c r="S5" s="1436"/>
      <c r="T5" s="1452"/>
      <c r="U5" s="1450"/>
    </row>
    <row r="6" spans="1:21" ht="38.25" customHeight="1" x14ac:dyDescent="0.25">
      <c r="A6" s="1456" t="s">
        <v>303</v>
      </c>
      <c r="B6" s="1459" t="s">
        <v>304</v>
      </c>
      <c r="C6" s="1459" t="s">
        <v>305</v>
      </c>
      <c r="D6" s="1459" t="s">
        <v>306</v>
      </c>
      <c r="E6" s="1459" t="s">
        <v>307</v>
      </c>
      <c r="F6" s="1459"/>
      <c r="G6" s="1459" t="s">
        <v>308</v>
      </c>
      <c r="H6" s="1462" t="s">
        <v>309</v>
      </c>
      <c r="I6" s="1462" t="s">
        <v>310</v>
      </c>
      <c r="J6" s="1462" t="s">
        <v>311</v>
      </c>
      <c r="K6" s="173" t="str">
        <f>'[4]AR-FSE.19'!B12</f>
        <v>Formulario físico de inscripción</v>
      </c>
      <c r="L6" s="1462" t="s">
        <v>312</v>
      </c>
      <c r="M6" s="1462" t="s">
        <v>313</v>
      </c>
      <c r="N6" s="1294"/>
      <c r="O6" s="1294"/>
      <c r="P6" s="1294"/>
      <c r="Q6" s="1294"/>
      <c r="R6" s="1294"/>
      <c r="S6" s="1453"/>
      <c r="T6" s="1469"/>
      <c r="U6" s="1466"/>
    </row>
    <row r="7" spans="1:21" ht="68.25" customHeight="1" x14ac:dyDescent="0.25">
      <c r="A7" s="1457"/>
      <c r="B7" s="1459"/>
      <c r="C7" s="1459"/>
      <c r="D7" s="1459"/>
      <c r="E7" s="1459"/>
      <c r="F7" s="1459"/>
      <c r="G7" s="1459"/>
      <c r="H7" s="1462"/>
      <c r="I7" s="1462"/>
      <c r="J7" s="1462"/>
      <c r="K7" s="1294" t="s">
        <v>314</v>
      </c>
      <c r="L7" s="1462"/>
      <c r="M7" s="1462"/>
      <c r="N7" s="1295"/>
      <c r="O7" s="1295"/>
      <c r="P7" s="1295"/>
      <c r="Q7" s="1295"/>
      <c r="R7" s="1295"/>
      <c r="S7" s="1454"/>
      <c r="T7" s="1470"/>
      <c r="U7" s="1467"/>
    </row>
    <row r="8" spans="1:21" ht="37.5" customHeight="1" x14ac:dyDescent="0.25">
      <c r="A8" s="1457"/>
      <c r="B8" s="1459"/>
      <c r="C8" s="1459"/>
      <c r="D8" s="1459"/>
      <c r="E8" s="1459"/>
      <c r="F8" s="1459"/>
      <c r="G8" s="1459"/>
      <c r="H8" s="1462"/>
      <c r="I8" s="1462"/>
      <c r="J8" s="1462"/>
      <c r="K8" s="1460"/>
      <c r="L8" s="1462"/>
      <c r="M8" s="1462"/>
      <c r="N8" s="1295"/>
      <c r="O8" s="1295"/>
      <c r="P8" s="1295"/>
      <c r="Q8" s="1295"/>
      <c r="R8" s="1295"/>
      <c r="S8" s="1454"/>
      <c r="T8" s="1470"/>
      <c r="U8" s="1467"/>
    </row>
    <row r="9" spans="1:21" ht="25.5" x14ac:dyDescent="0.25">
      <c r="A9" s="1457"/>
      <c r="B9" s="1459"/>
      <c r="C9" s="1459"/>
      <c r="D9" s="1459"/>
      <c r="E9" s="1459"/>
      <c r="F9" s="1459"/>
      <c r="G9" s="1459"/>
      <c r="H9" s="1462"/>
      <c r="I9" s="1462"/>
      <c r="J9" s="1462"/>
      <c r="K9" s="174" t="str">
        <f>'[4]AR-FSE.19'!B14</f>
        <v>Reprogramación del cronograma de admisiones</v>
      </c>
      <c r="L9" s="1462"/>
      <c r="M9" s="1462"/>
      <c r="N9" s="1295"/>
      <c r="O9" s="1295"/>
      <c r="P9" s="1295"/>
      <c r="Q9" s="1295"/>
      <c r="R9" s="1295"/>
      <c r="S9" s="1454"/>
      <c r="T9" s="1470"/>
      <c r="U9" s="1467"/>
    </row>
    <row r="10" spans="1:21" ht="102" x14ac:dyDescent="0.25">
      <c r="A10" s="1457"/>
      <c r="B10" s="1459"/>
      <c r="C10" s="1459"/>
      <c r="D10" s="173" t="s">
        <v>315</v>
      </c>
      <c r="E10" s="173" t="s">
        <v>316</v>
      </c>
      <c r="F10" s="173"/>
      <c r="G10" s="1459"/>
      <c r="H10" s="1462"/>
      <c r="I10" s="1462"/>
      <c r="J10" s="1462"/>
      <c r="K10" s="174" t="str">
        <f>'[4]AR-FSE.19'!B15</f>
        <v>Seguimiento oportuno a las modificaciones que se realicen en la estructura del Examen del Estado.</v>
      </c>
      <c r="L10" s="1462"/>
      <c r="M10" s="1462"/>
      <c r="N10" s="1295"/>
      <c r="O10" s="1295"/>
      <c r="P10" s="1295"/>
      <c r="Q10" s="1295"/>
      <c r="R10" s="1295"/>
      <c r="S10" s="1454"/>
      <c r="T10" s="1470"/>
      <c r="U10" s="1467"/>
    </row>
    <row r="11" spans="1:21" ht="51" x14ac:dyDescent="0.25">
      <c r="A11" s="1457"/>
      <c r="B11" s="1459"/>
      <c r="C11" s="1459"/>
      <c r="D11" s="173" t="s">
        <v>317</v>
      </c>
      <c r="E11" s="173"/>
      <c r="F11" s="173"/>
      <c r="G11" s="1459"/>
      <c r="H11" s="1462"/>
      <c r="I11" s="1462"/>
      <c r="J11" s="1462"/>
      <c r="K11" s="174" t="str">
        <f>'[4]AR-FSE.19'!B16</f>
        <v>Analizar y tomar decisión sobre la aplicación de los criterios de selección en el siguiente periodo académico.</v>
      </c>
      <c r="L11" s="1462"/>
      <c r="M11" s="1462"/>
      <c r="N11" s="1460"/>
      <c r="O11" s="1460"/>
      <c r="P11" s="1460"/>
      <c r="Q11" s="1460"/>
      <c r="R11" s="1460"/>
      <c r="S11" s="1455"/>
      <c r="T11" s="1471"/>
      <c r="U11" s="1468"/>
    </row>
    <row r="12" spans="1:21" ht="99.75" customHeight="1" x14ac:dyDescent="0.25">
      <c r="A12" s="1457"/>
      <c r="B12" s="1459"/>
      <c r="C12" s="1459"/>
      <c r="D12" s="173" t="s">
        <v>318</v>
      </c>
      <c r="E12" s="173" t="s">
        <v>319</v>
      </c>
      <c r="F12" s="173"/>
      <c r="G12" s="1459"/>
      <c r="H12" s="1462"/>
      <c r="I12" s="1462"/>
      <c r="J12" s="1462"/>
      <c r="K12" s="174"/>
      <c r="L12" s="1462"/>
      <c r="M12" s="1462"/>
      <c r="N12" s="173" t="s">
        <v>320</v>
      </c>
      <c r="O12" s="173" t="s">
        <v>321</v>
      </c>
      <c r="P12" s="173" t="s">
        <v>322</v>
      </c>
      <c r="Q12" s="173" t="s">
        <v>323</v>
      </c>
      <c r="R12" s="173" t="s">
        <v>324</v>
      </c>
      <c r="S12" s="175">
        <v>1</v>
      </c>
      <c r="T12" s="753">
        <v>100</v>
      </c>
      <c r="U12" s="176" t="s">
        <v>2846</v>
      </c>
    </row>
    <row r="13" spans="1:21" ht="25.5" x14ac:dyDescent="0.25">
      <c r="A13" s="1457"/>
      <c r="B13" s="1459"/>
      <c r="C13" s="1459"/>
      <c r="D13" s="173" t="s">
        <v>325</v>
      </c>
      <c r="E13" s="173" t="s">
        <v>326</v>
      </c>
      <c r="F13" s="173"/>
      <c r="G13" s="1459"/>
      <c r="H13" s="1462"/>
      <c r="I13" s="1462"/>
      <c r="J13" s="1462"/>
      <c r="K13" s="174" t="str">
        <f>'[4]AR-FSE.19'!B17</f>
        <v>Solicitar via fax el comprobante de pago</v>
      </c>
      <c r="L13" s="1462"/>
      <c r="M13" s="1462"/>
      <c r="N13" s="177"/>
      <c r="O13" s="177"/>
      <c r="P13" s="177"/>
      <c r="Q13" s="177"/>
      <c r="R13" s="177"/>
      <c r="S13" s="178"/>
      <c r="T13" s="754"/>
      <c r="U13" s="179"/>
    </row>
    <row r="14" spans="1:21" ht="38.25" x14ac:dyDescent="0.25">
      <c r="A14" s="1457"/>
      <c r="B14" s="1459"/>
      <c r="C14" s="1459"/>
      <c r="D14" s="173" t="s">
        <v>327</v>
      </c>
      <c r="E14" s="173"/>
      <c r="F14" s="173"/>
      <c r="G14" s="1459"/>
      <c r="H14" s="1462"/>
      <c r="I14" s="1462"/>
      <c r="J14" s="1462"/>
      <c r="K14" s="174" t="s">
        <v>328</v>
      </c>
      <c r="L14" s="1462"/>
      <c r="M14" s="1462"/>
      <c r="N14" s="174"/>
      <c r="O14" s="180"/>
      <c r="P14" s="180"/>
      <c r="Q14" s="180"/>
      <c r="R14" s="180"/>
      <c r="S14" s="181"/>
      <c r="T14" s="755"/>
      <c r="U14" s="182"/>
    </row>
    <row r="15" spans="1:21" ht="36" customHeight="1" x14ac:dyDescent="0.25">
      <c r="A15" s="1457"/>
      <c r="B15" s="1459"/>
      <c r="C15" s="1459"/>
      <c r="D15" s="1294" t="s">
        <v>329</v>
      </c>
      <c r="E15" s="173" t="s">
        <v>330</v>
      </c>
      <c r="F15" s="174"/>
      <c r="G15" s="1459"/>
      <c r="H15" s="1462"/>
      <c r="I15" s="1462"/>
      <c r="J15" s="1462"/>
      <c r="K15" s="1294" t="s">
        <v>2845</v>
      </c>
      <c r="L15" s="1462"/>
      <c r="M15" s="1462"/>
      <c r="N15" s="1294"/>
      <c r="O15" s="1294"/>
      <c r="P15" s="1294"/>
      <c r="Q15" s="1294"/>
      <c r="R15" s="1294"/>
      <c r="S15" s="1453"/>
      <c r="T15" s="1464"/>
      <c r="U15" s="1466"/>
    </row>
    <row r="16" spans="1:21" ht="38.25" x14ac:dyDescent="0.25">
      <c r="A16" s="1457"/>
      <c r="B16" s="1459"/>
      <c r="C16" s="1459"/>
      <c r="D16" s="1295"/>
      <c r="E16" s="173" t="s">
        <v>331</v>
      </c>
      <c r="F16" s="174"/>
      <c r="G16" s="1459"/>
      <c r="H16" s="1462"/>
      <c r="I16" s="1462"/>
      <c r="J16" s="1462"/>
      <c r="K16" s="1295"/>
      <c r="L16" s="1462"/>
      <c r="M16" s="1462"/>
      <c r="N16" s="1295"/>
      <c r="O16" s="1295"/>
      <c r="P16" s="1295"/>
      <c r="Q16" s="1295"/>
      <c r="R16" s="1295"/>
      <c r="S16" s="1454"/>
      <c r="T16" s="1465"/>
      <c r="U16" s="1467"/>
    </row>
    <row r="17" spans="1:21" ht="38.25" x14ac:dyDescent="0.25">
      <c r="A17" s="1457"/>
      <c r="B17" s="1459"/>
      <c r="C17" s="1459"/>
      <c r="D17" s="1295"/>
      <c r="E17" s="173" t="s">
        <v>332</v>
      </c>
      <c r="F17" s="1294"/>
      <c r="G17" s="1459"/>
      <c r="H17" s="1462"/>
      <c r="I17" s="1462"/>
      <c r="J17" s="1462"/>
      <c r="K17" s="1295"/>
      <c r="L17" s="1462"/>
      <c r="M17" s="1462"/>
      <c r="N17" s="1295"/>
      <c r="O17" s="1295"/>
      <c r="P17" s="1295"/>
      <c r="Q17" s="1295"/>
      <c r="R17" s="1295"/>
      <c r="S17" s="1454"/>
      <c r="T17" s="1465"/>
      <c r="U17" s="1467"/>
    </row>
    <row r="18" spans="1:21" ht="45" customHeight="1" x14ac:dyDescent="0.25">
      <c r="A18" s="1457"/>
      <c r="B18" s="1459"/>
      <c r="C18" s="1459"/>
      <c r="D18" s="1295"/>
      <c r="E18" s="1294" t="s">
        <v>333</v>
      </c>
      <c r="F18" s="1295"/>
      <c r="G18" s="1459"/>
      <c r="H18" s="1462"/>
      <c r="I18" s="1462"/>
      <c r="J18" s="1462"/>
      <c r="K18" s="1295"/>
      <c r="L18" s="1462"/>
      <c r="M18" s="1462"/>
      <c r="N18" s="1295"/>
      <c r="O18" s="1295"/>
      <c r="P18" s="1295"/>
      <c r="Q18" s="1295"/>
      <c r="R18" s="1295"/>
      <c r="S18" s="1454"/>
      <c r="T18" s="1465"/>
      <c r="U18" s="1468"/>
    </row>
    <row r="19" spans="1:21" ht="7.5" hidden="1" customHeight="1" x14ac:dyDescent="0.25">
      <c r="A19" s="1458"/>
      <c r="B19" s="1459"/>
      <c r="C19" s="1459"/>
      <c r="D19" s="1460"/>
      <c r="E19" s="1460"/>
      <c r="F19" s="1460"/>
      <c r="G19" s="1459"/>
      <c r="H19" s="1462"/>
      <c r="I19" s="1462"/>
      <c r="J19" s="1462"/>
      <c r="K19" s="1460"/>
      <c r="L19" s="1462"/>
      <c r="M19" s="1462"/>
      <c r="N19" s="1460"/>
      <c r="O19" s="183"/>
      <c r="P19" s="183"/>
      <c r="Q19" s="183"/>
      <c r="R19" s="183"/>
      <c r="S19" s="184"/>
      <c r="T19" s="756"/>
      <c r="U19" s="182"/>
    </row>
    <row r="20" spans="1:21" ht="114.75" x14ac:dyDescent="0.25">
      <c r="A20" s="1317" t="s">
        <v>334</v>
      </c>
      <c r="B20" s="1182" t="s">
        <v>335</v>
      </c>
      <c r="C20" s="1182" t="s">
        <v>336</v>
      </c>
      <c r="D20" s="185" t="s">
        <v>337</v>
      </c>
      <c r="E20" s="185" t="s">
        <v>338</v>
      </c>
      <c r="F20" s="185" t="s">
        <v>339</v>
      </c>
      <c r="G20" s="1182" t="s">
        <v>340</v>
      </c>
      <c r="H20" s="1188" t="s">
        <v>309</v>
      </c>
      <c r="I20" s="1462" t="s">
        <v>310</v>
      </c>
      <c r="J20" s="1462" t="s">
        <v>311</v>
      </c>
      <c r="K20" s="174" t="s">
        <v>341</v>
      </c>
      <c r="L20" s="1462" t="s">
        <v>342</v>
      </c>
      <c r="M20" s="1462" t="s">
        <v>343</v>
      </c>
      <c r="N20" s="173" t="s">
        <v>344</v>
      </c>
      <c r="O20" s="186" t="s">
        <v>345</v>
      </c>
      <c r="P20" s="186" t="s">
        <v>346</v>
      </c>
      <c r="Q20" s="186" t="s">
        <v>347</v>
      </c>
      <c r="R20" s="186" t="s">
        <v>348</v>
      </c>
      <c r="S20" s="187">
        <v>1</v>
      </c>
      <c r="T20" s="740">
        <v>95</v>
      </c>
      <c r="U20" s="182" t="s">
        <v>3127</v>
      </c>
    </row>
    <row r="21" spans="1:21" ht="33" customHeight="1" x14ac:dyDescent="0.25">
      <c r="A21" s="1317"/>
      <c r="B21" s="1182"/>
      <c r="C21" s="1182"/>
      <c r="D21" s="1182" t="s">
        <v>349</v>
      </c>
      <c r="E21" s="1182" t="s">
        <v>350</v>
      </c>
      <c r="F21" s="1182" t="s">
        <v>351</v>
      </c>
      <c r="G21" s="1182"/>
      <c r="H21" s="1188"/>
      <c r="I21" s="1462"/>
      <c r="J21" s="1462"/>
      <c r="K21" s="174" t="str">
        <f>'[4]AR-FSE.19'!B22</f>
        <v>Listados de inconsistencias</v>
      </c>
      <c r="L21" s="1462"/>
      <c r="M21" s="1462"/>
      <c r="N21" s="1294"/>
      <c r="O21" s="1459"/>
      <c r="P21" s="1459"/>
      <c r="Q21" s="1459"/>
      <c r="R21" s="1459"/>
      <c r="S21" s="1459"/>
      <c r="T21" s="1472"/>
      <c r="U21" s="1466"/>
    </row>
    <row r="22" spans="1:21" ht="26.25" thickBot="1" x14ac:dyDescent="0.3">
      <c r="A22" s="1440"/>
      <c r="B22" s="1441"/>
      <c r="C22" s="1441"/>
      <c r="D22" s="1441"/>
      <c r="E22" s="1441"/>
      <c r="F22" s="1441"/>
      <c r="G22" s="1441"/>
      <c r="H22" s="1461"/>
      <c r="I22" s="1463"/>
      <c r="J22" s="1463"/>
      <c r="K22" s="188" t="str">
        <f>'[4]AR-FSE.19'!B23</f>
        <v>Corrección de la información de Admisiones y Registro Académico</v>
      </c>
      <c r="L22" s="1463"/>
      <c r="M22" s="1463"/>
      <c r="N22" s="1296"/>
      <c r="O22" s="1475"/>
      <c r="P22" s="1475"/>
      <c r="Q22" s="1475"/>
      <c r="R22" s="1475"/>
      <c r="S22" s="1475"/>
      <c r="T22" s="1473"/>
      <c r="U22" s="1474"/>
    </row>
    <row r="23" spans="1:21" x14ac:dyDescent="0.25">
      <c r="A23" s="189"/>
      <c r="B23" s="189"/>
      <c r="C23" s="189"/>
      <c r="D23" s="189"/>
      <c r="E23" s="189"/>
      <c r="F23" s="189"/>
      <c r="G23" s="189"/>
      <c r="H23" s="190"/>
      <c r="I23" s="190"/>
      <c r="J23" s="190"/>
      <c r="L23" s="190"/>
      <c r="M23" s="190"/>
      <c r="N23" s="189"/>
      <c r="O23" s="189"/>
      <c r="P23" s="189"/>
      <c r="Q23" s="189"/>
      <c r="R23" s="189"/>
      <c r="S23" s="189"/>
      <c r="T23" s="192"/>
      <c r="U23" s="189"/>
    </row>
    <row r="24" spans="1:21" s="668" customFormat="1" ht="31.5" customHeight="1" x14ac:dyDescent="0.25">
      <c r="A24" s="695">
        <f>COUNTIF(A6:A22,"*")</f>
        <v>2</v>
      </c>
      <c r="N24" s="695">
        <f>COUNTIF(N6:N22,"*")</f>
        <v>2</v>
      </c>
      <c r="T24" s="757">
        <f>AVERAGE(T6:T22)</f>
        <v>97.5</v>
      </c>
    </row>
    <row r="25" spans="1:21" s="668" customFormat="1" ht="31.5" customHeight="1" x14ac:dyDescent="0.25">
      <c r="A25" s="189" t="s">
        <v>2773</v>
      </c>
      <c r="N25" s="189" t="s">
        <v>2774</v>
      </c>
      <c r="T25" s="723" t="s">
        <v>2788</v>
      </c>
    </row>
  </sheetData>
  <mergeCells count="75">
    <mergeCell ref="T21:T22"/>
    <mergeCell ref="U21:U22"/>
    <mergeCell ref="N21:N22"/>
    <mergeCell ref="O21:O22"/>
    <mergeCell ref="P21:P22"/>
    <mergeCell ref="Q21:Q22"/>
    <mergeCell ref="R21:R22"/>
    <mergeCell ref="S21:S22"/>
    <mergeCell ref="S15:S18"/>
    <mergeCell ref="T15:T18"/>
    <mergeCell ref="U15:U18"/>
    <mergeCell ref="F17:F19"/>
    <mergeCell ref="E18:E19"/>
    <mergeCell ref="G6:G19"/>
    <mergeCell ref="H6:H19"/>
    <mergeCell ref="I6:I19"/>
    <mergeCell ref="J6:J19"/>
    <mergeCell ref="L6:L19"/>
    <mergeCell ref="M6:M19"/>
    <mergeCell ref="F6:F9"/>
    <mergeCell ref="T6:T11"/>
    <mergeCell ref="U6:U11"/>
    <mergeCell ref="K7:K8"/>
    <mergeCell ref="Q15:Q18"/>
    <mergeCell ref="P15:P18"/>
    <mergeCell ref="A20:A22"/>
    <mergeCell ref="B20:B22"/>
    <mergeCell ref="C20:C22"/>
    <mergeCell ref="G20:G22"/>
    <mergeCell ref="H20:H22"/>
    <mergeCell ref="I20:I22"/>
    <mergeCell ref="J20:J22"/>
    <mergeCell ref="L20:L22"/>
    <mergeCell ref="M20:M22"/>
    <mergeCell ref="D21:D22"/>
    <mergeCell ref="E21:E22"/>
    <mergeCell ref="F21:F22"/>
    <mergeCell ref="S6:S11"/>
    <mergeCell ref="A6:A19"/>
    <mergeCell ref="B6:B19"/>
    <mergeCell ref="C6:C19"/>
    <mergeCell ref="D6:D9"/>
    <mergeCell ref="E6:E9"/>
    <mergeCell ref="R15:R18"/>
    <mergeCell ref="N6:N11"/>
    <mergeCell ref="O6:O11"/>
    <mergeCell ref="P6:P11"/>
    <mergeCell ref="Q6:Q11"/>
    <mergeCell ref="R6:R11"/>
    <mergeCell ref="D15:D19"/>
    <mergeCell ref="K15:K19"/>
    <mergeCell ref="N15:N19"/>
    <mergeCell ref="O15:O18"/>
    <mergeCell ref="U4:U5"/>
    <mergeCell ref="I4:I5"/>
    <mergeCell ref="J4:J5"/>
    <mergeCell ref="K4:K5"/>
    <mergeCell ref="L4:L5"/>
    <mergeCell ref="M4:M5"/>
    <mergeCell ref="N4:N5"/>
    <mergeCell ref="O4:O5"/>
    <mergeCell ref="P4:Q4"/>
    <mergeCell ref="R4:R5"/>
    <mergeCell ref="S4:S5"/>
    <mergeCell ref="T4:T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27"/>
  <sheetViews>
    <sheetView showGridLines="0" zoomScaleNormal="100" workbookViewId="0">
      <selection activeCell="D28" sqref="D28"/>
    </sheetView>
  </sheetViews>
  <sheetFormatPr baseColWidth="10" defaultRowHeight="15" x14ac:dyDescent="0.25"/>
  <cols>
    <col min="1" max="1" width="3.28515625" style="7" customWidth="1"/>
    <col min="2" max="4" width="39.140625" style="7" customWidth="1"/>
    <col min="5" max="5" width="1.28515625" style="7" customWidth="1"/>
    <col min="6" max="16384" width="11.42578125" style="7"/>
  </cols>
  <sheetData>
    <row r="1" spans="1:5" ht="48.75" customHeight="1" x14ac:dyDescent="0.25">
      <c r="A1"/>
      <c r="B1" s="955" t="str">
        <f>Contenido!$B$1</f>
        <v xml:space="preserve">INFORME DE SEGUIMIENTO 
ADMINISTRACIÓN DE RIESGOS </v>
      </c>
      <c r="C1" s="955"/>
      <c r="D1" s="956"/>
      <c r="E1"/>
    </row>
    <row r="2" spans="1:5" ht="20.25" x14ac:dyDescent="0.25">
      <c r="A2"/>
      <c r="B2" s="953" t="str">
        <f>Contenido!$B$2</f>
        <v xml:space="preserve">JUNIO 2019 - JUNIO 2020 </v>
      </c>
      <c r="C2" s="953"/>
      <c r="D2" s="954"/>
      <c r="E2"/>
    </row>
    <row r="3" spans="1:5" x14ac:dyDescent="0.25">
      <c r="A3"/>
      <c r="B3"/>
      <c r="C3"/>
      <c r="D3"/>
      <c r="E3"/>
    </row>
    <row r="4" spans="1:5" x14ac:dyDescent="0.25">
      <c r="A4"/>
      <c r="B4"/>
      <c r="C4"/>
      <c r="D4"/>
      <c r="E4"/>
    </row>
    <row r="5" spans="1:5" x14ac:dyDescent="0.25">
      <c r="A5"/>
      <c r="B5"/>
      <c r="C5"/>
      <c r="D5"/>
      <c r="E5"/>
    </row>
    <row r="6" spans="1:5" x14ac:dyDescent="0.25">
      <c r="A6"/>
      <c r="B6"/>
      <c r="C6"/>
      <c r="D6"/>
      <c r="E6"/>
    </row>
    <row r="7" spans="1:5" x14ac:dyDescent="0.25">
      <c r="A7"/>
      <c r="B7"/>
      <c r="C7"/>
      <c r="D7"/>
      <c r="E7"/>
    </row>
    <row r="8" spans="1:5" x14ac:dyDescent="0.25">
      <c r="A8"/>
      <c r="B8"/>
      <c r="C8"/>
      <c r="D8"/>
      <c r="E8"/>
    </row>
    <row r="9" spans="1:5" x14ac:dyDescent="0.25">
      <c r="A9"/>
      <c r="B9"/>
      <c r="C9"/>
      <c r="D9"/>
      <c r="E9"/>
    </row>
    <row r="10" spans="1:5" x14ac:dyDescent="0.25">
      <c r="A10"/>
      <c r="B10"/>
      <c r="C10"/>
      <c r="D10"/>
      <c r="E10"/>
    </row>
    <row r="11" spans="1:5" x14ac:dyDescent="0.25">
      <c r="A11"/>
      <c r="B11"/>
      <c r="C11"/>
      <c r="D11"/>
      <c r="E11"/>
    </row>
    <row r="12" spans="1:5" x14ac:dyDescent="0.25">
      <c r="A12"/>
      <c r="B12" s="952" t="s">
        <v>37</v>
      </c>
      <c r="C12" s="952"/>
      <c r="D12" s="952"/>
      <c r="E12"/>
    </row>
    <row r="13" spans="1:5" ht="41.25" customHeight="1" x14ac:dyDescent="0.25">
      <c r="A13"/>
      <c r="B13" s="958" t="s">
        <v>259</v>
      </c>
      <c r="C13" s="958"/>
      <c r="D13" s="958"/>
      <c r="E13"/>
    </row>
    <row r="14" spans="1:5" x14ac:dyDescent="0.25">
      <c r="A14"/>
      <c r="B14"/>
      <c r="C14"/>
      <c r="D14"/>
      <c r="E14"/>
    </row>
    <row r="15" spans="1:5" x14ac:dyDescent="0.25">
      <c r="A15"/>
      <c r="B15" s="952" t="s">
        <v>38</v>
      </c>
      <c r="C15" s="952"/>
      <c r="D15" s="952"/>
      <c r="E15"/>
    </row>
    <row r="16" spans="1:5" ht="194.25" customHeight="1" x14ac:dyDescent="0.25">
      <c r="A16"/>
      <c r="B16" s="961"/>
      <c r="C16" s="961"/>
      <c r="D16" s="961"/>
      <c r="E16"/>
    </row>
    <row r="17" spans="1:5" ht="85.5" customHeight="1" x14ac:dyDescent="0.25">
      <c r="A17"/>
      <c r="B17" s="958" t="s">
        <v>237</v>
      </c>
      <c r="C17" s="958"/>
      <c r="D17" s="958"/>
      <c r="E17"/>
    </row>
    <row r="18" spans="1:5" ht="85.5" customHeight="1" x14ac:dyDescent="0.25">
      <c r="A18"/>
      <c r="B18" s="958"/>
      <c r="C18" s="958"/>
      <c r="D18" s="958"/>
      <c r="E18"/>
    </row>
    <row r="19" spans="1:5" ht="32.25" customHeight="1" x14ac:dyDescent="0.25">
      <c r="A19"/>
      <c r="B19" s="962" t="s">
        <v>214</v>
      </c>
      <c r="C19" s="962"/>
      <c r="D19" s="962"/>
      <c r="E19"/>
    </row>
    <row r="20" spans="1:5" ht="58.5" customHeight="1" x14ac:dyDescent="0.25">
      <c r="A20"/>
      <c r="B20" s="959" t="s">
        <v>39</v>
      </c>
      <c r="C20" s="959"/>
      <c r="D20" s="8" t="s">
        <v>256</v>
      </c>
      <c r="E20"/>
    </row>
    <row r="21" spans="1:5" ht="24.75" customHeight="1" x14ac:dyDescent="0.25">
      <c r="A21"/>
      <c r="B21" s="9">
        <v>1</v>
      </c>
      <c r="C21" s="10" t="s">
        <v>40</v>
      </c>
      <c r="D21" s="960" t="s">
        <v>41</v>
      </c>
      <c r="E21"/>
    </row>
    <row r="22" spans="1:5" ht="24.75" customHeight="1" x14ac:dyDescent="0.25">
      <c r="A22"/>
      <c r="B22" s="9">
        <v>2</v>
      </c>
      <c r="C22" s="10" t="s">
        <v>42</v>
      </c>
      <c r="D22" s="960"/>
      <c r="E22"/>
    </row>
    <row r="23" spans="1:5" ht="47.25" x14ac:dyDescent="0.25">
      <c r="A23"/>
      <c r="B23" s="11">
        <v>3</v>
      </c>
      <c r="C23" s="10" t="s">
        <v>43</v>
      </c>
      <c r="D23" s="12" t="s">
        <v>44</v>
      </c>
      <c r="E23"/>
    </row>
    <row r="24" spans="1:5" ht="47.25" x14ac:dyDescent="0.25">
      <c r="A24"/>
      <c r="B24" s="13">
        <v>4</v>
      </c>
      <c r="C24" s="10" t="s">
        <v>45</v>
      </c>
      <c r="D24" s="12" t="s">
        <v>46</v>
      </c>
      <c r="E24"/>
    </row>
    <row r="25" spans="1:5" ht="31.5" x14ac:dyDescent="0.25">
      <c r="A25"/>
      <c r="B25" s="14">
        <v>5</v>
      </c>
      <c r="C25" s="10" t="s">
        <v>47</v>
      </c>
      <c r="D25" s="12" t="s">
        <v>48</v>
      </c>
      <c r="E25"/>
    </row>
    <row r="26" spans="1:5" x14ac:dyDescent="0.25">
      <c r="A26"/>
      <c r="B26" t="s">
        <v>261</v>
      </c>
      <c r="C26"/>
      <c r="D26"/>
      <c r="E26"/>
    </row>
    <row r="27" spans="1:5" x14ac:dyDescent="0.25">
      <c r="A27"/>
      <c r="B27"/>
      <c r="C27"/>
      <c r="D27"/>
      <c r="E27"/>
    </row>
  </sheetData>
  <mergeCells count="10">
    <mergeCell ref="B17:D18"/>
    <mergeCell ref="B20:C20"/>
    <mergeCell ref="D21:D22"/>
    <mergeCell ref="B1:D1"/>
    <mergeCell ref="B2:D2"/>
    <mergeCell ref="B12:D12"/>
    <mergeCell ref="B15:D15"/>
    <mergeCell ref="B13:D13"/>
    <mergeCell ref="B16:D16"/>
    <mergeCell ref="B19:D19"/>
  </mergeCells>
  <pageMargins left="0.7" right="0.7" top="0.75" bottom="0.75" header="0.3" footer="0.3"/>
  <pageSetup scale="74"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
  <sheetViews>
    <sheetView topLeftCell="A13" zoomScale="78" zoomScaleNormal="78" workbookViewId="0">
      <selection activeCell="B14" sqref="B14"/>
    </sheetView>
  </sheetViews>
  <sheetFormatPr baseColWidth="10" defaultRowHeight="12.75" x14ac:dyDescent="0.2"/>
  <cols>
    <col min="1" max="1" width="29.7109375" style="355" customWidth="1"/>
    <col min="2" max="2" width="19.5703125" style="355" customWidth="1"/>
    <col min="3" max="3" width="20.85546875" style="331" customWidth="1"/>
    <col min="4" max="4" width="17.28515625" style="331" customWidth="1"/>
    <col min="5" max="5" width="15.42578125" style="331" customWidth="1"/>
    <col min="6" max="6" width="16.5703125" style="331" customWidth="1"/>
    <col min="7" max="7" width="18.140625" style="331" customWidth="1"/>
    <col min="8" max="8" width="6.140625" style="356" customWidth="1"/>
    <col min="9" max="10" width="5.7109375" style="355" customWidth="1"/>
    <col min="11" max="11" width="15.85546875" style="355" customWidth="1"/>
    <col min="12" max="12" width="6.140625" style="357" customWidth="1"/>
    <col min="13" max="13" width="6.28515625" style="331" customWidth="1"/>
    <col min="14" max="14" width="20.85546875" style="355" customWidth="1"/>
    <col min="15" max="15" width="15.85546875" style="331" bestFit="1" customWidth="1"/>
    <col min="16" max="16" width="8.42578125" style="353" bestFit="1" customWidth="1"/>
    <col min="17" max="17" width="9.42578125" style="353" bestFit="1" customWidth="1"/>
    <col min="18" max="18" width="27.42578125" style="331" bestFit="1" customWidth="1"/>
    <col min="19" max="19" width="6.5703125" style="331" bestFit="1" customWidth="1"/>
    <col min="20" max="20" width="17" style="331" bestFit="1" customWidth="1"/>
    <col min="21" max="21" width="38.28515625" style="331" bestFit="1" customWidth="1"/>
    <col min="22" max="256" width="11.42578125" style="331"/>
    <col min="257" max="257" width="29.7109375" style="331" customWidth="1"/>
    <col min="258" max="258" width="19.5703125" style="331" customWidth="1"/>
    <col min="259" max="259" width="20.85546875" style="331" customWidth="1"/>
    <col min="260" max="260" width="17.28515625" style="331" customWidth="1"/>
    <col min="261" max="261" width="15.42578125" style="331" customWidth="1"/>
    <col min="262" max="262" width="16.5703125" style="331" customWidth="1"/>
    <col min="263" max="263" width="18.140625" style="331" customWidth="1"/>
    <col min="264" max="264" width="6.140625" style="331" customWidth="1"/>
    <col min="265" max="266" width="5.7109375" style="331" customWidth="1"/>
    <col min="267" max="267" width="15.85546875" style="331" customWidth="1"/>
    <col min="268" max="268" width="6.140625" style="331" customWidth="1"/>
    <col min="269" max="269" width="6.28515625" style="331" customWidth="1"/>
    <col min="270" max="270" width="20.85546875" style="331" customWidth="1"/>
    <col min="271" max="271" width="16.42578125" style="331" bestFit="1" customWidth="1"/>
    <col min="272" max="272" width="11.7109375" style="331" customWidth="1"/>
    <col min="273" max="273" width="10.7109375" style="331" customWidth="1"/>
    <col min="274" max="274" width="27.85546875" style="331" customWidth="1"/>
    <col min="275" max="275" width="10.42578125" style="331" customWidth="1"/>
    <col min="276" max="276" width="14.28515625" style="331" customWidth="1"/>
    <col min="277" max="277" width="19.140625" style="331" customWidth="1"/>
    <col min="278" max="512" width="11.42578125" style="331"/>
    <col min="513" max="513" width="29.7109375" style="331" customWidth="1"/>
    <col min="514" max="514" width="19.5703125" style="331" customWidth="1"/>
    <col min="515" max="515" width="20.85546875" style="331" customWidth="1"/>
    <col min="516" max="516" width="17.28515625" style="331" customWidth="1"/>
    <col min="517" max="517" width="15.42578125" style="331" customWidth="1"/>
    <col min="518" max="518" width="16.5703125" style="331" customWidth="1"/>
    <col min="519" max="519" width="18.140625" style="331" customWidth="1"/>
    <col min="520" max="520" width="6.140625" style="331" customWidth="1"/>
    <col min="521" max="522" width="5.7109375" style="331" customWidth="1"/>
    <col min="523" max="523" width="15.85546875" style="331" customWidth="1"/>
    <col min="524" max="524" width="6.140625" style="331" customWidth="1"/>
    <col min="525" max="525" width="6.28515625" style="331" customWidth="1"/>
    <col min="526" max="526" width="20.85546875" style="331" customWidth="1"/>
    <col min="527" max="527" width="16.42578125" style="331" bestFit="1" customWidth="1"/>
    <col min="528" max="528" width="11.7109375" style="331" customWidth="1"/>
    <col min="529" max="529" width="10.7109375" style="331" customWidth="1"/>
    <col min="530" max="530" width="27.85546875" style="331" customWidth="1"/>
    <col min="531" max="531" width="10.42578125" style="331" customWidth="1"/>
    <col min="532" max="532" width="14.28515625" style="331" customWidth="1"/>
    <col min="533" max="533" width="19.140625" style="331" customWidth="1"/>
    <col min="534" max="768" width="11.42578125" style="331"/>
    <col min="769" max="769" width="29.7109375" style="331" customWidth="1"/>
    <col min="770" max="770" width="19.5703125" style="331" customWidth="1"/>
    <col min="771" max="771" width="20.85546875" style="331" customWidth="1"/>
    <col min="772" max="772" width="17.28515625" style="331" customWidth="1"/>
    <col min="773" max="773" width="15.42578125" style="331" customWidth="1"/>
    <col min="774" max="774" width="16.5703125" style="331" customWidth="1"/>
    <col min="775" max="775" width="18.140625" style="331" customWidth="1"/>
    <col min="776" max="776" width="6.140625" style="331" customWidth="1"/>
    <col min="777" max="778" width="5.7109375" style="331" customWidth="1"/>
    <col min="779" max="779" width="15.85546875" style="331" customWidth="1"/>
    <col min="780" max="780" width="6.140625" style="331" customWidth="1"/>
    <col min="781" max="781" width="6.28515625" style="331" customWidth="1"/>
    <col min="782" max="782" width="20.85546875" style="331" customWidth="1"/>
    <col min="783" max="783" width="16.42578125" style="331" bestFit="1" customWidth="1"/>
    <col min="784" max="784" width="11.7109375" style="331" customWidth="1"/>
    <col min="785" max="785" width="10.7109375" style="331" customWidth="1"/>
    <col min="786" max="786" width="27.85546875" style="331" customWidth="1"/>
    <col min="787" max="787" width="10.42578125" style="331" customWidth="1"/>
    <col min="788" max="788" width="14.28515625" style="331" customWidth="1"/>
    <col min="789" max="789" width="19.140625" style="331" customWidth="1"/>
    <col min="790" max="1024" width="11.42578125" style="331"/>
    <col min="1025" max="1025" width="29.7109375" style="331" customWidth="1"/>
    <col min="1026" max="1026" width="19.5703125" style="331" customWidth="1"/>
    <col min="1027" max="1027" width="20.85546875" style="331" customWidth="1"/>
    <col min="1028" max="1028" width="17.28515625" style="331" customWidth="1"/>
    <col min="1029" max="1029" width="15.42578125" style="331" customWidth="1"/>
    <col min="1030" max="1030" width="16.5703125" style="331" customWidth="1"/>
    <col min="1031" max="1031" width="18.140625" style="331" customWidth="1"/>
    <col min="1032" max="1032" width="6.140625" style="331" customWidth="1"/>
    <col min="1033" max="1034" width="5.7109375" style="331" customWidth="1"/>
    <col min="1035" max="1035" width="15.85546875" style="331" customWidth="1"/>
    <col min="1036" max="1036" width="6.140625" style="331" customWidth="1"/>
    <col min="1037" max="1037" width="6.28515625" style="331" customWidth="1"/>
    <col min="1038" max="1038" width="20.85546875" style="331" customWidth="1"/>
    <col min="1039" max="1039" width="16.42578125" style="331" bestFit="1" customWidth="1"/>
    <col min="1040" max="1040" width="11.7109375" style="331" customWidth="1"/>
    <col min="1041" max="1041" width="10.7109375" style="331" customWidth="1"/>
    <col min="1042" max="1042" width="27.85546875" style="331" customWidth="1"/>
    <col min="1043" max="1043" width="10.42578125" style="331" customWidth="1"/>
    <col min="1044" max="1044" width="14.28515625" style="331" customWidth="1"/>
    <col min="1045" max="1045" width="19.140625" style="331" customWidth="1"/>
    <col min="1046" max="1280" width="11.42578125" style="331"/>
    <col min="1281" max="1281" width="29.7109375" style="331" customWidth="1"/>
    <col min="1282" max="1282" width="19.5703125" style="331" customWidth="1"/>
    <col min="1283" max="1283" width="20.85546875" style="331" customWidth="1"/>
    <col min="1284" max="1284" width="17.28515625" style="331" customWidth="1"/>
    <col min="1285" max="1285" width="15.42578125" style="331" customWidth="1"/>
    <col min="1286" max="1286" width="16.5703125" style="331" customWidth="1"/>
    <col min="1287" max="1287" width="18.140625" style="331" customWidth="1"/>
    <col min="1288" max="1288" width="6.140625" style="331" customWidth="1"/>
    <col min="1289" max="1290" width="5.7109375" style="331" customWidth="1"/>
    <col min="1291" max="1291" width="15.85546875" style="331" customWidth="1"/>
    <col min="1292" max="1292" width="6.140625" style="331" customWidth="1"/>
    <col min="1293" max="1293" width="6.28515625" style="331" customWidth="1"/>
    <col min="1294" max="1294" width="20.85546875" style="331" customWidth="1"/>
    <col min="1295" max="1295" width="16.42578125" style="331" bestFit="1" customWidth="1"/>
    <col min="1296" max="1296" width="11.7109375" style="331" customWidth="1"/>
    <col min="1297" max="1297" width="10.7109375" style="331" customWidth="1"/>
    <col min="1298" max="1298" width="27.85546875" style="331" customWidth="1"/>
    <col min="1299" max="1299" width="10.42578125" style="331" customWidth="1"/>
    <col min="1300" max="1300" width="14.28515625" style="331" customWidth="1"/>
    <col min="1301" max="1301" width="19.140625" style="331" customWidth="1"/>
    <col min="1302" max="1536" width="11.42578125" style="331"/>
    <col min="1537" max="1537" width="29.7109375" style="331" customWidth="1"/>
    <col min="1538" max="1538" width="19.5703125" style="331" customWidth="1"/>
    <col min="1539" max="1539" width="20.85546875" style="331" customWidth="1"/>
    <col min="1540" max="1540" width="17.28515625" style="331" customWidth="1"/>
    <col min="1541" max="1541" width="15.42578125" style="331" customWidth="1"/>
    <col min="1542" max="1542" width="16.5703125" style="331" customWidth="1"/>
    <col min="1543" max="1543" width="18.140625" style="331" customWidth="1"/>
    <col min="1544" max="1544" width="6.140625" style="331" customWidth="1"/>
    <col min="1545" max="1546" width="5.7109375" style="331" customWidth="1"/>
    <col min="1547" max="1547" width="15.85546875" style="331" customWidth="1"/>
    <col min="1548" max="1548" width="6.140625" style="331" customWidth="1"/>
    <col min="1549" max="1549" width="6.28515625" style="331" customWidth="1"/>
    <col min="1550" max="1550" width="20.85546875" style="331" customWidth="1"/>
    <col min="1551" max="1551" width="16.42578125" style="331" bestFit="1" customWidth="1"/>
    <col min="1552" max="1552" width="11.7109375" style="331" customWidth="1"/>
    <col min="1553" max="1553" width="10.7109375" style="331" customWidth="1"/>
    <col min="1554" max="1554" width="27.85546875" style="331" customWidth="1"/>
    <col min="1555" max="1555" width="10.42578125" style="331" customWidth="1"/>
    <col min="1556" max="1556" width="14.28515625" style="331" customWidth="1"/>
    <col min="1557" max="1557" width="19.140625" style="331" customWidth="1"/>
    <col min="1558" max="1792" width="11.42578125" style="331"/>
    <col min="1793" max="1793" width="29.7109375" style="331" customWidth="1"/>
    <col min="1794" max="1794" width="19.5703125" style="331" customWidth="1"/>
    <col min="1795" max="1795" width="20.85546875" style="331" customWidth="1"/>
    <col min="1796" max="1796" width="17.28515625" style="331" customWidth="1"/>
    <col min="1797" max="1797" width="15.42578125" style="331" customWidth="1"/>
    <col min="1798" max="1798" width="16.5703125" style="331" customWidth="1"/>
    <col min="1799" max="1799" width="18.140625" style="331" customWidth="1"/>
    <col min="1800" max="1800" width="6.140625" style="331" customWidth="1"/>
    <col min="1801" max="1802" width="5.7109375" style="331" customWidth="1"/>
    <col min="1803" max="1803" width="15.85546875" style="331" customWidth="1"/>
    <col min="1804" max="1804" width="6.140625" style="331" customWidth="1"/>
    <col min="1805" max="1805" width="6.28515625" style="331" customWidth="1"/>
    <col min="1806" max="1806" width="20.85546875" style="331" customWidth="1"/>
    <col min="1807" max="1807" width="16.42578125" style="331" bestFit="1" customWidth="1"/>
    <col min="1808" max="1808" width="11.7109375" style="331" customWidth="1"/>
    <col min="1809" max="1809" width="10.7109375" style="331" customWidth="1"/>
    <col min="1810" max="1810" width="27.85546875" style="331" customWidth="1"/>
    <col min="1811" max="1811" width="10.42578125" style="331" customWidth="1"/>
    <col min="1812" max="1812" width="14.28515625" style="331" customWidth="1"/>
    <col min="1813" max="1813" width="19.140625" style="331" customWidth="1"/>
    <col min="1814" max="2048" width="11.42578125" style="331"/>
    <col min="2049" max="2049" width="29.7109375" style="331" customWidth="1"/>
    <col min="2050" max="2050" width="19.5703125" style="331" customWidth="1"/>
    <col min="2051" max="2051" width="20.85546875" style="331" customWidth="1"/>
    <col min="2052" max="2052" width="17.28515625" style="331" customWidth="1"/>
    <col min="2053" max="2053" width="15.42578125" style="331" customWidth="1"/>
    <col min="2054" max="2054" width="16.5703125" style="331" customWidth="1"/>
    <col min="2055" max="2055" width="18.140625" style="331" customWidth="1"/>
    <col min="2056" max="2056" width="6.140625" style="331" customWidth="1"/>
    <col min="2057" max="2058" width="5.7109375" style="331" customWidth="1"/>
    <col min="2059" max="2059" width="15.85546875" style="331" customWidth="1"/>
    <col min="2060" max="2060" width="6.140625" style="331" customWidth="1"/>
    <col min="2061" max="2061" width="6.28515625" style="331" customWidth="1"/>
    <col min="2062" max="2062" width="20.85546875" style="331" customWidth="1"/>
    <col min="2063" max="2063" width="16.42578125" style="331" bestFit="1" customWidth="1"/>
    <col min="2064" max="2064" width="11.7109375" style="331" customWidth="1"/>
    <col min="2065" max="2065" width="10.7109375" style="331" customWidth="1"/>
    <col min="2066" max="2066" width="27.85546875" style="331" customWidth="1"/>
    <col min="2067" max="2067" width="10.42578125" style="331" customWidth="1"/>
    <col min="2068" max="2068" width="14.28515625" style="331" customWidth="1"/>
    <col min="2069" max="2069" width="19.140625" style="331" customWidth="1"/>
    <col min="2070" max="2304" width="11.42578125" style="331"/>
    <col min="2305" max="2305" width="29.7109375" style="331" customWidth="1"/>
    <col min="2306" max="2306" width="19.5703125" style="331" customWidth="1"/>
    <col min="2307" max="2307" width="20.85546875" style="331" customWidth="1"/>
    <col min="2308" max="2308" width="17.28515625" style="331" customWidth="1"/>
    <col min="2309" max="2309" width="15.42578125" style="331" customWidth="1"/>
    <col min="2310" max="2310" width="16.5703125" style="331" customWidth="1"/>
    <col min="2311" max="2311" width="18.140625" style="331" customWidth="1"/>
    <col min="2312" max="2312" width="6.140625" style="331" customWidth="1"/>
    <col min="2313" max="2314" width="5.7109375" style="331" customWidth="1"/>
    <col min="2315" max="2315" width="15.85546875" style="331" customWidth="1"/>
    <col min="2316" max="2316" width="6.140625" style="331" customWidth="1"/>
    <col min="2317" max="2317" width="6.28515625" style="331" customWidth="1"/>
    <col min="2318" max="2318" width="20.85546875" style="331" customWidth="1"/>
    <col min="2319" max="2319" width="16.42578125" style="331" bestFit="1" customWidth="1"/>
    <col min="2320" max="2320" width="11.7109375" style="331" customWidth="1"/>
    <col min="2321" max="2321" width="10.7109375" style="331" customWidth="1"/>
    <col min="2322" max="2322" width="27.85546875" style="331" customWidth="1"/>
    <col min="2323" max="2323" width="10.42578125" style="331" customWidth="1"/>
    <col min="2324" max="2324" width="14.28515625" style="331" customWidth="1"/>
    <col min="2325" max="2325" width="19.140625" style="331" customWidth="1"/>
    <col min="2326" max="2560" width="11.42578125" style="331"/>
    <col min="2561" max="2561" width="29.7109375" style="331" customWidth="1"/>
    <col min="2562" max="2562" width="19.5703125" style="331" customWidth="1"/>
    <col min="2563" max="2563" width="20.85546875" style="331" customWidth="1"/>
    <col min="2564" max="2564" width="17.28515625" style="331" customWidth="1"/>
    <col min="2565" max="2565" width="15.42578125" style="331" customWidth="1"/>
    <col min="2566" max="2566" width="16.5703125" style="331" customWidth="1"/>
    <col min="2567" max="2567" width="18.140625" style="331" customWidth="1"/>
    <col min="2568" max="2568" width="6.140625" style="331" customWidth="1"/>
    <col min="2569" max="2570" width="5.7109375" style="331" customWidth="1"/>
    <col min="2571" max="2571" width="15.85546875" style="331" customWidth="1"/>
    <col min="2572" max="2572" width="6.140625" style="331" customWidth="1"/>
    <col min="2573" max="2573" width="6.28515625" style="331" customWidth="1"/>
    <col min="2574" max="2574" width="20.85546875" style="331" customWidth="1"/>
    <col min="2575" max="2575" width="16.42578125" style="331" bestFit="1" customWidth="1"/>
    <col min="2576" max="2576" width="11.7109375" style="331" customWidth="1"/>
    <col min="2577" max="2577" width="10.7109375" style="331" customWidth="1"/>
    <col min="2578" max="2578" width="27.85546875" style="331" customWidth="1"/>
    <col min="2579" max="2579" width="10.42578125" style="331" customWidth="1"/>
    <col min="2580" max="2580" width="14.28515625" style="331" customWidth="1"/>
    <col min="2581" max="2581" width="19.140625" style="331" customWidth="1"/>
    <col min="2582" max="2816" width="11.42578125" style="331"/>
    <col min="2817" max="2817" width="29.7109375" style="331" customWidth="1"/>
    <col min="2818" max="2818" width="19.5703125" style="331" customWidth="1"/>
    <col min="2819" max="2819" width="20.85546875" style="331" customWidth="1"/>
    <col min="2820" max="2820" width="17.28515625" style="331" customWidth="1"/>
    <col min="2821" max="2821" width="15.42578125" style="331" customWidth="1"/>
    <col min="2822" max="2822" width="16.5703125" style="331" customWidth="1"/>
    <col min="2823" max="2823" width="18.140625" style="331" customWidth="1"/>
    <col min="2824" max="2824" width="6.140625" style="331" customWidth="1"/>
    <col min="2825" max="2826" width="5.7109375" style="331" customWidth="1"/>
    <col min="2827" max="2827" width="15.85546875" style="331" customWidth="1"/>
    <col min="2828" max="2828" width="6.140625" style="331" customWidth="1"/>
    <col min="2829" max="2829" width="6.28515625" style="331" customWidth="1"/>
    <col min="2830" max="2830" width="20.85546875" style="331" customWidth="1"/>
    <col min="2831" max="2831" width="16.42578125" style="331" bestFit="1" customWidth="1"/>
    <col min="2832" max="2832" width="11.7109375" style="331" customWidth="1"/>
    <col min="2833" max="2833" width="10.7109375" style="331" customWidth="1"/>
    <col min="2834" max="2834" width="27.85546875" style="331" customWidth="1"/>
    <col min="2835" max="2835" width="10.42578125" style="331" customWidth="1"/>
    <col min="2836" max="2836" width="14.28515625" style="331" customWidth="1"/>
    <col min="2837" max="2837" width="19.140625" style="331" customWidth="1"/>
    <col min="2838" max="3072" width="11.42578125" style="331"/>
    <col min="3073" max="3073" width="29.7109375" style="331" customWidth="1"/>
    <col min="3074" max="3074" width="19.5703125" style="331" customWidth="1"/>
    <col min="3075" max="3075" width="20.85546875" style="331" customWidth="1"/>
    <col min="3076" max="3076" width="17.28515625" style="331" customWidth="1"/>
    <col min="3077" max="3077" width="15.42578125" style="331" customWidth="1"/>
    <col min="3078" max="3078" width="16.5703125" style="331" customWidth="1"/>
    <col min="3079" max="3079" width="18.140625" style="331" customWidth="1"/>
    <col min="3080" max="3080" width="6.140625" style="331" customWidth="1"/>
    <col min="3081" max="3082" width="5.7109375" style="331" customWidth="1"/>
    <col min="3083" max="3083" width="15.85546875" style="331" customWidth="1"/>
    <col min="3084" max="3084" width="6.140625" style="331" customWidth="1"/>
    <col min="3085" max="3085" width="6.28515625" style="331" customWidth="1"/>
    <col min="3086" max="3086" width="20.85546875" style="331" customWidth="1"/>
    <col min="3087" max="3087" width="16.42578125" style="331" bestFit="1" customWidth="1"/>
    <col min="3088" max="3088" width="11.7109375" style="331" customWidth="1"/>
    <col min="3089" max="3089" width="10.7109375" style="331" customWidth="1"/>
    <col min="3090" max="3090" width="27.85546875" style="331" customWidth="1"/>
    <col min="3091" max="3091" width="10.42578125" style="331" customWidth="1"/>
    <col min="3092" max="3092" width="14.28515625" style="331" customWidth="1"/>
    <col min="3093" max="3093" width="19.140625" style="331" customWidth="1"/>
    <col min="3094" max="3328" width="11.42578125" style="331"/>
    <col min="3329" max="3329" width="29.7109375" style="331" customWidth="1"/>
    <col min="3330" max="3330" width="19.5703125" style="331" customWidth="1"/>
    <col min="3331" max="3331" width="20.85546875" style="331" customWidth="1"/>
    <col min="3332" max="3332" width="17.28515625" style="331" customWidth="1"/>
    <col min="3333" max="3333" width="15.42578125" style="331" customWidth="1"/>
    <col min="3334" max="3334" width="16.5703125" style="331" customWidth="1"/>
    <col min="3335" max="3335" width="18.140625" style="331" customWidth="1"/>
    <col min="3336" max="3336" width="6.140625" style="331" customWidth="1"/>
    <col min="3337" max="3338" width="5.7109375" style="331" customWidth="1"/>
    <col min="3339" max="3339" width="15.85546875" style="331" customWidth="1"/>
    <col min="3340" max="3340" width="6.140625" style="331" customWidth="1"/>
    <col min="3341" max="3341" width="6.28515625" style="331" customWidth="1"/>
    <col min="3342" max="3342" width="20.85546875" style="331" customWidth="1"/>
    <col min="3343" max="3343" width="16.42578125" style="331" bestFit="1" customWidth="1"/>
    <col min="3344" max="3344" width="11.7109375" style="331" customWidth="1"/>
    <col min="3345" max="3345" width="10.7109375" style="331" customWidth="1"/>
    <col min="3346" max="3346" width="27.85546875" style="331" customWidth="1"/>
    <col min="3347" max="3347" width="10.42578125" style="331" customWidth="1"/>
    <col min="3348" max="3348" width="14.28515625" style="331" customWidth="1"/>
    <col min="3349" max="3349" width="19.140625" style="331" customWidth="1"/>
    <col min="3350" max="3584" width="11.42578125" style="331"/>
    <col min="3585" max="3585" width="29.7109375" style="331" customWidth="1"/>
    <col min="3586" max="3586" width="19.5703125" style="331" customWidth="1"/>
    <col min="3587" max="3587" width="20.85546875" style="331" customWidth="1"/>
    <col min="3588" max="3588" width="17.28515625" style="331" customWidth="1"/>
    <col min="3589" max="3589" width="15.42578125" style="331" customWidth="1"/>
    <col min="3590" max="3590" width="16.5703125" style="331" customWidth="1"/>
    <col min="3591" max="3591" width="18.140625" style="331" customWidth="1"/>
    <col min="3592" max="3592" width="6.140625" style="331" customWidth="1"/>
    <col min="3593" max="3594" width="5.7109375" style="331" customWidth="1"/>
    <col min="3595" max="3595" width="15.85546875" style="331" customWidth="1"/>
    <col min="3596" max="3596" width="6.140625" style="331" customWidth="1"/>
    <col min="3597" max="3597" width="6.28515625" style="331" customWidth="1"/>
    <col min="3598" max="3598" width="20.85546875" style="331" customWidth="1"/>
    <col min="3599" max="3599" width="16.42578125" style="331" bestFit="1" customWidth="1"/>
    <col min="3600" max="3600" width="11.7109375" style="331" customWidth="1"/>
    <col min="3601" max="3601" width="10.7109375" style="331" customWidth="1"/>
    <col min="3602" max="3602" width="27.85546875" style="331" customWidth="1"/>
    <col min="3603" max="3603" width="10.42578125" style="331" customWidth="1"/>
    <col min="3604" max="3604" width="14.28515625" style="331" customWidth="1"/>
    <col min="3605" max="3605" width="19.140625" style="331" customWidth="1"/>
    <col min="3606" max="3840" width="11.42578125" style="331"/>
    <col min="3841" max="3841" width="29.7109375" style="331" customWidth="1"/>
    <col min="3842" max="3842" width="19.5703125" style="331" customWidth="1"/>
    <col min="3843" max="3843" width="20.85546875" style="331" customWidth="1"/>
    <col min="3844" max="3844" width="17.28515625" style="331" customWidth="1"/>
    <col min="3845" max="3845" width="15.42578125" style="331" customWidth="1"/>
    <col min="3846" max="3846" width="16.5703125" style="331" customWidth="1"/>
    <col min="3847" max="3847" width="18.140625" style="331" customWidth="1"/>
    <col min="3848" max="3848" width="6.140625" style="331" customWidth="1"/>
    <col min="3849" max="3850" width="5.7109375" style="331" customWidth="1"/>
    <col min="3851" max="3851" width="15.85546875" style="331" customWidth="1"/>
    <col min="3852" max="3852" width="6.140625" style="331" customWidth="1"/>
    <col min="3853" max="3853" width="6.28515625" style="331" customWidth="1"/>
    <col min="3854" max="3854" width="20.85546875" style="331" customWidth="1"/>
    <col min="3855" max="3855" width="16.42578125" style="331" bestFit="1" customWidth="1"/>
    <col min="3856" max="3856" width="11.7109375" style="331" customWidth="1"/>
    <col min="3857" max="3857" width="10.7109375" style="331" customWidth="1"/>
    <col min="3858" max="3858" width="27.85546875" style="331" customWidth="1"/>
    <col min="3859" max="3859" width="10.42578125" style="331" customWidth="1"/>
    <col min="3860" max="3860" width="14.28515625" style="331" customWidth="1"/>
    <col min="3861" max="3861" width="19.140625" style="331" customWidth="1"/>
    <col min="3862" max="4096" width="11.42578125" style="331"/>
    <col min="4097" max="4097" width="29.7109375" style="331" customWidth="1"/>
    <col min="4098" max="4098" width="19.5703125" style="331" customWidth="1"/>
    <col min="4099" max="4099" width="20.85546875" style="331" customWidth="1"/>
    <col min="4100" max="4100" width="17.28515625" style="331" customWidth="1"/>
    <col min="4101" max="4101" width="15.42578125" style="331" customWidth="1"/>
    <col min="4102" max="4102" width="16.5703125" style="331" customWidth="1"/>
    <col min="4103" max="4103" width="18.140625" style="331" customWidth="1"/>
    <col min="4104" max="4104" width="6.140625" style="331" customWidth="1"/>
    <col min="4105" max="4106" width="5.7109375" style="331" customWidth="1"/>
    <col min="4107" max="4107" width="15.85546875" style="331" customWidth="1"/>
    <col min="4108" max="4108" width="6.140625" style="331" customWidth="1"/>
    <col min="4109" max="4109" width="6.28515625" style="331" customWidth="1"/>
    <col min="4110" max="4110" width="20.85546875" style="331" customWidth="1"/>
    <col min="4111" max="4111" width="16.42578125" style="331" bestFit="1" customWidth="1"/>
    <col min="4112" max="4112" width="11.7109375" style="331" customWidth="1"/>
    <col min="4113" max="4113" width="10.7109375" style="331" customWidth="1"/>
    <col min="4114" max="4114" width="27.85546875" style="331" customWidth="1"/>
    <col min="4115" max="4115" width="10.42578125" style="331" customWidth="1"/>
    <col min="4116" max="4116" width="14.28515625" style="331" customWidth="1"/>
    <col min="4117" max="4117" width="19.140625" style="331" customWidth="1"/>
    <col min="4118" max="4352" width="11.42578125" style="331"/>
    <col min="4353" max="4353" width="29.7109375" style="331" customWidth="1"/>
    <col min="4354" max="4354" width="19.5703125" style="331" customWidth="1"/>
    <col min="4355" max="4355" width="20.85546875" style="331" customWidth="1"/>
    <col min="4356" max="4356" width="17.28515625" style="331" customWidth="1"/>
    <col min="4357" max="4357" width="15.42578125" style="331" customWidth="1"/>
    <col min="4358" max="4358" width="16.5703125" style="331" customWidth="1"/>
    <col min="4359" max="4359" width="18.140625" style="331" customWidth="1"/>
    <col min="4360" max="4360" width="6.140625" style="331" customWidth="1"/>
    <col min="4361" max="4362" width="5.7109375" style="331" customWidth="1"/>
    <col min="4363" max="4363" width="15.85546875" style="331" customWidth="1"/>
    <col min="4364" max="4364" width="6.140625" style="331" customWidth="1"/>
    <col min="4365" max="4365" width="6.28515625" style="331" customWidth="1"/>
    <col min="4366" max="4366" width="20.85546875" style="331" customWidth="1"/>
    <col min="4367" max="4367" width="16.42578125" style="331" bestFit="1" customWidth="1"/>
    <col min="4368" max="4368" width="11.7109375" style="331" customWidth="1"/>
    <col min="4369" max="4369" width="10.7109375" style="331" customWidth="1"/>
    <col min="4370" max="4370" width="27.85546875" style="331" customWidth="1"/>
    <col min="4371" max="4371" width="10.42578125" style="331" customWidth="1"/>
    <col min="4372" max="4372" width="14.28515625" style="331" customWidth="1"/>
    <col min="4373" max="4373" width="19.140625" style="331" customWidth="1"/>
    <col min="4374" max="4608" width="11.42578125" style="331"/>
    <col min="4609" max="4609" width="29.7109375" style="331" customWidth="1"/>
    <col min="4610" max="4610" width="19.5703125" style="331" customWidth="1"/>
    <col min="4611" max="4611" width="20.85546875" style="331" customWidth="1"/>
    <col min="4612" max="4612" width="17.28515625" style="331" customWidth="1"/>
    <col min="4613" max="4613" width="15.42578125" style="331" customWidth="1"/>
    <col min="4614" max="4614" width="16.5703125" style="331" customWidth="1"/>
    <col min="4615" max="4615" width="18.140625" style="331" customWidth="1"/>
    <col min="4616" max="4616" width="6.140625" style="331" customWidth="1"/>
    <col min="4617" max="4618" width="5.7109375" style="331" customWidth="1"/>
    <col min="4619" max="4619" width="15.85546875" style="331" customWidth="1"/>
    <col min="4620" max="4620" width="6.140625" style="331" customWidth="1"/>
    <col min="4621" max="4621" width="6.28515625" style="331" customWidth="1"/>
    <col min="4622" max="4622" width="20.85546875" style="331" customWidth="1"/>
    <col min="4623" max="4623" width="16.42578125" style="331" bestFit="1" customWidth="1"/>
    <col min="4624" max="4624" width="11.7109375" style="331" customWidth="1"/>
    <col min="4625" max="4625" width="10.7109375" style="331" customWidth="1"/>
    <col min="4626" max="4626" width="27.85546875" style="331" customWidth="1"/>
    <col min="4627" max="4627" width="10.42578125" style="331" customWidth="1"/>
    <col min="4628" max="4628" width="14.28515625" style="331" customWidth="1"/>
    <col min="4629" max="4629" width="19.140625" style="331" customWidth="1"/>
    <col min="4630" max="4864" width="11.42578125" style="331"/>
    <col min="4865" max="4865" width="29.7109375" style="331" customWidth="1"/>
    <col min="4866" max="4866" width="19.5703125" style="331" customWidth="1"/>
    <col min="4867" max="4867" width="20.85546875" style="331" customWidth="1"/>
    <col min="4868" max="4868" width="17.28515625" style="331" customWidth="1"/>
    <col min="4869" max="4869" width="15.42578125" style="331" customWidth="1"/>
    <col min="4870" max="4870" width="16.5703125" style="331" customWidth="1"/>
    <col min="4871" max="4871" width="18.140625" style="331" customWidth="1"/>
    <col min="4872" max="4872" width="6.140625" style="331" customWidth="1"/>
    <col min="4873" max="4874" width="5.7109375" style="331" customWidth="1"/>
    <col min="4875" max="4875" width="15.85546875" style="331" customWidth="1"/>
    <col min="4876" max="4876" width="6.140625" style="331" customWidth="1"/>
    <col min="4877" max="4877" width="6.28515625" style="331" customWidth="1"/>
    <col min="4878" max="4878" width="20.85546875" style="331" customWidth="1"/>
    <col min="4879" max="4879" width="16.42578125" style="331" bestFit="1" customWidth="1"/>
    <col min="4880" max="4880" width="11.7109375" style="331" customWidth="1"/>
    <col min="4881" max="4881" width="10.7109375" style="331" customWidth="1"/>
    <col min="4882" max="4882" width="27.85546875" style="331" customWidth="1"/>
    <col min="4883" max="4883" width="10.42578125" style="331" customWidth="1"/>
    <col min="4884" max="4884" width="14.28515625" style="331" customWidth="1"/>
    <col min="4885" max="4885" width="19.140625" style="331" customWidth="1"/>
    <col min="4886" max="5120" width="11.42578125" style="331"/>
    <col min="5121" max="5121" width="29.7109375" style="331" customWidth="1"/>
    <col min="5122" max="5122" width="19.5703125" style="331" customWidth="1"/>
    <col min="5123" max="5123" width="20.85546875" style="331" customWidth="1"/>
    <col min="5124" max="5124" width="17.28515625" style="331" customWidth="1"/>
    <col min="5125" max="5125" width="15.42578125" style="331" customWidth="1"/>
    <col min="5126" max="5126" width="16.5703125" style="331" customWidth="1"/>
    <col min="5127" max="5127" width="18.140625" style="331" customWidth="1"/>
    <col min="5128" max="5128" width="6.140625" style="331" customWidth="1"/>
    <col min="5129" max="5130" width="5.7109375" style="331" customWidth="1"/>
    <col min="5131" max="5131" width="15.85546875" style="331" customWidth="1"/>
    <col min="5132" max="5132" width="6.140625" style="331" customWidth="1"/>
    <col min="5133" max="5133" width="6.28515625" style="331" customWidth="1"/>
    <col min="5134" max="5134" width="20.85546875" style="331" customWidth="1"/>
    <col min="5135" max="5135" width="16.42578125" style="331" bestFit="1" customWidth="1"/>
    <col min="5136" max="5136" width="11.7109375" style="331" customWidth="1"/>
    <col min="5137" max="5137" width="10.7109375" style="331" customWidth="1"/>
    <col min="5138" max="5138" width="27.85546875" style="331" customWidth="1"/>
    <col min="5139" max="5139" width="10.42578125" style="331" customWidth="1"/>
    <col min="5140" max="5140" width="14.28515625" style="331" customWidth="1"/>
    <col min="5141" max="5141" width="19.140625" style="331" customWidth="1"/>
    <col min="5142" max="5376" width="11.42578125" style="331"/>
    <col min="5377" max="5377" width="29.7109375" style="331" customWidth="1"/>
    <col min="5378" max="5378" width="19.5703125" style="331" customWidth="1"/>
    <col min="5379" max="5379" width="20.85546875" style="331" customWidth="1"/>
    <col min="5380" max="5380" width="17.28515625" style="331" customWidth="1"/>
    <col min="5381" max="5381" width="15.42578125" style="331" customWidth="1"/>
    <col min="5382" max="5382" width="16.5703125" style="331" customWidth="1"/>
    <col min="5383" max="5383" width="18.140625" style="331" customWidth="1"/>
    <col min="5384" max="5384" width="6.140625" style="331" customWidth="1"/>
    <col min="5385" max="5386" width="5.7109375" style="331" customWidth="1"/>
    <col min="5387" max="5387" width="15.85546875" style="331" customWidth="1"/>
    <col min="5388" max="5388" width="6.140625" style="331" customWidth="1"/>
    <col min="5389" max="5389" width="6.28515625" style="331" customWidth="1"/>
    <col min="5390" max="5390" width="20.85546875" style="331" customWidth="1"/>
    <col min="5391" max="5391" width="16.42578125" style="331" bestFit="1" customWidth="1"/>
    <col min="5392" max="5392" width="11.7109375" style="331" customWidth="1"/>
    <col min="5393" max="5393" width="10.7109375" style="331" customWidth="1"/>
    <col min="5394" max="5394" width="27.85546875" style="331" customWidth="1"/>
    <col min="5395" max="5395" width="10.42578125" style="331" customWidth="1"/>
    <col min="5396" max="5396" width="14.28515625" style="331" customWidth="1"/>
    <col min="5397" max="5397" width="19.140625" style="331" customWidth="1"/>
    <col min="5398" max="5632" width="11.42578125" style="331"/>
    <col min="5633" max="5633" width="29.7109375" style="331" customWidth="1"/>
    <col min="5634" max="5634" width="19.5703125" style="331" customWidth="1"/>
    <col min="5635" max="5635" width="20.85546875" style="331" customWidth="1"/>
    <col min="5636" max="5636" width="17.28515625" style="331" customWidth="1"/>
    <col min="5637" max="5637" width="15.42578125" style="331" customWidth="1"/>
    <col min="5638" max="5638" width="16.5703125" style="331" customWidth="1"/>
    <col min="5639" max="5639" width="18.140625" style="331" customWidth="1"/>
    <col min="5640" max="5640" width="6.140625" style="331" customWidth="1"/>
    <col min="5641" max="5642" width="5.7109375" style="331" customWidth="1"/>
    <col min="5643" max="5643" width="15.85546875" style="331" customWidth="1"/>
    <col min="5644" max="5644" width="6.140625" style="331" customWidth="1"/>
    <col min="5645" max="5645" width="6.28515625" style="331" customWidth="1"/>
    <col min="5646" max="5646" width="20.85546875" style="331" customWidth="1"/>
    <col min="5647" max="5647" width="16.42578125" style="331" bestFit="1" customWidth="1"/>
    <col min="5648" max="5648" width="11.7109375" style="331" customWidth="1"/>
    <col min="5649" max="5649" width="10.7109375" style="331" customWidth="1"/>
    <col min="5650" max="5650" width="27.85546875" style="331" customWidth="1"/>
    <col min="5651" max="5651" width="10.42578125" style="331" customWidth="1"/>
    <col min="5652" max="5652" width="14.28515625" style="331" customWidth="1"/>
    <col min="5653" max="5653" width="19.140625" style="331" customWidth="1"/>
    <col min="5654" max="5888" width="11.42578125" style="331"/>
    <col min="5889" max="5889" width="29.7109375" style="331" customWidth="1"/>
    <col min="5890" max="5890" width="19.5703125" style="331" customWidth="1"/>
    <col min="5891" max="5891" width="20.85546875" style="331" customWidth="1"/>
    <col min="5892" max="5892" width="17.28515625" style="331" customWidth="1"/>
    <col min="5893" max="5893" width="15.42578125" style="331" customWidth="1"/>
    <col min="5894" max="5894" width="16.5703125" style="331" customWidth="1"/>
    <col min="5895" max="5895" width="18.140625" style="331" customWidth="1"/>
    <col min="5896" max="5896" width="6.140625" style="331" customWidth="1"/>
    <col min="5897" max="5898" width="5.7109375" style="331" customWidth="1"/>
    <col min="5899" max="5899" width="15.85546875" style="331" customWidth="1"/>
    <col min="5900" max="5900" width="6.140625" style="331" customWidth="1"/>
    <col min="5901" max="5901" width="6.28515625" style="331" customWidth="1"/>
    <col min="5902" max="5902" width="20.85546875" style="331" customWidth="1"/>
    <col min="5903" max="5903" width="16.42578125" style="331" bestFit="1" customWidth="1"/>
    <col min="5904" max="5904" width="11.7109375" style="331" customWidth="1"/>
    <col min="5905" max="5905" width="10.7109375" style="331" customWidth="1"/>
    <col min="5906" max="5906" width="27.85546875" style="331" customWidth="1"/>
    <col min="5907" max="5907" width="10.42578125" style="331" customWidth="1"/>
    <col min="5908" max="5908" width="14.28515625" style="331" customWidth="1"/>
    <col min="5909" max="5909" width="19.140625" style="331" customWidth="1"/>
    <col min="5910" max="6144" width="11.42578125" style="331"/>
    <col min="6145" max="6145" width="29.7109375" style="331" customWidth="1"/>
    <col min="6146" max="6146" width="19.5703125" style="331" customWidth="1"/>
    <col min="6147" max="6147" width="20.85546875" style="331" customWidth="1"/>
    <col min="6148" max="6148" width="17.28515625" style="331" customWidth="1"/>
    <col min="6149" max="6149" width="15.42578125" style="331" customWidth="1"/>
    <col min="6150" max="6150" width="16.5703125" style="331" customWidth="1"/>
    <col min="6151" max="6151" width="18.140625" style="331" customWidth="1"/>
    <col min="6152" max="6152" width="6.140625" style="331" customWidth="1"/>
    <col min="6153" max="6154" width="5.7109375" style="331" customWidth="1"/>
    <col min="6155" max="6155" width="15.85546875" style="331" customWidth="1"/>
    <col min="6156" max="6156" width="6.140625" style="331" customWidth="1"/>
    <col min="6157" max="6157" width="6.28515625" style="331" customWidth="1"/>
    <col min="6158" max="6158" width="20.85546875" style="331" customWidth="1"/>
    <col min="6159" max="6159" width="16.42578125" style="331" bestFit="1" customWidth="1"/>
    <col min="6160" max="6160" width="11.7109375" style="331" customWidth="1"/>
    <col min="6161" max="6161" width="10.7109375" style="331" customWidth="1"/>
    <col min="6162" max="6162" width="27.85546875" style="331" customWidth="1"/>
    <col min="6163" max="6163" width="10.42578125" style="331" customWidth="1"/>
    <col min="6164" max="6164" width="14.28515625" style="331" customWidth="1"/>
    <col min="6165" max="6165" width="19.140625" style="331" customWidth="1"/>
    <col min="6166" max="6400" width="11.42578125" style="331"/>
    <col min="6401" max="6401" width="29.7109375" style="331" customWidth="1"/>
    <col min="6402" max="6402" width="19.5703125" style="331" customWidth="1"/>
    <col min="6403" max="6403" width="20.85546875" style="331" customWidth="1"/>
    <col min="6404" max="6404" width="17.28515625" style="331" customWidth="1"/>
    <col min="6405" max="6405" width="15.42578125" style="331" customWidth="1"/>
    <col min="6406" max="6406" width="16.5703125" style="331" customWidth="1"/>
    <col min="6407" max="6407" width="18.140625" style="331" customWidth="1"/>
    <col min="6408" max="6408" width="6.140625" style="331" customWidth="1"/>
    <col min="6409" max="6410" width="5.7109375" style="331" customWidth="1"/>
    <col min="6411" max="6411" width="15.85546875" style="331" customWidth="1"/>
    <col min="6412" max="6412" width="6.140625" style="331" customWidth="1"/>
    <col min="6413" max="6413" width="6.28515625" style="331" customWidth="1"/>
    <col min="6414" max="6414" width="20.85546875" style="331" customWidth="1"/>
    <col min="6415" max="6415" width="16.42578125" style="331" bestFit="1" customWidth="1"/>
    <col min="6416" max="6416" width="11.7109375" style="331" customWidth="1"/>
    <col min="6417" max="6417" width="10.7109375" style="331" customWidth="1"/>
    <col min="6418" max="6418" width="27.85546875" style="331" customWidth="1"/>
    <col min="6419" max="6419" width="10.42578125" style="331" customWidth="1"/>
    <col min="6420" max="6420" width="14.28515625" style="331" customWidth="1"/>
    <col min="6421" max="6421" width="19.140625" style="331" customWidth="1"/>
    <col min="6422" max="6656" width="11.42578125" style="331"/>
    <col min="6657" max="6657" width="29.7109375" style="331" customWidth="1"/>
    <col min="6658" max="6658" width="19.5703125" style="331" customWidth="1"/>
    <col min="6659" max="6659" width="20.85546875" style="331" customWidth="1"/>
    <col min="6660" max="6660" width="17.28515625" style="331" customWidth="1"/>
    <col min="6661" max="6661" width="15.42578125" style="331" customWidth="1"/>
    <col min="6662" max="6662" width="16.5703125" style="331" customWidth="1"/>
    <col min="6663" max="6663" width="18.140625" style="331" customWidth="1"/>
    <col min="6664" max="6664" width="6.140625" style="331" customWidth="1"/>
    <col min="6665" max="6666" width="5.7109375" style="331" customWidth="1"/>
    <col min="6667" max="6667" width="15.85546875" style="331" customWidth="1"/>
    <col min="6668" max="6668" width="6.140625" style="331" customWidth="1"/>
    <col min="6669" max="6669" width="6.28515625" style="331" customWidth="1"/>
    <col min="6670" max="6670" width="20.85546875" style="331" customWidth="1"/>
    <col min="6671" max="6671" width="16.42578125" style="331" bestFit="1" customWidth="1"/>
    <col min="6672" max="6672" width="11.7109375" style="331" customWidth="1"/>
    <col min="6673" max="6673" width="10.7109375" style="331" customWidth="1"/>
    <col min="6674" max="6674" width="27.85546875" style="331" customWidth="1"/>
    <col min="6675" max="6675" width="10.42578125" style="331" customWidth="1"/>
    <col min="6676" max="6676" width="14.28515625" style="331" customWidth="1"/>
    <col min="6677" max="6677" width="19.140625" style="331" customWidth="1"/>
    <col min="6678" max="6912" width="11.42578125" style="331"/>
    <col min="6913" max="6913" width="29.7109375" style="331" customWidth="1"/>
    <col min="6914" max="6914" width="19.5703125" style="331" customWidth="1"/>
    <col min="6915" max="6915" width="20.85546875" style="331" customWidth="1"/>
    <col min="6916" max="6916" width="17.28515625" style="331" customWidth="1"/>
    <col min="6917" max="6917" width="15.42578125" style="331" customWidth="1"/>
    <col min="6918" max="6918" width="16.5703125" style="331" customWidth="1"/>
    <col min="6919" max="6919" width="18.140625" style="331" customWidth="1"/>
    <col min="6920" max="6920" width="6.140625" style="331" customWidth="1"/>
    <col min="6921" max="6922" width="5.7109375" style="331" customWidth="1"/>
    <col min="6923" max="6923" width="15.85546875" style="331" customWidth="1"/>
    <col min="6924" max="6924" width="6.140625" style="331" customWidth="1"/>
    <col min="6925" max="6925" width="6.28515625" style="331" customWidth="1"/>
    <col min="6926" max="6926" width="20.85546875" style="331" customWidth="1"/>
    <col min="6927" max="6927" width="16.42578125" style="331" bestFit="1" customWidth="1"/>
    <col min="6928" max="6928" width="11.7109375" style="331" customWidth="1"/>
    <col min="6929" max="6929" width="10.7109375" style="331" customWidth="1"/>
    <col min="6930" max="6930" width="27.85546875" style="331" customWidth="1"/>
    <col min="6931" max="6931" width="10.42578125" style="331" customWidth="1"/>
    <col min="6932" max="6932" width="14.28515625" style="331" customWidth="1"/>
    <col min="6933" max="6933" width="19.140625" style="331" customWidth="1"/>
    <col min="6934" max="7168" width="11.42578125" style="331"/>
    <col min="7169" max="7169" width="29.7109375" style="331" customWidth="1"/>
    <col min="7170" max="7170" width="19.5703125" style="331" customWidth="1"/>
    <col min="7171" max="7171" width="20.85546875" style="331" customWidth="1"/>
    <col min="7172" max="7172" width="17.28515625" style="331" customWidth="1"/>
    <col min="7173" max="7173" width="15.42578125" style="331" customWidth="1"/>
    <col min="7174" max="7174" width="16.5703125" style="331" customWidth="1"/>
    <col min="7175" max="7175" width="18.140625" style="331" customWidth="1"/>
    <col min="7176" max="7176" width="6.140625" style="331" customWidth="1"/>
    <col min="7177" max="7178" width="5.7109375" style="331" customWidth="1"/>
    <col min="7179" max="7179" width="15.85546875" style="331" customWidth="1"/>
    <col min="7180" max="7180" width="6.140625" style="331" customWidth="1"/>
    <col min="7181" max="7181" width="6.28515625" style="331" customWidth="1"/>
    <col min="7182" max="7182" width="20.85546875" style="331" customWidth="1"/>
    <col min="7183" max="7183" width="16.42578125" style="331" bestFit="1" customWidth="1"/>
    <col min="7184" max="7184" width="11.7109375" style="331" customWidth="1"/>
    <col min="7185" max="7185" width="10.7109375" style="331" customWidth="1"/>
    <col min="7186" max="7186" width="27.85546875" style="331" customWidth="1"/>
    <col min="7187" max="7187" width="10.42578125" style="331" customWidth="1"/>
    <col min="7188" max="7188" width="14.28515625" style="331" customWidth="1"/>
    <col min="7189" max="7189" width="19.140625" style="331" customWidth="1"/>
    <col min="7190" max="7424" width="11.42578125" style="331"/>
    <col min="7425" max="7425" width="29.7109375" style="331" customWidth="1"/>
    <col min="7426" max="7426" width="19.5703125" style="331" customWidth="1"/>
    <col min="7427" max="7427" width="20.85546875" style="331" customWidth="1"/>
    <col min="7428" max="7428" width="17.28515625" style="331" customWidth="1"/>
    <col min="7429" max="7429" width="15.42578125" style="331" customWidth="1"/>
    <col min="7430" max="7430" width="16.5703125" style="331" customWidth="1"/>
    <col min="7431" max="7431" width="18.140625" style="331" customWidth="1"/>
    <col min="7432" max="7432" width="6.140625" style="331" customWidth="1"/>
    <col min="7433" max="7434" width="5.7109375" style="331" customWidth="1"/>
    <col min="7435" max="7435" width="15.85546875" style="331" customWidth="1"/>
    <col min="7436" max="7436" width="6.140625" style="331" customWidth="1"/>
    <col min="7437" max="7437" width="6.28515625" style="331" customWidth="1"/>
    <col min="7438" max="7438" width="20.85546875" style="331" customWidth="1"/>
    <col min="7439" max="7439" width="16.42578125" style="331" bestFit="1" customWidth="1"/>
    <col min="7440" max="7440" width="11.7109375" style="331" customWidth="1"/>
    <col min="7441" max="7441" width="10.7109375" style="331" customWidth="1"/>
    <col min="7442" max="7442" width="27.85546875" style="331" customWidth="1"/>
    <col min="7443" max="7443" width="10.42578125" style="331" customWidth="1"/>
    <col min="7444" max="7444" width="14.28515625" style="331" customWidth="1"/>
    <col min="7445" max="7445" width="19.140625" style="331" customWidth="1"/>
    <col min="7446" max="7680" width="11.42578125" style="331"/>
    <col min="7681" max="7681" width="29.7109375" style="331" customWidth="1"/>
    <col min="7682" max="7682" width="19.5703125" style="331" customWidth="1"/>
    <col min="7683" max="7683" width="20.85546875" style="331" customWidth="1"/>
    <col min="7684" max="7684" width="17.28515625" style="331" customWidth="1"/>
    <col min="7685" max="7685" width="15.42578125" style="331" customWidth="1"/>
    <col min="7686" max="7686" width="16.5703125" style="331" customWidth="1"/>
    <col min="7687" max="7687" width="18.140625" style="331" customWidth="1"/>
    <col min="7688" max="7688" width="6.140625" style="331" customWidth="1"/>
    <col min="7689" max="7690" width="5.7109375" style="331" customWidth="1"/>
    <col min="7691" max="7691" width="15.85546875" style="331" customWidth="1"/>
    <col min="7692" max="7692" width="6.140625" style="331" customWidth="1"/>
    <col min="7693" max="7693" width="6.28515625" style="331" customWidth="1"/>
    <col min="7694" max="7694" width="20.85546875" style="331" customWidth="1"/>
    <col min="7695" max="7695" width="16.42578125" style="331" bestFit="1" customWidth="1"/>
    <col min="7696" max="7696" width="11.7109375" style="331" customWidth="1"/>
    <col min="7697" max="7697" width="10.7109375" style="331" customWidth="1"/>
    <col min="7698" max="7698" width="27.85546875" style="331" customWidth="1"/>
    <col min="7699" max="7699" width="10.42578125" style="331" customWidth="1"/>
    <col min="7700" max="7700" width="14.28515625" style="331" customWidth="1"/>
    <col min="7701" max="7701" width="19.140625" style="331" customWidth="1"/>
    <col min="7702" max="7936" width="11.42578125" style="331"/>
    <col min="7937" max="7937" width="29.7109375" style="331" customWidth="1"/>
    <col min="7938" max="7938" width="19.5703125" style="331" customWidth="1"/>
    <col min="7939" max="7939" width="20.85546875" style="331" customWidth="1"/>
    <col min="7940" max="7940" width="17.28515625" style="331" customWidth="1"/>
    <col min="7941" max="7941" width="15.42578125" style="331" customWidth="1"/>
    <col min="7942" max="7942" width="16.5703125" style="331" customWidth="1"/>
    <col min="7943" max="7943" width="18.140625" style="331" customWidth="1"/>
    <col min="7944" max="7944" width="6.140625" style="331" customWidth="1"/>
    <col min="7945" max="7946" width="5.7109375" style="331" customWidth="1"/>
    <col min="7947" max="7947" width="15.85546875" style="331" customWidth="1"/>
    <col min="7948" max="7948" width="6.140625" style="331" customWidth="1"/>
    <col min="7949" max="7949" width="6.28515625" style="331" customWidth="1"/>
    <col min="7950" max="7950" width="20.85546875" style="331" customWidth="1"/>
    <col min="7951" max="7951" width="16.42578125" style="331" bestFit="1" customWidth="1"/>
    <col min="7952" max="7952" width="11.7109375" style="331" customWidth="1"/>
    <col min="7953" max="7953" width="10.7109375" style="331" customWidth="1"/>
    <col min="7954" max="7954" width="27.85546875" style="331" customWidth="1"/>
    <col min="7955" max="7955" width="10.42578125" style="331" customWidth="1"/>
    <col min="7956" max="7956" width="14.28515625" style="331" customWidth="1"/>
    <col min="7957" max="7957" width="19.140625" style="331" customWidth="1"/>
    <col min="7958" max="8192" width="11.42578125" style="331"/>
    <col min="8193" max="8193" width="29.7109375" style="331" customWidth="1"/>
    <col min="8194" max="8194" width="19.5703125" style="331" customWidth="1"/>
    <col min="8195" max="8195" width="20.85546875" style="331" customWidth="1"/>
    <col min="8196" max="8196" width="17.28515625" style="331" customWidth="1"/>
    <col min="8197" max="8197" width="15.42578125" style="331" customWidth="1"/>
    <col min="8198" max="8198" width="16.5703125" style="331" customWidth="1"/>
    <col min="8199" max="8199" width="18.140625" style="331" customWidth="1"/>
    <col min="8200" max="8200" width="6.140625" style="331" customWidth="1"/>
    <col min="8201" max="8202" width="5.7109375" style="331" customWidth="1"/>
    <col min="8203" max="8203" width="15.85546875" style="331" customWidth="1"/>
    <col min="8204" max="8204" width="6.140625" style="331" customWidth="1"/>
    <col min="8205" max="8205" width="6.28515625" style="331" customWidth="1"/>
    <col min="8206" max="8206" width="20.85546875" style="331" customWidth="1"/>
    <col min="8207" max="8207" width="16.42578125" style="331" bestFit="1" customWidth="1"/>
    <col min="8208" max="8208" width="11.7109375" style="331" customWidth="1"/>
    <col min="8209" max="8209" width="10.7109375" style="331" customWidth="1"/>
    <col min="8210" max="8210" width="27.85546875" style="331" customWidth="1"/>
    <col min="8211" max="8211" width="10.42578125" style="331" customWidth="1"/>
    <col min="8212" max="8212" width="14.28515625" style="331" customWidth="1"/>
    <col min="8213" max="8213" width="19.140625" style="331" customWidth="1"/>
    <col min="8214" max="8448" width="11.42578125" style="331"/>
    <col min="8449" max="8449" width="29.7109375" style="331" customWidth="1"/>
    <col min="8450" max="8450" width="19.5703125" style="331" customWidth="1"/>
    <col min="8451" max="8451" width="20.85546875" style="331" customWidth="1"/>
    <col min="8452" max="8452" width="17.28515625" style="331" customWidth="1"/>
    <col min="8453" max="8453" width="15.42578125" style="331" customWidth="1"/>
    <col min="8454" max="8454" width="16.5703125" style="331" customWidth="1"/>
    <col min="8455" max="8455" width="18.140625" style="331" customWidth="1"/>
    <col min="8456" max="8456" width="6.140625" style="331" customWidth="1"/>
    <col min="8457" max="8458" width="5.7109375" style="331" customWidth="1"/>
    <col min="8459" max="8459" width="15.85546875" style="331" customWidth="1"/>
    <col min="8460" max="8460" width="6.140625" style="331" customWidth="1"/>
    <col min="8461" max="8461" width="6.28515625" style="331" customWidth="1"/>
    <col min="8462" max="8462" width="20.85546875" style="331" customWidth="1"/>
    <col min="8463" max="8463" width="16.42578125" style="331" bestFit="1" customWidth="1"/>
    <col min="8464" max="8464" width="11.7109375" style="331" customWidth="1"/>
    <col min="8465" max="8465" width="10.7109375" style="331" customWidth="1"/>
    <col min="8466" max="8466" width="27.85546875" style="331" customWidth="1"/>
    <col min="8467" max="8467" width="10.42578125" style="331" customWidth="1"/>
    <col min="8468" max="8468" width="14.28515625" style="331" customWidth="1"/>
    <col min="8469" max="8469" width="19.140625" style="331" customWidth="1"/>
    <col min="8470" max="8704" width="11.42578125" style="331"/>
    <col min="8705" max="8705" width="29.7109375" style="331" customWidth="1"/>
    <col min="8706" max="8706" width="19.5703125" style="331" customWidth="1"/>
    <col min="8707" max="8707" width="20.85546875" style="331" customWidth="1"/>
    <col min="8708" max="8708" width="17.28515625" style="331" customWidth="1"/>
    <col min="8709" max="8709" width="15.42578125" style="331" customWidth="1"/>
    <col min="8710" max="8710" width="16.5703125" style="331" customWidth="1"/>
    <col min="8711" max="8711" width="18.140625" style="331" customWidth="1"/>
    <col min="8712" max="8712" width="6.140625" style="331" customWidth="1"/>
    <col min="8713" max="8714" width="5.7109375" style="331" customWidth="1"/>
    <col min="8715" max="8715" width="15.85546875" style="331" customWidth="1"/>
    <col min="8716" max="8716" width="6.140625" style="331" customWidth="1"/>
    <col min="8717" max="8717" width="6.28515625" style="331" customWidth="1"/>
    <col min="8718" max="8718" width="20.85546875" style="331" customWidth="1"/>
    <col min="8719" max="8719" width="16.42578125" style="331" bestFit="1" customWidth="1"/>
    <col min="8720" max="8720" width="11.7109375" style="331" customWidth="1"/>
    <col min="8721" max="8721" width="10.7109375" style="331" customWidth="1"/>
    <col min="8722" max="8722" width="27.85546875" style="331" customWidth="1"/>
    <col min="8723" max="8723" width="10.42578125" style="331" customWidth="1"/>
    <col min="8724" max="8724" width="14.28515625" style="331" customWidth="1"/>
    <col min="8725" max="8725" width="19.140625" style="331" customWidth="1"/>
    <col min="8726" max="8960" width="11.42578125" style="331"/>
    <col min="8961" max="8961" width="29.7109375" style="331" customWidth="1"/>
    <col min="8962" max="8962" width="19.5703125" style="331" customWidth="1"/>
    <col min="8963" max="8963" width="20.85546875" style="331" customWidth="1"/>
    <col min="8964" max="8964" width="17.28515625" style="331" customWidth="1"/>
    <col min="8965" max="8965" width="15.42578125" style="331" customWidth="1"/>
    <col min="8966" max="8966" width="16.5703125" style="331" customWidth="1"/>
    <col min="8967" max="8967" width="18.140625" style="331" customWidth="1"/>
    <col min="8968" max="8968" width="6.140625" style="331" customWidth="1"/>
    <col min="8969" max="8970" width="5.7109375" style="331" customWidth="1"/>
    <col min="8971" max="8971" width="15.85546875" style="331" customWidth="1"/>
    <col min="8972" max="8972" width="6.140625" style="331" customWidth="1"/>
    <col min="8973" max="8973" width="6.28515625" style="331" customWidth="1"/>
    <col min="8974" max="8974" width="20.85546875" style="331" customWidth="1"/>
    <col min="8975" max="8975" width="16.42578125" style="331" bestFit="1" customWidth="1"/>
    <col min="8976" max="8976" width="11.7109375" style="331" customWidth="1"/>
    <col min="8977" max="8977" width="10.7109375" style="331" customWidth="1"/>
    <col min="8978" max="8978" width="27.85546875" style="331" customWidth="1"/>
    <col min="8979" max="8979" width="10.42578125" style="331" customWidth="1"/>
    <col min="8980" max="8980" width="14.28515625" style="331" customWidth="1"/>
    <col min="8981" max="8981" width="19.140625" style="331" customWidth="1"/>
    <col min="8982" max="9216" width="11.42578125" style="331"/>
    <col min="9217" max="9217" width="29.7109375" style="331" customWidth="1"/>
    <col min="9218" max="9218" width="19.5703125" style="331" customWidth="1"/>
    <col min="9219" max="9219" width="20.85546875" style="331" customWidth="1"/>
    <col min="9220" max="9220" width="17.28515625" style="331" customWidth="1"/>
    <col min="9221" max="9221" width="15.42578125" style="331" customWidth="1"/>
    <col min="9222" max="9222" width="16.5703125" style="331" customWidth="1"/>
    <col min="9223" max="9223" width="18.140625" style="331" customWidth="1"/>
    <col min="9224" max="9224" width="6.140625" style="331" customWidth="1"/>
    <col min="9225" max="9226" width="5.7109375" style="331" customWidth="1"/>
    <col min="9227" max="9227" width="15.85546875" style="331" customWidth="1"/>
    <col min="9228" max="9228" width="6.140625" style="331" customWidth="1"/>
    <col min="9229" max="9229" width="6.28515625" style="331" customWidth="1"/>
    <col min="9230" max="9230" width="20.85546875" style="331" customWidth="1"/>
    <col min="9231" max="9231" width="16.42578125" style="331" bestFit="1" customWidth="1"/>
    <col min="9232" max="9232" width="11.7109375" style="331" customWidth="1"/>
    <col min="9233" max="9233" width="10.7109375" style="331" customWidth="1"/>
    <col min="9234" max="9234" width="27.85546875" style="331" customWidth="1"/>
    <col min="9235" max="9235" width="10.42578125" style="331" customWidth="1"/>
    <col min="9236" max="9236" width="14.28515625" style="331" customWidth="1"/>
    <col min="9237" max="9237" width="19.140625" style="331" customWidth="1"/>
    <col min="9238" max="9472" width="11.42578125" style="331"/>
    <col min="9473" max="9473" width="29.7109375" style="331" customWidth="1"/>
    <col min="9474" max="9474" width="19.5703125" style="331" customWidth="1"/>
    <col min="9475" max="9475" width="20.85546875" style="331" customWidth="1"/>
    <col min="9476" max="9476" width="17.28515625" style="331" customWidth="1"/>
    <col min="9477" max="9477" width="15.42578125" style="331" customWidth="1"/>
    <col min="9478" max="9478" width="16.5703125" style="331" customWidth="1"/>
    <col min="9479" max="9479" width="18.140625" style="331" customWidth="1"/>
    <col min="9480" max="9480" width="6.140625" style="331" customWidth="1"/>
    <col min="9481" max="9482" width="5.7109375" style="331" customWidth="1"/>
    <col min="9483" max="9483" width="15.85546875" style="331" customWidth="1"/>
    <col min="9484" max="9484" width="6.140625" style="331" customWidth="1"/>
    <col min="9485" max="9485" width="6.28515625" style="331" customWidth="1"/>
    <col min="9486" max="9486" width="20.85546875" style="331" customWidth="1"/>
    <col min="9487" max="9487" width="16.42578125" style="331" bestFit="1" customWidth="1"/>
    <col min="9488" max="9488" width="11.7109375" style="331" customWidth="1"/>
    <col min="9489" max="9489" width="10.7109375" style="331" customWidth="1"/>
    <col min="9490" max="9490" width="27.85546875" style="331" customWidth="1"/>
    <col min="9491" max="9491" width="10.42578125" style="331" customWidth="1"/>
    <col min="9492" max="9492" width="14.28515625" style="331" customWidth="1"/>
    <col min="9493" max="9493" width="19.140625" style="331" customWidth="1"/>
    <col min="9494" max="9728" width="11.42578125" style="331"/>
    <col min="9729" max="9729" width="29.7109375" style="331" customWidth="1"/>
    <col min="9730" max="9730" width="19.5703125" style="331" customWidth="1"/>
    <col min="9731" max="9731" width="20.85546875" style="331" customWidth="1"/>
    <col min="9732" max="9732" width="17.28515625" style="331" customWidth="1"/>
    <col min="9733" max="9733" width="15.42578125" style="331" customWidth="1"/>
    <col min="9734" max="9734" width="16.5703125" style="331" customWidth="1"/>
    <col min="9735" max="9735" width="18.140625" style="331" customWidth="1"/>
    <col min="9736" max="9736" width="6.140625" style="331" customWidth="1"/>
    <col min="9737" max="9738" width="5.7109375" style="331" customWidth="1"/>
    <col min="9739" max="9739" width="15.85546875" style="331" customWidth="1"/>
    <col min="9740" max="9740" width="6.140625" style="331" customWidth="1"/>
    <col min="9741" max="9741" width="6.28515625" style="331" customWidth="1"/>
    <col min="9742" max="9742" width="20.85546875" style="331" customWidth="1"/>
    <col min="9743" max="9743" width="16.42578125" style="331" bestFit="1" customWidth="1"/>
    <col min="9744" max="9744" width="11.7109375" style="331" customWidth="1"/>
    <col min="9745" max="9745" width="10.7109375" style="331" customWidth="1"/>
    <col min="9746" max="9746" width="27.85546875" style="331" customWidth="1"/>
    <col min="9747" max="9747" width="10.42578125" style="331" customWidth="1"/>
    <col min="9748" max="9748" width="14.28515625" style="331" customWidth="1"/>
    <col min="9749" max="9749" width="19.140625" style="331" customWidth="1"/>
    <col min="9750" max="9984" width="11.42578125" style="331"/>
    <col min="9985" max="9985" width="29.7109375" style="331" customWidth="1"/>
    <col min="9986" max="9986" width="19.5703125" style="331" customWidth="1"/>
    <col min="9987" max="9987" width="20.85546875" style="331" customWidth="1"/>
    <col min="9988" max="9988" width="17.28515625" style="331" customWidth="1"/>
    <col min="9989" max="9989" width="15.42578125" style="331" customWidth="1"/>
    <col min="9990" max="9990" width="16.5703125" style="331" customWidth="1"/>
    <col min="9991" max="9991" width="18.140625" style="331" customWidth="1"/>
    <col min="9992" max="9992" width="6.140625" style="331" customWidth="1"/>
    <col min="9993" max="9994" width="5.7109375" style="331" customWidth="1"/>
    <col min="9995" max="9995" width="15.85546875" style="331" customWidth="1"/>
    <col min="9996" max="9996" width="6.140625" style="331" customWidth="1"/>
    <col min="9997" max="9997" width="6.28515625" style="331" customWidth="1"/>
    <col min="9998" max="9998" width="20.85546875" style="331" customWidth="1"/>
    <col min="9999" max="9999" width="16.42578125" style="331" bestFit="1" customWidth="1"/>
    <col min="10000" max="10000" width="11.7109375" style="331" customWidth="1"/>
    <col min="10001" max="10001" width="10.7109375" style="331" customWidth="1"/>
    <col min="10002" max="10002" width="27.85546875" style="331" customWidth="1"/>
    <col min="10003" max="10003" width="10.42578125" style="331" customWidth="1"/>
    <col min="10004" max="10004" width="14.28515625" style="331" customWidth="1"/>
    <col min="10005" max="10005" width="19.140625" style="331" customWidth="1"/>
    <col min="10006" max="10240" width="11.42578125" style="331"/>
    <col min="10241" max="10241" width="29.7109375" style="331" customWidth="1"/>
    <col min="10242" max="10242" width="19.5703125" style="331" customWidth="1"/>
    <col min="10243" max="10243" width="20.85546875" style="331" customWidth="1"/>
    <col min="10244" max="10244" width="17.28515625" style="331" customWidth="1"/>
    <col min="10245" max="10245" width="15.42578125" style="331" customWidth="1"/>
    <col min="10246" max="10246" width="16.5703125" style="331" customWidth="1"/>
    <col min="10247" max="10247" width="18.140625" style="331" customWidth="1"/>
    <col min="10248" max="10248" width="6.140625" style="331" customWidth="1"/>
    <col min="10249" max="10250" width="5.7109375" style="331" customWidth="1"/>
    <col min="10251" max="10251" width="15.85546875" style="331" customWidth="1"/>
    <col min="10252" max="10252" width="6.140625" style="331" customWidth="1"/>
    <col min="10253" max="10253" width="6.28515625" style="331" customWidth="1"/>
    <col min="10254" max="10254" width="20.85546875" style="331" customWidth="1"/>
    <col min="10255" max="10255" width="16.42578125" style="331" bestFit="1" customWidth="1"/>
    <col min="10256" max="10256" width="11.7109375" style="331" customWidth="1"/>
    <col min="10257" max="10257" width="10.7109375" style="331" customWidth="1"/>
    <col min="10258" max="10258" width="27.85546875" style="331" customWidth="1"/>
    <col min="10259" max="10259" width="10.42578125" style="331" customWidth="1"/>
    <col min="10260" max="10260" width="14.28515625" style="331" customWidth="1"/>
    <col min="10261" max="10261" width="19.140625" style="331" customWidth="1"/>
    <col min="10262" max="10496" width="11.42578125" style="331"/>
    <col min="10497" max="10497" width="29.7109375" style="331" customWidth="1"/>
    <col min="10498" max="10498" width="19.5703125" style="331" customWidth="1"/>
    <col min="10499" max="10499" width="20.85546875" style="331" customWidth="1"/>
    <col min="10500" max="10500" width="17.28515625" style="331" customWidth="1"/>
    <col min="10501" max="10501" width="15.42578125" style="331" customWidth="1"/>
    <col min="10502" max="10502" width="16.5703125" style="331" customWidth="1"/>
    <col min="10503" max="10503" width="18.140625" style="331" customWidth="1"/>
    <col min="10504" max="10504" width="6.140625" style="331" customWidth="1"/>
    <col min="10505" max="10506" width="5.7109375" style="331" customWidth="1"/>
    <col min="10507" max="10507" width="15.85546875" style="331" customWidth="1"/>
    <col min="10508" max="10508" width="6.140625" style="331" customWidth="1"/>
    <col min="10509" max="10509" width="6.28515625" style="331" customWidth="1"/>
    <col min="10510" max="10510" width="20.85546875" style="331" customWidth="1"/>
    <col min="10511" max="10511" width="16.42578125" style="331" bestFit="1" customWidth="1"/>
    <col min="10512" max="10512" width="11.7109375" style="331" customWidth="1"/>
    <col min="10513" max="10513" width="10.7109375" style="331" customWidth="1"/>
    <col min="10514" max="10514" width="27.85546875" style="331" customWidth="1"/>
    <col min="10515" max="10515" width="10.42578125" style="331" customWidth="1"/>
    <col min="10516" max="10516" width="14.28515625" style="331" customWidth="1"/>
    <col min="10517" max="10517" width="19.140625" style="331" customWidth="1"/>
    <col min="10518" max="10752" width="11.42578125" style="331"/>
    <col min="10753" max="10753" width="29.7109375" style="331" customWidth="1"/>
    <col min="10754" max="10754" width="19.5703125" style="331" customWidth="1"/>
    <col min="10755" max="10755" width="20.85546875" style="331" customWidth="1"/>
    <col min="10756" max="10756" width="17.28515625" style="331" customWidth="1"/>
    <col min="10757" max="10757" width="15.42578125" style="331" customWidth="1"/>
    <col min="10758" max="10758" width="16.5703125" style="331" customWidth="1"/>
    <col min="10759" max="10759" width="18.140625" style="331" customWidth="1"/>
    <col min="10760" max="10760" width="6.140625" style="331" customWidth="1"/>
    <col min="10761" max="10762" width="5.7109375" style="331" customWidth="1"/>
    <col min="10763" max="10763" width="15.85546875" style="331" customWidth="1"/>
    <col min="10764" max="10764" width="6.140625" style="331" customWidth="1"/>
    <col min="10765" max="10765" width="6.28515625" style="331" customWidth="1"/>
    <col min="10766" max="10766" width="20.85546875" style="331" customWidth="1"/>
    <col min="10767" max="10767" width="16.42578125" style="331" bestFit="1" customWidth="1"/>
    <col min="10768" max="10768" width="11.7109375" style="331" customWidth="1"/>
    <col min="10769" max="10769" width="10.7109375" style="331" customWidth="1"/>
    <col min="10770" max="10770" width="27.85546875" style="331" customWidth="1"/>
    <col min="10771" max="10771" width="10.42578125" style="331" customWidth="1"/>
    <col min="10772" max="10772" width="14.28515625" style="331" customWidth="1"/>
    <col min="10773" max="10773" width="19.140625" style="331" customWidth="1"/>
    <col min="10774" max="11008" width="11.42578125" style="331"/>
    <col min="11009" max="11009" width="29.7109375" style="331" customWidth="1"/>
    <col min="11010" max="11010" width="19.5703125" style="331" customWidth="1"/>
    <col min="11011" max="11011" width="20.85546875" style="331" customWidth="1"/>
    <col min="11012" max="11012" width="17.28515625" style="331" customWidth="1"/>
    <col min="11013" max="11013" width="15.42578125" style="331" customWidth="1"/>
    <col min="11014" max="11014" width="16.5703125" style="331" customWidth="1"/>
    <col min="11015" max="11015" width="18.140625" style="331" customWidth="1"/>
    <col min="11016" max="11016" width="6.140625" style="331" customWidth="1"/>
    <col min="11017" max="11018" width="5.7109375" style="331" customWidth="1"/>
    <col min="11019" max="11019" width="15.85546875" style="331" customWidth="1"/>
    <col min="11020" max="11020" width="6.140625" style="331" customWidth="1"/>
    <col min="11021" max="11021" width="6.28515625" style="331" customWidth="1"/>
    <col min="11022" max="11022" width="20.85546875" style="331" customWidth="1"/>
    <col min="11023" max="11023" width="16.42578125" style="331" bestFit="1" customWidth="1"/>
    <col min="11024" max="11024" width="11.7109375" style="331" customWidth="1"/>
    <col min="11025" max="11025" width="10.7109375" style="331" customWidth="1"/>
    <col min="11026" max="11026" width="27.85546875" style="331" customWidth="1"/>
    <col min="11027" max="11027" width="10.42578125" style="331" customWidth="1"/>
    <col min="11028" max="11028" width="14.28515625" style="331" customWidth="1"/>
    <col min="11029" max="11029" width="19.140625" style="331" customWidth="1"/>
    <col min="11030" max="11264" width="11.42578125" style="331"/>
    <col min="11265" max="11265" width="29.7109375" style="331" customWidth="1"/>
    <col min="11266" max="11266" width="19.5703125" style="331" customWidth="1"/>
    <col min="11267" max="11267" width="20.85546875" style="331" customWidth="1"/>
    <col min="11268" max="11268" width="17.28515625" style="331" customWidth="1"/>
    <col min="11269" max="11269" width="15.42578125" style="331" customWidth="1"/>
    <col min="11270" max="11270" width="16.5703125" style="331" customWidth="1"/>
    <col min="11271" max="11271" width="18.140625" style="331" customWidth="1"/>
    <col min="11272" max="11272" width="6.140625" style="331" customWidth="1"/>
    <col min="11273" max="11274" width="5.7109375" style="331" customWidth="1"/>
    <col min="11275" max="11275" width="15.85546875" style="331" customWidth="1"/>
    <col min="11276" max="11276" width="6.140625" style="331" customWidth="1"/>
    <col min="11277" max="11277" width="6.28515625" style="331" customWidth="1"/>
    <col min="11278" max="11278" width="20.85546875" style="331" customWidth="1"/>
    <col min="11279" max="11279" width="16.42578125" style="331" bestFit="1" customWidth="1"/>
    <col min="11280" max="11280" width="11.7109375" style="331" customWidth="1"/>
    <col min="11281" max="11281" width="10.7109375" style="331" customWidth="1"/>
    <col min="11282" max="11282" width="27.85546875" style="331" customWidth="1"/>
    <col min="11283" max="11283" width="10.42578125" style="331" customWidth="1"/>
    <col min="11284" max="11284" width="14.28515625" style="331" customWidth="1"/>
    <col min="11285" max="11285" width="19.140625" style="331" customWidth="1"/>
    <col min="11286" max="11520" width="11.42578125" style="331"/>
    <col min="11521" max="11521" width="29.7109375" style="331" customWidth="1"/>
    <col min="11522" max="11522" width="19.5703125" style="331" customWidth="1"/>
    <col min="11523" max="11523" width="20.85546875" style="331" customWidth="1"/>
    <col min="11524" max="11524" width="17.28515625" style="331" customWidth="1"/>
    <col min="11525" max="11525" width="15.42578125" style="331" customWidth="1"/>
    <col min="11526" max="11526" width="16.5703125" style="331" customWidth="1"/>
    <col min="11527" max="11527" width="18.140625" style="331" customWidth="1"/>
    <col min="11528" max="11528" width="6.140625" style="331" customWidth="1"/>
    <col min="11529" max="11530" width="5.7109375" style="331" customWidth="1"/>
    <col min="11531" max="11531" width="15.85546875" style="331" customWidth="1"/>
    <col min="11532" max="11532" width="6.140625" style="331" customWidth="1"/>
    <col min="11533" max="11533" width="6.28515625" style="331" customWidth="1"/>
    <col min="11534" max="11534" width="20.85546875" style="331" customWidth="1"/>
    <col min="11535" max="11535" width="16.42578125" style="331" bestFit="1" customWidth="1"/>
    <col min="11536" max="11536" width="11.7109375" style="331" customWidth="1"/>
    <col min="11537" max="11537" width="10.7109375" style="331" customWidth="1"/>
    <col min="11538" max="11538" width="27.85546875" style="331" customWidth="1"/>
    <col min="11539" max="11539" width="10.42578125" style="331" customWidth="1"/>
    <col min="11540" max="11540" width="14.28515625" style="331" customWidth="1"/>
    <col min="11541" max="11541" width="19.140625" style="331" customWidth="1"/>
    <col min="11542" max="11776" width="11.42578125" style="331"/>
    <col min="11777" max="11777" width="29.7109375" style="331" customWidth="1"/>
    <col min="11778" max="11778" width="19.5703125" style="331" customWidth="1"/>
    <col min="11779" max="11779" width="20.85546875" style="331" customWidth="1"/>
    <col min="11780" max="11780" width="17.28515625" style="331" customWidth="1"/>
    <col min="11781" max="11781" width="15.42578125" style="331" customWidth="1"/>
    <col min="11782" max="11782" width="16.5703125" style="331" customWidth="1"/>
    <col min="11783" max="11783" width="18.140625" style="331" customWidth="1"/>
    <col min="11784" max="11784" width="6.140625" style="331" customWidth="1"/>
    <col min="11785" max="11786" width="5.7109375" style="331" customWidth="1"/>
    <col min="11787" max="11787" width="15.85546875" style="331" customWidth="1"/>
    <col min="11788" max="11788" width="6.140625" style="331" customWidth="1"/>
    <col min="11789" max="11789" width="6.28515625" style="331" customWidth="1"/>
    <col min="11790" max="11790" width="20.85546875" style="331" customWidth="1"/>
    <col min="11791" max="11791" width="16.42578125" style="331" bestFit="1" customWidth="1"/>
    <col min="11792" max="11792" width="11.7109375" style="331" customWidth="1"/>
    <col min="11793" max="11793" width="10.7109375" style="331" customWidth="1"/>
    <col min="11794" max="11794" width="27.85546875" style="331" customWidth="1"/>
    <col min="11795" max="11795" width="10.42578125" style="331" customWidth="1"/>
    <col min="11796" max="11796" width="14.28515625" style="331" customWidth="1"/>
    <col min="11797" max="11797" width="19.140625" style="331" customWidth="1"/>
    <col min="11798" max="12032" width="11.42578125" style="331"/>
    <col min="12033" max="12033" width="29.7109375" style="331" customWidth="1"/>
    <col min="12034" max="12034" width="19.5703125" style="331" customWidth="1"/>
    <col min="12035" max="12035" width="20.85546875" style="331" customWidth="1"/>
    <col min="12036" max="12036" width="17.28515625" style="331" customWidth="1"/>
    <col min="12037" max="12037" width="15.42578125" style="331" customWidth="1"/>
    <col min="12038" max="12038" width="16.5703125" style="331" customWidth="1"/>
    <col min="12039" max="12039" width="18.140625" style="331" customWidth="1"/>
    <col min="12040" max="12040" width="6.140625" style="331" customWidth="1"/>
    <col min="12041" max="12042" width="5.7109375" style="331" customWidth="1"/>
    <col min="12043" max="12043" width="15.85546875" style="331" customWidth="1"/>
    <col min="12044" max="12044" width="6.140625" style="331" customWidth="1"/>
    <col min="12045" max="12045" width="6.28515625" style="331" customWidth="1"/>
    <col min="12046" max="12046" width="20.85546875" style="331" customWidth="1"/>
    <col min="12047" max="12047" width="16.42578125" style="331" bestFit="1" customWidth="1"/>
    <col min="12048" max="12048" width="11.7109375" style="331" customWidth="1"/>
    <col min="12049" max="12049" width="10.7109375" style="331" customWidth="1"/>
    <col min="12050" max="12050" width="27.85546875" style="331" customWidth="1"/>
    <col min="12051" max="12051" width="10.42578125" style="331" customWidth="1"/>
    <col min="12052" max="12052" width="14.28515625" style="331" customWidth="1"/>
    <col min="12053" max="12053" width="19.140625" style="331" customWidth="1"/>
    <col min="12054" max="12288" width="11.42578125" style="331"/>
    <col min="12289" max="12289" width="29.7109375" style="331" customWidth="1"/>
    <col min="12290" max="12290" width="19.5703125" style="331" customWidth="1"/>
    <col min="12291" max="12291" width="20.85546875" style="331" customWidth="1"/>
    <col min="12292" max="12292" width="17.28515625" style="331" customWidth="1"/>
    <col min="12293" max="12293" width="15.42578125" style="331" customWidth="1"/>
    <col min="12294" max="12294" width="16.5703125" style="331" customWidth="1"/>
    <col min="12295" max="12295" width="18.140625" style="331" customWidth="1"/>
    <col min="12296" max="12296" width="6.140625" style="331" customWidth="1"/>
    <col min="12297" max="12298" width="5.7109375" style="331" customWidth="1"/>
    <col min="12299" max="12299" width="15.85546875" style="331" customWidth="1"/>
    <col min="12300" max="12300" width="6.140625" style="331" customWidth="1"/>
    <col min="12301" max="12301" width="6.28515625" style="331" customWidth="1"/>
    <col min="12302" max="12302" width="20.85546875" style="331" customWidth="1"/>
    <col min="12303" max="12303" width="16.42578125" style="331" bestFit="1" customWidth="1"/>
    <col min="12304" max="12304" width="11.7109375" style="331" customWidth="1"/>
    <col min="12305" max="12305" width="10.7109375" style="331" customWidth="1"/>
    <col min="12306" max="12306" width="27.85546875" style="331" customWidth="1"/>
    <col min="12307" max="12307" width="10.42578125" style="331" customWidth="1"/>
    <col min="12308" max="12308" width="14.28515625" style="331" customWidth="1"/>
    <col min="12309" max="12309" width="19.140625" style="331" customWidth="1"/>
    <col min="12310" max="12544" width="11.42578125" style="331"/>
    <col min="12545" max="12545" width="29.7109375" style="331" customWidth="1"/>
    <col min="12546" max="12546" width="19.5703125" style="331" customWidth="1"/>
    <col min="12547" max="12547" width="20.85546875" style="331" customWidth="1"/>
    <col min="12548" max="12548" width="17.28515625" style="331" customWidth="1"/>
    <col min="12549" max="12549" width="15.42578125" style="331" customWidth="1"/>
    <col min="12550" max="12550" width="16.5703125" style="331" customWidth="1"/>
    <col min="12551" max="12551" width="18.140625" style="331" customWidth="1"/>
    <col min="12552" max="12552" width="6.140625" style="331" customWidth="1"/>
    <col min="12553" max="12554" width="5.7109375" style="331" customWidth="1"/>
    <col min="12555" max="12555" width="15.85546875" style="331" customWidth="1"/>
    <col min="12556" max="12556" width="6.140625" style="331" customWidth="1"/>
    <col min="12557" max="12557" width="6.28515625" style="331" customWidth="1"/>
    <col min="12558" max="12558" width="20.85546875" style="331" customWidth="1"/>
    <col min="12559" max="12559" width="16.42578125" style="331" bestFit="1" customWidth="1"/>
    <col min="12560" max="12560" width="11.7109375" style="331" customWidth="1"/>
    <col min="12561" max="12561" width="10.7109375" style="331" customWidth="1"/>
    <col min="12562" max="12562" width="27.85546875" style="331" customWidth="1"/>
    <col min="12563" max="12563" width="10.42578125" style="331" customWidth="1"/>
    <col min="12564" max="12564" width="14.28515625" style="331" customWidth="1"/>
    <col min="12565" max="12565" width="19.140625" style="331" customWidth="1"/>
    <col min="12566" max="12800" width="11.42578125" style="331"/>
    <col min="12801" max="12801" width="29.7109375" style="331" customWidth="1"/>
    <col min="12802" max="12802" width="19.5703125" style="331" customWidth="1"/>
    <col min="12803" max="12803" width="20.85546875" style="331" customWidth="1"/>
    <col min="12804" max="12804" width="17.28515625" style="331" customWidth="1"/>
    <col min="12805" max="12805" width="15.42578125" style="331" customWidth="1"/>
    <col min="12806" max="12806" width="16.5703125" style="331" customWidth="1"/>
    <col min="12807" max="12807" width="18.140625" style="331" customWidth="1"/>
    <col min="12808" max="12808" width="6.140625" style="331" customWidth="1"/>
    <col min="12809" max="12810" width="5.7109375" style="331" customWidth="1"/>
    <col min="12811" max="12811" width="15.85546875" style="331" customWidth="1"/>
    <col min="12812" max="12812" width="6.140625" style="331" customWidth="1"/>
    <col min="12813" max="12813" width="6.28515625" style="331" customWidth="1"/>
    <col min="12814" max="12814" width="20.85546875" style="331" customWidth="1"/>
    <col min="12815" max="12815" width="16.42578125" style="331" bestFit="1" customWidth="1"/>
    <col min="12816" max="12816" width="11.7109375" style="331" customWidth="1"/>
    <col min="12817" max="12817" width="10.7109375" style="331" customWidth="1"/>
    <col min="12818" max="12818" width="27.85546875" style="331" customWidth="1"/>
    <col min="12819" max="12819" width="10.42578125" style="331" customWidth="1"/>
    <col min="12820" max="12820" width="14.28515625" style="331" customWidth="1"/>
    <col min="12821" max="12821" width="19.140625" style="331" customWidth="1"/>
    <col min="12822" max="13056" width="11.42578125" style="331"/>
    <col min="13057" max="13057" width="29.7109375" style="331" customWidth="1"/>
    <col min="13058" max="13058" width="19.5703125" style="331" customWidth="1"/>
    <col min="13059" max="13059" width="20.85546875" style="331" customWidth="1"/>
    <col min="13060" max="13060" width="17.28515625" style="331" customWidth="1"/>
    <col min="13061" max="13061" width="15.42578125" style="331" customWidth="1"/>
    <col min="13062" max="13062" width="16.5703125" style="331" customWidth="1"/>
    <col min="13063" max="13063" width="18.140625" style="331" customWidth="1"/>
    <col min="13064" max="13064" width="6.140625" style="331" customWidth="1"/>
    <col min="13065" max="13066" width="5.7109375" style="331" customWidth="1"/>
    <col min="13067" max="13067" width="15.85546875" style="331" customWidth="1"/>
    <col min="13068" max="13068" width="6.140625" style="331" customWidth="1"/>
    <col min="13069" max="13069" width="6.28515625" style="331" customWidth="1"/>
    <col min="13070" max="13070" width="20.85546875" style="331" customWidth="1"/>
    <col min="13071" max="13071" width="16.42578125" style="331" bestFit="1" customWidth="1"/>
    <col min="13072" max="13072" width="11.7109375" style="331" customWidth="1"/>
    <col min="13073" max="13073" width="10.7109375" style="331" customWidth="1"/>
    <col min="13074" max="13074" width="27.85546875" style="331" customWidth="1"/>
    <col min="13075" max="13075" width="10.42578125" style="331" customWidth="1"/>
    <col min="13076" max="13076" width="14.28515625" style="331" customWidth="1"/>
    <col min="13077" max="13077" width="19.140625" style="331" customWidth="1"/>
    <col min="13078" max="13312" width="11.42578125" style="331"/>
    <col min="13313" max="13313" width="29.7109375" style="331" customWidth="1"/>
    <col min="13314" max="13314" width="19.5703125" style="331" customWidth="1"/>
    <col min="13315" max="13315" width="20.85546875" style="331" customWidth="1"/>
    <col min="13316" max="13316" width="17.28515625" style="331" customWidth="1"/>
    <col min="13317" max="13317" width="15.42578125" style="331" customWidth="1"/>
    <col min="13318" max="13318" width="16.5703125" style="331" customWidth="1"/>
    <col min="13319" max="13319" width="18.140625" style="331" customWidth="1"/>
    <col min="13320" max="13320" width="6.140625" style="331" customWidth="1"/>
    <col min="13321" max="13322" width="5.7109375" style="331" customWidth="1"/>
    <col min="13323" max="13323" width="15.85546875" style="331" customWidth="1"/>
    <col min="13324" max="13324" width="6.140625" style="331" customWidth="1"/>
    <col min="13325" max="13325" width="6.28515625" style="331" customWidth="1"/>
    <col min="13326" max="13326" width="20.85546875" style="331" customWidth="1"/>
    <col min="13327" max="13327" width="16.42578125" style="331" bestFit="1" customWidth="1"/>
    <col min="13328" max="13328" width="11.7109375" style="331" customWidth="1"/>
    <col min="13329" max="13329" width="10.7109375" style="331" customWidth="1"/>
    <col min="13330" max="13330" width="27.85546875" style="331" customWidth="1"/>
    <col min="13331" max="13331" width="10.42578125" style="331" customWidth="1"/>
    <col min="13332" max="13332" width="14.28515625" style="331" customWidth="1"/>
    <col min="13333" max="13333" width="19.140625" style="331" customWidth="1"/>
    <col min="13334" max="13568" width="11.42578125" style="331"/>
    <col min="13569" max="13569" width="29.7109375" style="331" customWidth="1"/>
    <col min="13570" max="13570" width="19.5703125" style="331" customWidth="1"/>
    <col min="13571" max="13571" width="20.85546875" style="331" customWidth="1"/>
    <col min="13572" max="13572" width="17.28515625" style="331" customWidth="1"/>
    <col min="13573" max="13573" width="15.42578125" style="331" customWidth="1"/>
    <col min="13574" max="13574" width="16.5703125" style="331" customWidth="1"/>
    <col min="13575" max="13575" width="18.140625" style="331" customWidth="1"/>
    <col min="13576" max="13576" width="6.140625" style="331" customWidth="1"/>
    <col min="13577" max="13578" width="5.7109375" style="331" customWidth="1"/>
    <col min="13579" max="13579" width="15.85546875" style="331" customWidth="1"/>
    <col min="13580" max="13580" width="6.140625" style="331" customWidth="1"/>
    <col min="13581" max="13581" width="6.28515625" style="331" customWidth="1"/>
    <col min="13582" max="13582" width="20.85546875" style="331" customWidth="1"/>
    <col min="13583" max="13583" width="16.42578125" style="331" bestFit="1" customWidth="1"/>
    <col min="13584" max="13584" width="11.7109375" style="331" customWidth="1"/>
    <col min="13585" max="13585" width="10.7109375" style="331" customWidth="1"/>
    <col min="13586" max="13586" width="27.85546875" style="331" customWidth="1"/>
    <col min="13587" max="13587" width="10.42578125" style="331" customWidth="1"/>
    <col min="13588" max="13588" width="14.28515625" style="331" customWidth="1"/>
    <col min="13589" max="13589" width="19.140625" style="331" customWidth="1"/>
    <col min="13590" max="13824" width="11.42578125" style="331"/>
    <col min="13825" max="13825" width="29.7109375" style="331" customWidth="1"/>
    <col min="13826" max="13826" width="19.5703125" style="331" customWidth="1"/>
    <col min="13827" max="13827" width="20.85546875" style="331" customWidth="1"/>
    <col min="13828" max="13828" width="17.28515625" style="331" customWidth="1"/>
    <col min="13829" max="13829" width="15.42578125" style="331" customWidth="1"/>
    <col min="13830" max="13830" width="16.5703125" style="331" customWidth="1"/>
    <col min="13831" max="13831" width="18.140625" style="331" customWidth="1"/>
    <col min="13832" max="13832" width="6.140625" style="331" customWidth="1"/>
    <col min="13833" max="13834" width="5.7109375" style="331" customWidth="1"/>
    <col min="13835" max="13835" width="15.85546875" style="331" customWidth="1"/>
    <col min="13836" max="13836" width="6.140625" style="331" customWidth="1"/>
    <col min="13837" max="13837" width="6.28515625" style="331" customWidth="1"/>
    <col min="13838" max="13838" width="20.85546875" style="331" customWidth="1"/>
    <col min="13839" max="13839" width="16.42578125" style="331" bestFit="1" customWidth="1"/>
    <col min="13840" max="13840" width="11.7109375" style="331" customWidth="1"/>
    <col min="13841" max="13841" width="10.7109375" style="331" customWidth="1"/>
    <col min="13842" max="13842" width="27.85546875" style="331" customWidth="1"/>
    <col min="13843" max="13843" width="10.42578125" style="331" customWidth="1"/>
    <col min="13844" max="13844" width="14.28515625" style="331" customWidth="1"/>
    <col min="13845" max="13845" width="19.140625" style="331" customWidth="1"/>
    <col min="13846" max="14080" width="11.42578125" style="331"/>
    <col min="14081" max="14081" width="29.7109375" style="331" customWidth="1"/>
    <col min="14082" max="14082" width="19.5703125" style="331" customWidth="1"/>
    <col min="14083" max="14083" width="20.85546875" style="331" customWidth="1"/>
    <col min="14084" max="14084" width="17.28515625" style="331" customWidth="1"/>
    <col min="14085" max="14085" width="15.42578125" style="331" customWidth="1"/>
    <col min="14086" max="14086" width="16.5703125" style="331" customWidth="1"/>
    <col min="14087" max="14087" width="18.140625" style="331" customWidth="1"/>
    <col min="14088" max="14088" width="6.140625" style="331" customWidth="1"/>
    <col min="14089" max="14090" width="5.7109375" style="331" customWidth="1"/>
    <col min="14091" max="14091" width="15.85546875" style="331" customWidth="1"/>
    <col min="14092" max="14092" width="6.140625" style="331" customWidth="1"/>
    <col min="14093" max="14093" width="6.28515625" style="331" customWidth="1"/>
    <col min="14094" max="14094" width="20.85546875" style="331" customWidth="1"/>
    <col min="14095" max="14095" width="16.42578125" style="331" bestFit="1" customWidth="1"/>
    <col min="14096" max="14096" width="11.7109375" style="331" customWidth="1"/>
    <col min="14097" max="14097" width="10.7109375" style="331" customWidth="1"/>
    <col min="14098" max="14098" width="27.85546875" style="331" customWidth="1"/>
    <col min="14099" max="14099" width="10.42578125" style="331" customWidth="1"/>
    <col min="14100" max="14100" width="14.28515625" style="331" customWidth="1"/>
    <col min="14101" max="14101" width="19.140625" style="331" customWidth="1"/>
    <col min="14102" max="14336" width="11.42578125" style="331"/>
    <col min="14337" max="14337" width="29.7109375" style="331" customWidth="1"/>
    <col min="14338" max="14338" width="19.5703125" style="331" customWidth="1"/>
    <col min="14339" max="14339" width="20.85546875" style="331" customWidth="1"/>
    <col min="14340" max="14340" width="17.28515625" style="331" customWidth="1"/>
    <col min="14341" max="14341" width="15.42578125" style="331" customWidth="1"/>
    <col min="14342" max="14342" width="16.5703125" style="331" customWidth="1"/>
    <col min="14343" max="14343" width="18.140625" style="331" customWidth="1"/>
    <col min="14344" max="14344" width="6.140625" style="331" customWidth="1"/>
    <col min="14345" max="14346" width="5.7109375" style="331" customWidth="1"/>
    <col min="14347" max="14347" width="15.85546875" style="331" customWidth="1"/>
    <col min="14348" max="14348" width="6.140625" style="331" customWidth="1"/>
    <col min="14349" max="14349" width="6.28515625" style="331" customWidth="1"/>
    <col min="14350" max="14350" width="20.85546875" style="331" customWidth="1"/>
    <col min="14351" max="14351" width="16.42578125" style="331" bestFit="1" customWidth="1"/>
    <col min="14352" max="14352" width="11.7109375" style="331" customWidth="1"/>
    <col min="14353" max="14353" width="10.7109375" style="331" customWidth="1"/>
    <col min="14354" max="14354" width="27.85546875" style="331" customWidth="1"/>
    <col min="14355" max="14355" width="10.42578125" style="331" customWidth="1"/>
    <col min="14356" max="14356" width="14.28515625" style="331" customWidth="1"/>
    <col min="14357" max="14357" width="19.140625" style="331" customWidth="1"/>
    <col min="14358" max="14592" width="11.42578125" style="331"/>
    <col min="14593" max="14593" width="29.7109375" style="331" customWidth="1"/>
    <col min="14594" max="14594" width="19.5703125" style="331" customWidth="1"/>
    <col min="14595" max="14595" width="20.85546875" style="331" customWidth="1"/>
    <col min="14596" max="14596" width="17.28515625" style="331" customWidth="1"/>
    <col min="14597" max="14597" width="15.42578125" style="331" customWidth="1"/>
    <col min="14598" max="14598" width="16.5703125" style="331" customWidth="1"/>
    <col min="14599" max="14599" width="18.140625" style="331" customWidth="1"/>
    <col min="14600" max="14600" width="6.140625" style="331" customWidth="1"/>
    <col min="14601" max="14602" width="5.7109375" style="331" customWidth="1"/>
    <col min="14603" max="14603" width="15.85546875" style="331" customWidth="1"/>
    <col min="14604" max="14604" width="6.140625" style="331" customWidth="1"/>
    <col min="14605" max="14605" width="6.28515625" style="331" customWidth="1"/>
    <col min="14606" max="14606" width="20.85546875" style="331" customWidth="1"/>
    <col min="14607" max="14607" width="16.42578125" style="331" bestFit="1" customWidth="1"/>
    <col min="14608" max="14608" width="11.7109375" style="331" customWidth="1"/>
    <col min="14609" max="14609" width="10.7109375" style="331" customWidth="1"/>
    <col min="14610" max="14610" width="27.85546875" style="331" customWidth="1"/>
    <col min="14611" max="14611" width="10.42578125" style="331" customWidth="1"/>
    <col min="14612" max="14612" width="14.28515625" style="331" customWidth="1"/>
    <col min="14613" max="14613" width="19.140625" style="331" customWidth="1"/>
    <col min="14614" max="14848" width="11.42578125" style="331"/>
    <col min="14849" max="14849" width="29.7109375" style="331" customWidth="1"/>
    <col min="14850" max="14850" width="19.5703125" style="331" customWidth="1"/>
    <col min="14851" max="14851" width="20.85546875" style="331" customWidth="1"/>
    <col min="14852" max="14852" width="17.28515625" style="331" customWidth="1"/>
    <col min="14853" max="14853" width="15.42578125" style="331" customWidth="1"/>
    <col min="14854" max="14854" width="16.5703125" style="331" customWidth="1"/>
    <col min="14855" max="14855" width="18.140625" style="331" customWidth="1"/>
    <col min="14856" max="14856" width="6.140625" style="331" customWidth="1"/>
    <col min="14857" max="14858" width="5.7109375" style="331" customWidth="1"/>
    <col min="14859" max="14859" width="15.85546875" style="331" customWidth="1"/>
    <col min="14860" max="14860" width="6.140625" style="331" customWidth="1"/>
    <col min="14861" max="14861" width="6.28515625" style="331" customWidth="1"/>
    <col min="14862" max="14862" width="20.85546875" style="331" customWidth="1"/>
    <col min="14863" max="14863" width="16.42578125" style="331" bestFit="1" customWidth="1"/>
    <col min="14864" max="14864" width="11.7109375" style="331" customWidth="1"/>
    <col min="14865" max="14865" width="10.7109375" style="331" customWidth="1"/>
    <col min="14866" max="14866" width="27.85546875" style="331" customWidth="1"/>
    <col min="14867" max="14867" width="10.42578125" style="331" customWidth="1"/>
    <col min="14868" max="14868" width="14.28515625" style="331" customWidth="1"/>
    <col min="14869" max="14869" width="19.140625" style="331" customWidth="1"/>
    <col min="14870" max="15104" width="11.42578125" style="331"/>
    <col min="15105" max="15105" width="29.7109375" style="331" customWidth="1"/>
    <col min="15106" max="15106" width="19.5703125" style="331" customWidth="1"/>
    <col min="15107" max="15107" width="20.85546875" style="331" customWidth="1"/>
    <col min="15108" max="15108" width="17.28515625" style="331" customWidth="1"/>
    <col min="15109" max="15109" width="15.42578125" style="331" customWidth="1"/>
    <col min="15110" max="15110" width="16.5703125" style="331" customWidth="1"/>
    <col min="15111" max="15111" width="18.140625" style="331" customWidth="1"/>
    <col min="15112" max="15112" width="6.140625" style="331" customWidth="1"/>
    <col min="15113" max="15114" width="5.7109375" style="331" customWidth="1"/>
    <col min="15115" max="15115" width="15.85546875" style="331" customWidth="1"/>
    <col min="15116" max="15116" width="6.140625" style="331" customWidth="1"/>
    <col min="15117" max="15117" width="6.28515625" style="331" customWidth="1"/>
    <col min="15118" max="15118" width="20.85546875" style="331" customWidth="1"/>
    <col min="15119" max="15119" width="16.42578125" style="331" bestFit="1" customWidth="1"/>
    <col min="15120" max="15120" width="11.7109375" style="331" customWidth="1"/>
    <col min="15121" max="15121" width="10.7109375" style="331" customWidth="1"/>
    <col min="15122" max="15122" width="27.85546875" style="331" customWidth="1"/>
    <col min="15123" max="15123" width="10.42578125" style="331" customWidth="1"/>
    <col min="15124" max="15124" width="14.28515625" style="331" customWidth="1"/>
    <col min="15125" max="15125" width="19.140625" style="331" customWidth="1"/>
    <col min="15126" max="15360" width="11.42578125" style="331"/>
    <col min="15361" max="15361" width="29.7109375" style="331" customWidth="1"/>
    <col min="15362" max="15362" width="19.5703125" style="331" customWidth="1"/>
    <col min="15363" max="15363" width="20.85546875" style="331" customWidth="1"/>
    <col min="15364" max="15364" width="17.28515625" style="331" customWidth="1"/>
    <col min="15365" max="15365" width="15.42578125" style="331" customWidth="1"/>
    <col min="15366" max="15366" width="16.5703125" style="331" customWidth="1"/>
    <col min="15367" max="15367" width="18.140625" style="331" customWidth="1"/>
    <col min="15368" max="15368" width="6.140625" style="331" customWidth="1"/>
    <col min="15369" max="15370" width="5.7109375" style="331" customWidth="1"/>
    <col min="15371" max="15371" width="15.85546875" style="331" customWidth="1"/>
    <col min="15372" max="15372" width="6.140625" style="331" customWidth="1"/>
    <col min="15373" max="15373" width="6.28515625" style="331" customWidth="1"/>
    <col min="15374" max="15374" width="20.85546875" style="331" customWidth="1"/>
    <col min="15375" max="15375" width="16.42578125" style="331" bestFit="1" customWidth="1"/>
    <col min="15376" max="15376" width="11.7109375" style="331" customWidth="1"/>
    <col min="15377" max="15377" width="10.7109375" style="331" customWidth="1"/>
    <col min="15378" max="15378" width="27.85546875" style="331" customWidth="1"/>
    <col min="15379" max="15379" width="10.42578125" style="331" customWidth="1"/>
    <col min="15380" max="15380" width="14.28515625" style="331" customWidth="1"/>
    <col min="15381" max="15381" width="19.140625" style="331" customWidth="1"/>
    <col min="15382" max="15616" width="11.42578125" style="331"/>
    <col min="15617" max="15617" width="29.7109375" style="331" customWidth="1"/>
    <col min="15618" max="15618" width="19.5703125" style="331" customWidth="1"/>
    <col min="15619" max="15619" width="20.85546875" style="331" customWidth="1"/>
    <col min="15620" max="15620" width="17.28515625" style="331" customWidth="1"/>
    <col min="15621" max="15621" width="15.42578125" style="331" customWidth="1"/>
    <col min="15622" max="15622" width="16.5703125" style="331" customWidth="1"/>
    <col min="15623" max="15623" width="18.140625" style="331" customWidth="1"/>
    <col min="15624" max="15624" width="6.140625" style="331" customWidth="1"/>
    <col min="15625" max="15626" width="5.7109375" style="331" customWidth="1"/>
    <col min="15627" max="15627" width="15.85546875" style="331" customWidth="1"/>
    <col min="15628" max="15628" width="6.140625" style="331" customWidth="1"/>
    <col min="15629" max="15629" width="6.28515625" style="331" customWidth="1"/>
    <col min="15630" max="15630" width="20.85546875" style="331" customWidth="1"/>
    <col min="15631" max="15631" width="16.42578125" style="331" bestFit="1" customWidth="1"/>
    <col min="15632" max="15632" width="11.7109375" style="331" customWidth="1"/>
    <col min="15633" max="15633" width="10.7109375" style="331" customWidth="1"/>
    <col min="15634" max="15634" width="27.85546875" style="331" customWidth="1"/>
    <col min="15635" max="15635" width="10.42578125" style="331" customWidth="1"/>
    <col min="15636" max="15636" width="14.28515625" style="331" customWidth="1"/>
    <col min="15637" max="15637" width="19.140625" style="331" customWidth="1"/>
    <col min="15638" max="15872" width="11.42578125" style="331"/>
    <col min="15873" max="15873" width="29.7109375" style="331" customWidth="1"/>
    <col min="15874" max="15874" width="19.5703125" style="331" customWidth="1"/>
    <col min="15875" max="15875" width="20.85546875" style="331" customWidth="1"/>
    <col min="15876" max="15876" width="17.28515625" style="331" customWidth="1"/>
    <col min="15877" max="15877" width="15.42578125" style="331" customWidth="1"/>
    <col min="15878" max="15878" width="16.5703125" style="331" customWidth="1"/>
    <col min="15879" max="15879" width="18.140625" style="331" customWidth="1"/>
    <col min="15880" max="15880" width="6.140625" style="331" customWidth="1"/>
    <col min="15881" max="15882" width="5.7109375" style="331" customWidth="1"/>
    <col min="15883" max="15883" width="15.85546875" style="331" customWidth="1"/>
    <col min="15884" max="15884" width="6.140625" style="331" customWidth="1"/>
    <col min="15885" max="15885" width="6.28515625" style="331" customWidth="1"/>
    <col min="15886" max="15886" width="20.85546875" style="331" customWidth="1"/>
    <col min="15887" max="15887" width="16.42578125" style="331" bestFit="1" customWidth="1"/>
    <col min="15888" max="15888" width="11.7109375" style="331" customWidth="1"/>
    <col min="15889" max="15889" width="10.7109375" style="331" customWidth="1"/>
    <col min="15890" max="15890" width="27.85546875" style="331" customWidth="1"/>
    <col min="15891" max="15891" width="10.42578125" style="331" customWidth="1"/>
    <col min="15892" max="15892" width="14.28515625" style="331" customWidth="1"/>
    <col min="15893" max="15893" width="19.140625" style="331" customWidth="1"/>
    <col min="15894" max="16128" width="11.42578125" style="331"/>
    <col min="16129" max="16129" width="29.7109375" style="331" customWidth="1"/>
    <col min="16130" max="16130" width="19.5703125" style="331" customWidth="1"/>
    <col min="16131" max="16131" width="20.85546875" style="331" customWidth="1"/>
    <col min="16132" max="16132" width="17.28515625" style="331" customWidth="1"/>
    <col min="16133" max="16133" width="15.42578125" style="331" customWidth="1"/>
    <col min="16134" max="16134" width="16.5703125" style="331" customWidth="1"/>
    <col min="16135" max="16135" width="18.140625" style="331" customWidth="1"/>
    <col min="16136" max="16136" width="6.140625" style="331" customWidth="1"/>
    <col min="16137" max="16138" width="5.7109375" style="331" customWidth="1"/>
    <col min="16139" max="16139" width="15.85546875" style="331" customWidth="1"/>
    <col min="16140" max="16140" width="6.140625" style="331" customWidth="1"/>
    <col min="16141" max="16141" width="6.28515625" style="331" customWidth="1"/>
    <col min="16142" max="16142" width="20.85546875" style="331" customWidth="1"/>
    <col min="16143" max="16143" width="16.42578125" style="331" bestFit="1" customWidth="1"/>
    <col min="16144" max="16144" width="11.7109375" style="331" customWidth="1"/>
    <col min="16145" max="16145" width="10.7109375" style="331" customWidth="1"/>
    <col min="16146" max="16146" width="27.85546875" style="331" customWidth="1"/>
    <col min="16147" max="16147" width="10.42578125" style="331" customWidth="1"/>
    <col min="16148" max="16148" width="14.28515625" style="331" customWidth="1"/>
    <col min="16149" max="16149" width="19.140625" style="331" customWidth="1"/>
    <col min="16150" max="16384" width="11.42578125" style="331"/>
  </cols>
  <sheetData>
    <row r="1" spans="1:59" ht="16.5" hidden="1" thickBot="1" x14ac:dyDescent="0.25">
      <c r="A1" s="1257"/>
      <c r="B1" s="1258"/>
      <c r="C1" s="1219" t="s">
        <v>273</v>
      </c>
      <c r="D1" s="1219"/>
      <c r="E1" s="1219"/>
      <c r="F1" s="1219"/>
      <c r="G1" s="1219"/>
      <c r="H1" s="1219"/>
      <c r="I1" s="1219"/>
      <c r="J1" s="1219"/>
      <c r="K1" s="1219"/>
      <c r="L1" s="1219"/>
      <c r="M1" s="1219"/>
      <c r="N1" s="1219"/>
      <c r="O1" s="1219"/>
      <c r="P1" s="1219"/>
      <c r="Q1" s="1219"/>
      <c r="R1" s="1219"/>
      <c r="S1" s="1219"/>
      <c r="T1" s="1219"/>
      <c r="U1" s="302" t="s">
        <v>274</v>
      </c>
    </row>
    <row r="2" spans="1:59" ht="16.5" hidden="1" thickBot="1" x14ac:dyDescent="0.25">
      <c r="A2" s="1259"/>
      <c r="B2" s="1314"/>
      <c r="C2" s="1183" t="s">
        <v>275</v>
      </c>
      <c r="D2" s="1183"/>
      <c r="E2" s="1183"/>
      <c r="F2" s="1183"/>
      <c r="G2" s="1183"/>
      <c r="H2" s="1183"/>
      <c r="I2" s="1183"/>
      <c r="J2" s="1183"/>
      <c r="K2" s="1183"/>
      <c r="L2" s="1183"/>
      <c r="M2" s="1183"/>
      <c r="N2" s="1183"/>
      <c r="O2" s="1183"/>
      <c r="P2" s="1183"/>
      <c r="Q2" s="1183"/>
      <c r="R2" s="1183"/>
      <c r="S2" s="1183"/>
      <c r="T2" s="1183"/>
      <c r="U2" s="303" t="s">
        <v>276</v>
      </c>
    </row>
    <row r="3" spans="1:59" ht="13.5" hidden="1" thickBot="1" x14ac:dyDescent="0.25">
      <c r="A3" s="1303" t="s">
        <v>892</v>
      </c>
      <c r="B3" s="1303"/>
      <c r="C3" s="1303"/>
      <c r="D3" s="1303"/>
      <c r="E3" s="1303"/>
      <c r="F3" s="1303" t="s">
        <v>893</v>
      </c>
      <c r="G3" s="1303"/>
      <c r="H3" s="1303"/>
      <c r="I3" s="1303"/>
      <c r="J3" s="1303"/>
      <c r="K3" s="1303"/>
      <c r="L3" s="1303"/>
      <c r="M3" s="1303"/>
      <c r="N3" s="1303"/>
      <c r="O3" s="1303"/>
      <c r="P3" s="1303"/>
      <c r="Q3" s="1303"/>
      <c r="R3" s="1303"/>
      <c r="S3" s="1303"/>
      <c r="T3" s="1303"/>
      <c r="U3" s="1304"/>
    </row>
    <row r="4" spans="1:59" ht="23.25" customHeight="1" x14ac:dyDescent="0.2">
      <c r="A4" s="1257"/>
      <c r="B4" s="1258"/>
      <c r="C4" s="1476" t="s">
        <v>273</v>
      </c>
      <c r="D4" s="1477"/>
      <c r="E4" s="1477"/>
      <c r="F4" s="1477"/>
      <c r="G4" s="1477"/>
      <c r="H4" s="1477"/>
      <c r="I4" s="1477"/>
      <c r="J4" s="1477"/>
      <c r="K4" s="1477"/>
      <c r="L4" s="1477"/>
      <c r="M4" s="1477"/>
      <c r="N4" s="1477"/>
      <c r="O4" s="1477"/>
      <c r="P4" s="1477"/>
      <c r="Q4" s="1477"/>
      <c r="R4" s="1477"/>
      <c r="S4" s="1477"/>
      <c r="T4" s="1478"/>
      <c r="U4" s="302" t="s">
        <v>274</v>
      </c>
    </row>
    <row r="5" spans="1:59" ht="23.25" customHeight="1" x14ac:dyDescent="0.2">
      <c r="A5" s="1259"/>
      <c r="B5" s="1314"/>
      <c r="C5" s="1183" t="s">
        <v>275</v>
      </c>
      <c r="D5" s="1183"/>
      <c r="E5" s="1183"/>
      <c r="F5" s="1183"/>
      <c r="G5" s="1183"/>
      <c r="H5" s="1183"/>
      <c r="I5" s="1183"/>
      <c r="J5" s="1183"/>
      <c r="K5" s="1183"/>
      <c r="L5" s="1183"/>
      <c r="M5" s="1183"/>
      <c r="N5" s="1183"/>
      <c r="O5" s="1183"/>
      <c r="P5" s="1183"/>
      <c r="Q5" s="1183"/>
      <c r="R5" s="1183"/>
      <c r="S5" s="1183"/>
      <c r="T5" s="1183"/>
      <c r="U5" s="303" t="s">
        <v>276</v>
      </c>
    </row>
    <row r="6" spans="1:59" ht="41.25" customHeight="1" thickBot="1" x14ac:dyDescent="0.25">
      <c r="A6" s="1303" t="s">
        <v>894</v>
      </c>
      <c r="B6" s="1303"/>
      <c r="C6" s="1303"/>
      <c r="D6" s="1303"/>
      <c r="E6" s="1303"/>
      <c r="F6" s="1303" t="s">
        <v>895</v>
      </c>
      <c r="G6" s="1303"/>
      <c r="H6" s="1303"/>
      <c r="I6" s="1303"/>
      <c r="J6" s="1303"/>
      <c r="K6" s="1303"/>
      <c r="L6" s="1303"/>
      <c r="M6" s="1303"/>
      <c r="N6" s="1303"/>
      <c r="O6" s="1303"/>
      <c r="P6" s="1303"/>
      <c r="Q6" s="1303"/>
      <c r="R6" s="1303"/>
      <c r="S6" s="1303"/>
      <c r="T6" s="1303"/>
      <c r="U6" s="1304"/>
    </row>
    <row r="7" spans="1:59" s="332" customFormat="1" ht="66.75" customHeight="1" x14ac:dyDescent="0.2">
      <c r="A7" s="1479" t="s">
        <v>896</v>
      </c>
      <c r="B7" s="1321"/>
      <c r="C7" s="1321" t="s">
        <v>897</v>
      </c>
      <c r="D7" s="1321" t="s">
        <v>898</v>
      </c>
      <c r="E7" s="1321"/>
      <c r="F7" s="1321"/>
      <c r="G7" s="1321" t="s">
        <v>712</v>
      </c>
      <c r="H7" s="1481" t="s">
        <v>283</v>
      </c>
      <c r="I7" s="1481" t="s">
        <v>284</v>
      </c>
      <c r="J7" s="1481" t="s">
        <v>285</v>
      </c>
      <c r="K7" s="1321" t="s">
        <v>286</v>
      </c>
      <c r="L7" s="1481" t="s">
        <v>287</v>
      </c>
      <c r="M7" s="1481" t="s">
        <v>288</v>
      </c>
      <c r="N7" s="1321" t="s">
        <v>289</v>
      </c>
      <c r="O7" s="1321" t="s">
        <v>290</v>
      </c>
      <c r="P7" s="1321" t="s">
        <v>291</v>
      </c>
      <c r="Q7" s="1321"/>
      <c r="R7" s="1321" t="s">
        <v>292</v>
      </c>
      <c r="S7" s="1321" t="s">
        <v>293</v>
      </c>
      <c r="T7" s="1483" t="s">
        <v>294</v>
      </c>
      <c r="U7" s="1485" t="s">
        <v>295</v>
      </c>
    </row>
    <row r="8" spans="1:59" s="332" customFormat="1" ht="51.75" thickBot="1" x14ac:dyDescent="0.25">
      <c r="A8" s="333" t="s">
        <v>713</v>
      </c>
      <c r="B8" s="334" t="s">
        <v>714</v>
      </c>
      <c r="C8" s="1480"/>
      <c r="D8" s="335" t="s">
        <v>298</v>
      </c>
      <c r="E8" s="335" t="s">
        <v>299</v>
      </c>
      <c r="F8" s="335" t="s">
        <v>300</v>
      </c>
      <c r="G8" s="1480"/>
      <c r="H8" s="1482"/>
      <c r="I8" s="1482"/>
      <c r="J8" s="1482"/>
      <c r="K8" s="1480"/>
      <c r="L8" s="1482"/>
      <c r="M8" s="1482"/>
      <c r="N8" s="1480"/>
      <c r="O8" s="1480"/>
      <c r="P8" s="334" t="s">
        <v>301</v>
      </c>
      <c r="Q8" s="334" t="s">
        <v>302</v>
      </c>
      <c r="R8" s="1480"/>
      <c r="S8" s="1480"/>
      <c r="T8" s="1484"/>
      <c r="U8" s="1486"/>
    </row>
    <row r="9" spans="1:59" s="332" customFormat="1" ht="117.75" customHeight="1" x14ac:dyDescent="0.2">
      <c r="A9" s="1479" t="s">
        <v>899</v>
      </c>
      <c r="B9" s="1316" t="s">
        <v>900</v>
      </c>
      <c r="C9" s="1316" t="s">
        <v>901</v>
      </c>
      <c r="D9" s="1328" t="s">
        <v>902</v>
      </c>
      <c r="E9" s="1316" t="s">
        <v>903</v>
      </c>
      <c r="F9" s="336"/>
      <c r="G9" s="337" t="s">
        <v>904</v>
      </c>
      <c r="H9" s="1481" t="s">
        <v>905</v>
      </c>
      <c r="I9" s="1481" t="s">
        <v>906</v>
      </c>
      <c r="J9" s="1481" t="s">
        <v>907</v>
      </c>
      <c r="K9" s="1328" t="s">
        <v>908</v>
      </c>
      <c r="L9" s="1481" t="s">
        <v>909</v>
      </c>
      <c r="M9" s="1481" t="s">
        <v>531</v>
      </c>
      <c r="N9" s="338" t="s">
        <v>910</v>
      </c>
      <c r="O9" s="339" t="s">
        <v>911</v>
      </c>
      <c r="P9" s="337" t="s">
        <v>912</v>
      </c>
      <c r="Q9" s="337" t="s">
        <v>913</v>
      </c>
      <c r="R9" s="337" t="s">
        <v>914</v>
      </c>
      <c r="S9" s="340">
        <v>1</v>
      </c>
      <c r="T9" s="759">
        <v>100</v>
      </c>
      <c r="U9" s="342" t="s">
        <v>2847</v>
      </c>
    </row>
    <row r="10" spans="1:59" s="345" customFormat="1" ht="94.5" customHeight="1" x14ac:dyDescent="0.2">
      <c r="A10" s="1487"/>
      <c r="B10" s="1182"/>
      <c r="C10" s="1182"/>
      <c r="D10" s="1194"/>
      <c r="E10" s="1182"/>
      <c r="F10" s="185"/>
      <c r="G10" s="185" t="s">
        <v>915</v>
      </c>
      <c r="H10" s="1186"/>
      <c r="I10" s="1186"/>
      <c r="J10" s="1186"/>
      <c r="K10" s="1201"/>
      <c r="L10" s="1186"/>
      <c r="M10" s="1186"/>
      <c r="N10" s="343" t="s">
        <v>916</v>
      </c>
      <c r="O10" s="185" t="s">
        <v>917</v>
      </c>
      <c r="P10" s="280" t="s">
        <v>912</v>
      </c>
      <c r="Q10" s="280" t="s">
        <v>913</v>
      </c>
      <c r="R10" s="185" t="s">
        <v>918</v>
      </c>
      <c r="S10" s="344">
        <v>6</v>
      </c>
      <c r="T10" s="728">
        <v>90</v>
      </c>
      <c r="U10" s="176" t="s">
        <v>2848</v>
      </c>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row>
    <row r="11" spans="1:59" s="332" customFormat="1" ht="93" customHeight="1" x14ac:dyDescent="0.2">
      <c r="A11" s="1487"/>
      <c r="B11" s="1182"/>
      <c r="C11" s="1182"/>
      <c r="D11" s="185" t="s">
        <v>919</v>
      </c>
      <c r="E11" s="1193" t="s">
        <v>920</v>
      </c>
      <c r="F11" s="185"/>
      <c r="G11" s="185" t="s">
        <v>921</v>
      </c>
      <c r="H11" s="1186"/>
      <c r="I11" s="1186"/>
      <c r="J11" s="1186"/>
      <c r="K11" s="1201"/>
      <c r="L11" s="1186"/>
      <c r="M11" s="1186"/>
      <c r="N11" s="343" t="s">
        <v>922</v>
      </c>
      <c r="O11" s="185" t="s">
        <v>923</v>
      </c>
      <c r="P11" s="280" t="s">
        <v>912</v>
      </c>
      <c r="Q11" s="280" t="s">
        <v>913</v>
      </c>
      <c r="R11" s="185" t="s">
        <v>924</v>
      </c>
      <c r="S11" s="276">
        <v>1</v>
      </c>
      <c r="T11" s="728">
        <v>100</v>
      </c>
      <c r="U11" s="179" t="s">
        <v>2849</v>
      </c>
    </row>
    <row r="12" spans="1:59" s="332" customFormat="1" ht="77.25" thickBot="1" x14ac:dyDescent="0.25">
      <c r="A12" s="1487"/>
      <c r="B12" s="1182"/>
      <c r="C12" s="1182"/>
      <c r="D12" s="288" t="s">
        <v>925</v>
      </c>
      <c r="E12" s="1284"/>
      <c r="F12" s="346"/>
      <c r="G12" s="288" t="s">
        <v>926</v>
      </c>
      <c r="H12" s="1186"/>
      <c r="I12" s="1186"/>
      <c r="J12" s="1186"/>
      <c r="K12" s="1284"/>
      <c r="L12" s="1186"/>
      <c r="M12" s="1186"/>
      <c r="N12" s="347" t="s">
        <v>927</v>
      </c>
      <c r="O12" s="288" t="s">
        <v>928</v>
      </c>
      <c r="P12" s="348" t="s">
        <v>912</v>
      </c>
      <c r="Q12" s="348" t="s">
        <v>913</v>
      </c>
      <c r="R12" s="185" t="s">
        <v>914</v>
      </c>
      <c r="S12" s="276">
        <v>1</v>
      </c>
      <c r="T12" s="728">
        <v>100</v>
      </c>
      <c r="U12" s="176" t="s">
        <v>2850</v>
      </c>
    </row>
    <row r="13" spans="1:59" s="353" customFormat="1" ht="129.75" thickBot="1" x14ac:dyDescent="0.25">
      <c r="A13" s="349" t="s">
        <v>929</v>
      </c>
      <c r="B13" s="337" t="s">
        <v>930</v>
      </c>
      <c r="C13" s="337" t="s">
        <v>931</v>
      </c>
      <c r="D13" s="337" t="s">
        <v>932</v>
      </c>
      <c r="E13" s="337" t="s">
        <v>933</v>
      </c>
      <c r="F13" s="337"/>
      <c r="G13" s="337" t="s">
        <v>934</v>
      </c>
      <c r="H13" s="350" t="s">
        <v>935</v>
      </c>
      <c r="I13" s="350" t="s">
        <v>936</v>
      </c>
      <c r="J13" s="350" t="s">
        <v>937</v>
      </c>
      <c r="K13" s="337" t="s">
        <v>938</v>
      </c>
      <c r="L13" s="351" t="s">
        <v>939</v>
      </c>
      <c r="M13" s="351" t="s">
        <v>531</v>
      </c>
      <c r="N13" s="337" t="s">
        <v>940</v>
      </c>
      <c r="O13" s="339" t="s">
        <v>928</v>
      </c>
      <c r="P13" s="337" t="s">
        <v>912</v>
      </c>
      <c r="Q13" s="337" t="s">
        <v>913</v>
      </c>
      <c r="R13" s="339" t="s">
        <v>941</v>
      </c>
      <c r="S13" s="341">
        <v>1</v>
      </c>
      <c r="T13" s="759">
        <v>100</v>
      </c>
      <c r="U13" s="352" t="s">
        <v>3128</v>
      </c>
    </row>
    <row r="14" spans="1:59" ht="179.25" thickBot="1" x14ac:dyDescent="0.25">
      <c r="A14" s="349" t="s">
        <v>942</v>
      </c>
      <c r="B14" s="309" t="s">
        <v>943</v>
      </c>
      <c r="C14" s="309" t="s">
        <v>901</v>
      </c>
      <c r="D14" s="309" t="s">
        <v>944</v>
      </c>
      <c r="E14" s="309" t="s">
        <v>945</v>
      </c>
      <c r="F14" s="309"/>
      <c r="G14" s="309" t="s">
        <v>946</v>
      </c>
      <c r="H14" s="350" t="s">
        <v>947</v>
      </c>
      <c r="I14" s="350" t="s">
        <v>906</v>
      </c>
      <c r="J14" s="350" t="s">
        <v>948</v>
      </c>
      <c r="K14" s="309" t="s">
        <v>949</v>
      </c>
      <c r="L14" s="351" t="s">
        <v>909</v>
      </c>
      <c r="M14" s="351" t="s">
        <v>343</v>
      </c>
      <c r="N14" s="309" t="s">
        <v>940</v>
      </c>
      <c r="O14" s="309" t="s">
        <v>911</v>
      </c>
      <c r="P14" s="309" t="s">
        <v>950</v>
      </c>
      <c r="Q14" s="309" t="s">
        <v>951</v>
      </c>
      <c r="R14" s="309" t="s">
        <v>952</v>
      </c>
      <c r="S14" s="309">
        <v>1</v>
      </c>
      <c r="T14" s="760">
        <v>100</v>
      </c>
      <c r="U14" s="354" t="s">
        <v>2851</v>
      </c>
    </row>
    <row r="16" spans="1:59" s="668" customFormat="1" ht="31.5" customHeight="1" x14ac:dyDescent="0.25">
      <c r="A16" s="695">
        <f>COUNTIF(A9:A14,"*")</f>
        <v>3</v>
      </c>
      <c r="N16" s="695">
        <f>COUNTIF(N9:N14,"*")</f>
        <v>6</v>
      </c>
      <c r="T16" s="757">
        <f>AVERAGE(T9:T14)</f>
        <v>98.333333333333329</v>
      </c>
    </row>
    <row r="17" spans="1:20" s="668" customFormat="1" ht="31.5" customHeight="1" x14ac:dyDescent="0.25">
      <c r="A17" s="189" t="s">
        <v>2773</v>
      </c>
      <c r="N17" s="189" t="s">
        <v>2774</v>
      </c>
      <c r="T17" s="723" t="s">
        <v>2788</v>
      </c>
    </row>
  </sheetData>
  <mergeCells count="39">
    <mergeCell ref="H9:H12"/>
    <mergeCell ref="I9:I12"/>
    <mergeCell ref="L7:L8"/>
    <mergeCell ref="M7:M8"/>
    <mergeCell ref="N7:N8"/>
    <mergeCell ref="J9:J12"/>
    <mergeCell ref="K9:K12"/>
    <mergeCell ref="L9:L12"/>
    <mergeCell ref="M9:M12"/>
    <mergeCell ref="A9:A12"/>
    <mergeCell ref="B9:B12"/>
    <mergeCell ref="C9:C12"/>
    <mergeCell ref="D9:D10"/>
    <mergeCell ref="E9:E10"/>
    <mergeCell ref="E11:E12"/>
    <mergeCell ref="A6:E6"/>
    <mergeCell ref="F6:U6"/>
    <mergeCell ref="A7:B7"/>
    <mergeCell ref="C7:C8"/>
    <mergeCell ref="D7:F7"/>
    <mergeCell ref="G7:G8"/>
    <mergeCell ref="H7:H8"/>
    <mergeCell ref="I7:I8"/>
    <mergeCell ref="J7:J8"/>
    <mergeCell ref="K7:K8"/>
    <mergeCell ref="S7:S8"/>
    <mergeCell ref="T7:T8"/>
    <mergeCell ref="U7:U8"/>
    <mergeCell ref="O7:O8"/>
    <mergeCell ref="P7:Q7"/>
    <mergeCell ref="R7:R8"/>
    <mergeCell ref="A4:B5"/>
    <mergeCell ref="C4:T4"/>
    <mergeCell ref="C5:T5"/>
    <mergeCell ref="A1:B2"/>
    <mergeCell ref="C1:T1"/>
    <mergeCell ref="C2:T2"/>
    <mergeCell ref="A3:E3"/>
    <mergeCell ref="F3:U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13" zoomScale="60" zoomScaleNormal="60" workbookViewId="0">
      <selection activeCell="E19" sqref="E19:E21"/>
    </sheetView>
  </sheetViews>
  <sheetFormatPr baseColWidth="10" defaultRowHeight="12.75" x14ac:dyDescent="0.25"/>
  <cols>
    <col min="1" max="1" width="20.28515625" style="355" customWidth="1"/>
    <col min="2" max="2" width="30.5703125" style="355" customWidth="1"/>
    <col min="3" max="3" width="19.28515625" style="393" customWidth="1"/>
    <col min="4" max="4" width="36.7109375" style="446" customWidth="1"/>
    <col min="5" max="5" width="35.85546875" style="446" customWidth="1"/>
    <col min="6" max="6" width="31.140625" style="446" customWidth="1"/>
    <col min="7" max="7" width="20.7109375" style="393" customWidth="1"/>
    <col min="8" max="8" width="6.28515625" style="356" customWidth="1"/>
    <col min="9" max="10" width="6.28515625" style="355" customWidth="1"/>
    <col min="11" max="11" width="30.42578125" style="355" customWidth="1"/>
    <col min="12" max="12" width="8" style="445" customWidth="1"/>
    <col min="13" max="13" width="7.42578125" style="393" customWidth="1"/>
    <col min="14" max="14" width="30.5703125" style="394" customWidth="1"/>
    <col min="15" max="15" width="15.85546875" style="446" customWidth="1"/>
    <col min="16" max="17" width="10.7109375" style="446" customWidth="1"/>
    <col min="18" max="18" width="21.42578125" style="393" customWidth="1"/>
    <col min="19" max="19" width="8.85546875" style="393" customWidth="1"/>
    <col min="20" max="20" width="16.28515625" style="393" customWidth="1"/>
    <col min="21" max="21" width="16" style="393" customWidth="1"/>
    <col min="22" max="256" width="11.42578125" style="393"/>
    <col min="257" max="257" width="20.28515625" style="393" customWidth="1"/>
    <col min="258" max="258" width="30.5703125" style="393" customWidth="1"/>
    <col min="259" max="259" width="19.28515625" style="393" customWidth="1"/>
    <col min="260" max="260" width="36.7109375" style="393" customWidth="1"/>
    <col min="261" max="261" width="35.85546875" style="393" customWidth="1"/>
    <col min="262" max="262" width="31.140625" style="393" customWidth="1"/>
    <col min="263" max="263" width="20.7109375" style="393" customWidth="1"/>
    <col min="264" max="266" width="6.28515625" style="393" customWidth="1"/>
    <col min="267" max="267" width="30.42578125" style="393" customWidth="1"/>
    <col min="268" max="268" width="8" style="393" customWidth="1"/>
    <col min="269" max="269" width="7.42578125" style="393" customWidth="1"/>
    <col min="270" max="270" width="30.5703125" style="393" customWidth="1"/>
    <col min="271" max="271" width="15.85546875" style="393" customWidth="1"/>
    <col min="272" max="273" width="10.7109375" style="393" customWidth="1"/>
    <col min="274" max="274" width="21.42578125" style="393" customWidth="1"/>
    <col min="275" max="275" width="8.85546875" style="393" customWidth="1"/>
    <col min="276" max="276" width="16.28515625" style="393" customWidth="1"/>
    <col min="277" max="277" width="16" style="393" customWidth="1"/>
    <col min="278" max="512" width="11.42578125" style="393"/>
    <col min="513" max="513" width="20.28515625" style="393" customWidth="1"/>
    <col min="514" max="514" width="30.5703125" style="393" customWidth="1"/>
    <col min="515" max="515" width="19.28515625" style="393" customWidth="1"/>
    <col min="516" max="516" width="36.7109375" style="393" customWidth="1"/>
    <col min="517" max="517" width="35.85546875" style="393" customWidth="1"/>
    <col min="518" max="518" width="31.140625" style="393" customWidth="1"/>
    <col min="519" max="519" width="20.7109375" style="393" customWidth="1"/>
    <col min="520" max="522" width="6.28515625" style="393" customWidth="1"/>
    <col min="523" max="523" width="30.42578125" style="393" customWidth="1"/>
    <col min="524" max="524" width="8" style="393" customWidth="1"/>
    <col min="525" max="525" width="7.42578125" style="393" customWidth="1"/>
    <col min="526" max="526" width="30.5703125" style="393" customWidth="1"/>
    <col min="527" max="527" width="15.85546875" style="393" customWidth="1"/>
    <col min="528" max="529" width="10.7109375" style="393" customWidth="1"/>
    <col min="530" max="530" width="21.42578125" style="393" customWidth="1"/>
    <col min="531" max="531" width="8.85546875" style="393" customWidth="1"/>
    <col min="532" max="532" width="16.28515625" style="393" customWidth="1"/>
    <col min="533" max="533" width="16" style="393" customWidth="1"/>
    <col min="534" max="768" width="11.42578125" style="393"/>
    <col min="769" max="769" width="20.28515625" style="393" customWidth="1"/>
    <col min="770" max="770" width="30.5703125" style="393" customWidth="1"/>
    <col min="771" max="771" width="19.28515625" style="393" customWidth="1"/>
    <col min="772" max="772" width="36.7109375" style="393" customWidth="1"/>
    <col min="773" max="773" width="35.85546875" style="393" customWidth="1"/>
    <col min="774" max="774" width="31.140625" style="393" customWidth="1"/>
    <col min="775" max="775" width="20.7109375" style="393" customWidth="1"/>
    <col min="776" max="778" width="6.28515625" style="393" customWidth="1"/>
    <col min="779" max="779" width="30.42578125" style="393" customWidth="1"/>
    <col min="780" max="780" width="8" style="393" customWidth="1"/>
    <col min="781" max="781" width="7.42578125" style="393" customWidth="1"/>
    <col min="782" max="782" width="30.5703125" style="393" customWidth="1"/>
    <col min="783" max="783" width="15.85546875" style="393" customWidth="1"/>
    <col min="784" max="785" width="10.7109375" style="393" customWidth="1"/>
    <col min="786" max="786" width="21.42578125" style="393" customWidth="1"/>
    <col min="787" max="787" width="8.85546875" style="393" customWidth="1"/>
    <col min="788" max="788" width="16.28515625" style="393" customWidth="1"/>
    <col min="789" max="789" width="16" style="393" customWidth="1"/>
    <col min="790" max="1024" width="11.42578125" style="393"/>
    <col min="1025" max="1025" width="20.28515625" style="393" customWidth="1"/>
    <col min="1026" max="1026" width="30.5703125" style="393" customWidth="1"/>
    <col min="1027" max="1027" width="19.28515625" style="393" customWidth="1"/>
    <col min="1028" max="1028" width="36.7109375" style="393" customWidth="1"/>
    <col min="1029" max="1029" width="35.85546875" style="393" customWidth="1"/>
    <col min="1030" max="1030" width="31.140625" style="393" customWidth="1"/>
    <col min="1031" max="1031" width="20.7109375" style="393" customWidth="1"/>
    <col min="1032" max="1034" width="6.28515625" style="393" customWidth="1"/>
    <col min="1035" max="1035" width="30.42578125" style="393" customWidth="1"/>
    <col min="1036" max="1036" width="8" style="393" customWidth="1"/>
    <col min="1037" max="1037" width="7.42578125" style="393" customWidth="1"/>
    <col min="1038" max="1038" width="30.5703125" style="393" customWidth="1"/>
    <col min="1039" max="1039" width="15.85546875" style="393" customWidth="1"/>
    <col min="1040" max="1041" width="10.7109375" style="393" customWidth="1"/>
    <col min="1042" max="1042" width="21.42578125" style="393" customWidth="1"/>
    <col min="1043" max="1043" width="8.85546875" style="393" customWidth="1"/>
    <col min="1044" max="1044" width="16.28515625" style="393" customWidth="1"/>
    <col min="1045" max="1045" width="16" style="393" customWidth="1"/>
    <col min="1046" max="1280" width="11.42578125" style="393"/>
    <col min="1281" max="1281" width="20.28515625" style="393" customWidth="1"/>
    <col min="1282" max="1282" width="30.5703125" style="393" customWidth="1"/>
    <col min="1283" max="1283" width="19.28515625" style="393" customWidth="1"/>
    <col min="1284" max="1284" width="36.7109375" style="393" customWidth="1"/>
    <col min="1285" max="1285" width="35.85546875" style="393" customWidth="1"/>
    <col min="1286" max="1286" width="31.140625" style="393" customWidth="1"/>
    <col min="1287" max="1287" width="20.7109375" style="393" customWidth="1"/>
    <col min="1288" max="1290" width="6.28515625" style="393" customWidth="1"/>
    <col min="1291" max="1291" width="30.42578125" style="393" customWidth="1"/>
    <col min="1292" max="1292" width="8" style="393" customWidth="1"/>
    <col min="1293" max="1293" width="7.42578125" style="393" customWidth="1"/>
    <col min="1294" max="1294" width="30.5703125" style="393" customWidth="1"/>
    <col min="1295" max="1295" width="15.85546875" style="393" customWidth="1"/>
    <col min="1296" max="1297" width="10.7109375" style="393" customWidth="1"/>
    <col min="1298" max="1298" width="21.42578125" style="393" customWidth="1"/>
    <col min="1299" max="1299" width="8.85546875" style="393" customWidth="1"/>
    <col min="1300" max="1300" width="16.28515625" style="393" customWidth="1"/>
    <col min="1301" max="1301" width="16" style="393" customWidth="1"/>
    <col min="1302" max="1536" width="11.42578125" style="393"/>
    <col min="1537" max="1537" width="20.28515625" style="393" customWidth="1"/>
    <col min="1538" max="1538" width="30.5703125" style="393" customWidth="1"/>
    <col min="1539" max="1539" width="19.28515625" style="393" customWidth="1"/>
    <col min="1540" max="1540" width="36.7109375" style="393" customWidth="1"/>
    <col min="1541" max="1541" width="35.85546875" style="393" customWidth="1"/>
    <col min="1542" max="1542" width="31.140625" style="393" customWidth="1"/>
    <col min="1543" max="1543" width="20.7109375" style="393" customWidth="1"/>
    <col min="1544" max="1546" width="6.28515625" style="393" customWidth="1"/>
    <col min="1547" max="1547" width="30.42578125" style="393" customWidth="1"/>
    <col min="1548" max="1548" width="8" style="393" customWidth="1"/>
    <col min="1549" max="1549" width="7.42578125" style="393" customWidth="1"/>
    <col min="1550" max="1550" width="30.5703125" style="393" customWidth="1"/>
    <col min="1551" max="1551" width="15.85546875" style="393" customWidth="1"/>
    <col min="1552" max="1553" width="10.7109375" style="393" customWidth="1"/>
    <col min="1554" max="1554" width="21.42578125" style="393" customWidth="1"/>
    <col min="1555" max="1555" width="8.85546875" style="393" customWidth="1"/>
    <col min="1556" max="1556" width="16.28515625" style="393" customWidth="1"/>
    <col min="1557" max="1557" width="16" style="393" customWidth="1"/>
    <col min="1558" max="1792" width="11.42578125" style="393"/>
    <col min="1793" max="1793" width="20.28515625" style="393" customWidth="1"/>
    <col min="1794" max="1794" width="30.5703125" style="393" customWidth="1"/>
    <col min="1795" max="1795" width="19.28515625" style="393" customWidth="1"/>
    <col min="1796" max="1796" width="36.7109375" style="393" customWidth="1"/>
    <col min="1797" max="1797" width="35.85546875" style="393" customWidth="1"/>
    <col min="1798" max="1798" width="31.140625" style="393" customWidth="1"/>
    <col min="1799" max="1799" width="20.7109375" style="393" customWidth="1"/>
    <col min="1800" max="1802" width="6.28515625" style="393" customWidth="1"/>
    <col min="1803" max="1803" width="30.42578125" style="393" customWidth="1"/>
    <col min="1804" max="1804" width="8" style="393" customWidth="1"/>
    <col min="1805" max="1805" width="7.42578125" style="393" customWidth="1"/>
    <col min="1806" max="1806" width="30.5703125" style="393" customWidth="1"/>
    <col min="1807" max="1807" width="15.85546875" style="393" customWidth="1"/>
    <col min="1808" max="1809" width="10.7109375" style="393" customWidth="1"/>
    <col min="1810" max="1810" width="21.42578125" style="393" customWidth="1"/>
    <col min="1811" max="1811" width="8.85546875" style="393" customWidth="1"/>
    <col min="1812" max="1812" width="16.28515625" style="393" customWidth="1"/>
    <col min="1813" max="1813" width="16" style="393" customWidth="1"/>
    <col min="1814" max="2048" width="11.42578125" style="393"/>
    <col min="2049" max="2049" width="20.28515625" style="393" customWidth="1"/>
    <col min="2050" max="2050" width="30.5703125" style="393" customWidth="1"/>
    <col min="2051" max="2051" width="19.28515625" style="393" customWidth="1"/>
    <col min="2052" max="2052" width="36.7109375" style="393" customWidth="1"/>
    <col min="2053" max="2053" width="35.85546875" style="393" customWidth="1"/>
    <col min="2054" max="2054" width="31.140625" style="393" customWidth="1"/>
    <col min="2055" max="2055" width="20.7109375" style="393" customWidth="1"/>
    <col min="2056" max="2058" width="6.28515625" style="393" customWidth="1"/>
    <col min="2059" max="2059" width="30.42578125" style="393" customWidth="1"/>
    <col min="2060" max="2060" width="8" style="393" customWidth="1"/>
    <col min="2061" max="2061" width="7.42578125" style="393" customWidth="1"/>
    <col min="2062" max="2062" width="30.5703125" style="393" customWidth="1"/>
    <col min="2063" max="2063" width="15.85546875" style="393" customWidth="1"/>
    <col min="2064" max="2065" width="10.7109375" style="393" customWidth="1"/>
    <col min="2066" max="2066" width="21.42578125" style="393" customWidth="1"/>
    <col min="2067" max="2067" width="8.85546875" style="393" customWidth="1"/>
    <col min="2068" max="2068" width="16.28515625" style="393" customWidth="1"/>
    <col min="2069" max="2069" width="16" style="393" customWidth="1"/>
    <col min="2070" max="2304" width="11.42578125" style="393"/>
    <col min="2305" max="2305" width="20.28515625" style="393" customWidth="1"/>
    <col min="2306" max="2306" width="30.5703125" style="393" customWidth="1"/>
    <col min="2307" max="2307" width="19.28515625" style="393" customWidth="1"/>
    <col min="2308" max="2308" width="36.7109375" style="393" customWidth="1"/>
    <col min="2309" max="2309" width="35.85546875" style="393" customWidth="1"/>
    <col min="2310" max="2310" width="31.140625" style="393" customWidth="1"/>
    <col min="2311" max="2311" width="20.7109375" style="393" customWidth="1"/>
    <col min="2312" max="2314" width="6.28515625" style="393" customWidth="1"/>
    <col min="2315" max="2315" width="30.42578125" style="393" customWidth="1"/>
    <col min="2316" max="2316" width="8" style="393" customWidth="1"/>
    <col min="2317" max="2317" width="7.42578125" style="393" customWidth="1"/>
    <col min="2318" max="2318" width="30.5703125" style="393" customWidth="1"/>
    <col min="2319" max="2319" width="15.85546875" style="393" customWidth="1"/>
    <col min="2320" max="2321" width="10.7109375" style="393" customWidth="1"/>
    <col min="2322" max="2322" width="21.42578125" style="393" customWidth="1"/>
    <col min="2323" max="2323" width="8.85546875" style="393" customWidth="1"/>
    <col min="2324" max="2324" width="16.28515625" style="393" customWidth="1"/>
    <col min="2325" max="2325" width="16" style="393" customWidth="1"/>
    <col min="2326" max="2560" width="11.42578125" style="393"/>
    <col min="2561" max="2561" width="20.28515625" style="393" customWidth="1"/>
    <col min="2562" max="2562" width="30.5703125" style="393" customWidth="1"/>
    <col min="2563" max="2563" width="19.28515625" style="393" customWidth="1"/>
    <col min="2564" max="2564" width="36.7109375" style="393" customWidth="1"/>
    <col min="2565" max="2565" width="35.85546875" style="393" customWidth="1"/>
    <col min="2566" max="2566" width="31.140625" style="393" customWidth="1"/>
    <col min="2567" max="2567" width="20.7109375" style="393" customWidth="1"/>
    <col min="2568" max="2570" width="6.28515625" style="393" customWidth="1"/>
    <col min="2571" max="2571" width="30.42578125" style="393" customWidth="1"/>
    <col min="2572" max="2572" width="8" style="393" customWidth="1"/>
    <col min="2573" max="2573" width="7.42578125" style="393" customWidth="1"/>
    <col min="2574" max="2574" width="30.5703125" style="393" customWidth="1"/>
    <col min="2575" max="2575" width="15.85546875" style="393" customWidth="1"/>
    <col min="2576" max="2577" width="10.7109375" style="393" customWidth="1"/>
    <col min="2578" max="2578" width="21.42578125" style="393" customWidth="1"/>
    <col min="2579" max="2579" width="8.85546875" style="393" customWidth="1"/>
    <col min="2580" max="2580" width="16.28515625" style="393" customWidth="1"/>
    <col min="2581" max="2581" width="16" style="393" customWidth="1"/>
    <col min="2582" max="2816" width="11.42578125" style="393"/>
    <col min="2817" max="2817" width="20.28515625" style="393" customWidth="1"/>
    <col min="2818" max="2818" width="30.5703125" style="393" customWidth="1"/>
    <col min="2819" max="2819" width="19.28515625" style="393" customWidth="1"/>
    <col min="2820" max="2820" width="36.7109375" style="393" customWidth="1"/>
    <col min="2821" max="2821" width="35.85546875" style="393" customWidth="1"/>
    <col min="2822" max="2822" width="31.140625" style="393" customWidth="1"/>
    <col min="2823" max="2823" width="20.7109375" style="393" customWidth="1"/>
    <col min="2824" max="2826" width="6.28515625" style="393" customWidth="1"/>
    <col min="2827" max="2827" width="30.42578125" style="393" customWidth="1"/>
    <col min="2828" max="2828" width="8" style="393" customWidth="1"/>
    <col min="2829" max="2829" width="7.42578125" style="393" customWidth="1"/>
    <col min="2830" max="2830" width="30.5703125" style="393" customWidth="1"/>
    <col min="2831" max="2831" width="15.85546875" style="393" customWidth="1"/>
    <col min="2832" max="2833" width="10.7109375" style="393" customWidth="1"/>
    <col min="2834" max="2834" width="21.42578125" style="393" customWidth="1"/>
    <col min="2835" max="2835" width="8.85546875" style="393" customWidth="1"/>
    <col min="2836" max="2836" width="16.28515625" style="393" customWidth="1"/>
    <col min="2837" max="2837" width="16" style="393" customWidth="1"/>
    <col min="2838" max="3072" width="11.42578125" style="393"/>
    <col min="3073" max="3073" width="20.28515625" style="393" customWidth="1"/>
    <col min="3074" max="3074" width="30.5703125" style="393" customWidth="1"/>
    <col min="3075" max="3075" width="19.28515625" style="393" customWidth="1"/>
    <col min="3076" max="3076" width="36.7109375" style="393" customWidth="1"/>
    <col min="3077" max="3077" width="35.85546875" style="393" customWidth="1"/>
    <col min="3078" max="3078" width="31.140625" style="393" customWidth="1"/>
    <col min="3079" max="3079" width="20.7109375" style="393" customWidth="1"/>
    <col min="3080" max="3082" width="6.28515625" style="393" customWidth="1"/>
    <col min="3083" max="3083" width="30.42578125" style="393" customWidth="1"/>
    <col min="3084" max="3084" width="8" style="393" customWidth="1"/>
    <col min="3085" max="3085" width="7.42578125" style="393" customWidth="1"/>
    <col min="3086" max="3086" width="30.5703125" style="393" customWidth="1"/>
    <col min="3087" max="3087" width="15.85546875" style="393" customWidth="1"/>
    <col min="3088" max="3089" width="10.7109375" style="393" customWidth="1"/>
    <col min="3090" max="3090" width="21.42578125" style="393" customWidth="1"/>
    <col min="3091" max="3091" width="8.85546875" style="393" customWidth="1"/>
    <col min="3092" max="3092" width="16.28515625" style="393" customWidth="1"/>
    <col min="3093" max="3093" width="16" style="393" customWidth="1"/>
    <col min="3094" max="3328" width="11.42578125" style="393"/>
    <col min="3329" max="3329" width="20.28515625" style="393" customWidth="1"/>
    <col min="3330" max="3330" width="30.5703125" style="393" customWidth="1"/>
    <col min="3331" max="3331" width="19.28515625" style="393" customWidth="1"/>
    <col min="3332" max="3332" width="36.7109375" style="393" customWidth="1"/>
    <col min="3333" max="3333" width="35.85546875" style="393" customWidth="1"/>
    <col min="3334" max="3334" width="31.140625" style="393" customWidth="1"/>
    <col min="3335" max="3335" width="20.7109375" style="393" customWidth="1"/>
    <col min="3336" max="3338" width="6.28515625" style="393" customWidth="1"/>
    <col min="3339" max="3339" width="30.42578125" style="393" customWidth="1"/>
    <col min="3340" max="3340" width="8" style="393" customWidth="1"/>
    <col min="3341" max="3341" width="7.42578125" style="393" customWidth="1"/>
    <col min="3342" max="3342" width="30.5703125" style="393" customWidth="1"/>
    <col min="3343" max="3343" width="15.85546875" style="393" customWidth="1"/>
    <col min="3344" max="3345" width="10.7109375" style="393" customWidth="1"/>
    <col min="3346" max="3346" width="21.42578125" style="393" customWidth="1"/>
    <col min="3347" max="3347" width="8.85546875" style="393" customWidth="1"/>
    <col min="3348" max="3348" width="16.28515625" style="393" customWidth="1"/>
    <col min="3349" max="3349" width="16" style="393" customWidth="1"/>
    <col min="3350" max="3584" width="11.42578125" style="393"/>
    <col min="3585" max="3585" width="20.28515625" style="393" customWidth="1"/>
    <col min="3586" max="3586" width="30.5703125" style="393" customWidth="1"/>
    <col min="3587" max="3587" width="19.28515625" style="393" customWidth="1"/>
    <col min="3588" max="3588" width="36.7109375" style="393" customWidth="1"/>
    <col min="3589" max="3589" width="35.85546875" style="393" customWidth="1"/>
    <col min="3590" max="3590" width="31.140625" style="393" customWidth="1"/>
    <col min="3591" max="3591" width="20.7109375" style="393" customWidth="1"/>
    <col min="3592" max="3594" width="6.28515625" style="393" customWidth="1"/>
    <col min="3595" max="3595" width="30.42578125" style="393" customWidth="1"/>
    <col min="3596" max="3596" width="8" style="393" customWidth="1"/>
    <col min="3597" max="3597" width="7.42578125" style="393" customWidth="1"/>
    <col min="3598" max="3598" width="30.5703125" style="393" customWidth="1"/>
    <col min="3599" max="3599" width="15.85546875" style="393" customWidth="1"/>
    <col min="3600" max="3601" width="10.7109375" style="393" customWidth="1"/>
    <col min="3602" max="3602" width="21.42578125" style="393" customWidth="1"/>
    <col min="3603" max="3603" width="8.85546875" style="393" customWidth="1"/>
    <col min="3604" max="3604" width="16.28515625" style="393" customWidth="1"/>
    <col min="3605" max="3605" width="16" style="393" customWidth="1"/>
    <col min="3606" max="3840" width="11.42578125" style="393"/>
    <col min="3841" max="3841" width="20.28515625" style="393" customWidth="1"/>
    <col min="3842" max="3842" width="30.5703125" style="393" customWidth="1"/>
    <col min="3843" max="3843" width="19.28515625" style="393" customWidth="1"/>
    <col min="3844" max="3844" width="36.7109375" style="393" customWidth="1"/>
    <col min="3845" max="3845" width="35.85546875" style="393" customWidth="1"/>
    <col min="3846" max="3846" width="31.140625" style="393" customWidth="1"/>
    <col min="3847" max="3847" width="20.7109375" style="393" customWidth="1"/>
    <col min="3848" max="3850" width="6.28515625" style="393" customWidth="1"/>
    <col min="3851" max="3851" width="30.42578125" style="393" customWidth="1"/>
    <col min="3852" max="3852" width="8" style="393" customWidth="1"/>
    <col min="3853" max="3853" width="7.42578125" style="393" customWidth="1"/>
    <col min="3854" max="3854" width="30.5703125" style="393" customWidth="1"/>
    <col min="3855" max="3855" width="15.85546875" style="393" customWidth="1"/>
    <col min="3856" max="3857" width="10.7109375" style="393" customWidth="1"/>
    <col min="3858" max="3858" width="21.42578125" style="393" customWidth="1"/>
    <col min="3859" max="3859" width="8.85546875" style="393" customWidth="1"/>
    <col min="3860" max="3860" width="16.28515625" style="393" customWidth="1"/>
    <col min="3861" max="3861" width="16" style="393" customWidth="1"/>
    <col min="3862" max="4096" width="11.42578125" style="393"/>
    <col min="4097" max="4097" width="20.28515625" style="393" customWidth="1"/>
    <col min="4098" max="4098" width="30.5703125" style="393" customWidth="1"/>
    <col min="4099" max="4099" width="19.28515625" style="393" customWidth="1"/>
    <col min="4100" max="4100" width="36.7109375" style="393" customWidth="1"/>
    <col min="4101" max="4101" width="35.85546875" style="393" customWidth="1"/>
    <col min="4102" max="4102" width="31.140625" style="393" customWidth="1"/>
    <col min="4103" max="4103" width="20.7109375" style="393" customWidth="1"/>
    <col min="4104" max="4106" width="6.28515625" style="393" customWidth="1"/>
    <col min="4107" max="4107" width="30.42578125" style="393" customWidth="1"/>
    <col min="4108" max="4108" width="8" style="393" customWidth="1"/>
    <col min="4109" max="4109" width="7.42578125" style="393" customWidth="1"/>
    <col min="4110" max="4110" width="30.5703125" style="393" customWidth="1"/>
    <col min="4111" max="4111" width="15.85546875" style="393" customWidth="1"/>
    <col min="4112" max="4113" width="10.7109375" style="393" customWidth="1"/>
    <col min="4114" max="4114" width="21.42578125" style="393" customWidth="1"/>
    <col min="4115" max="4115" width="8.85546875" style="393" customWidth="1"/>
    <col min="4116" max="4116" width="16.28515625" style="393" customWidth="1"/>
    <col min="4117" max="4117" width="16" style="393" customWidth="1"/>
    <col min="4118" max="4352" width="11.42578125" style="393"/>
    <col min="4353" max="4353" width="20.28515625" style="393" customWidth="1"/>
    <col min="4354" max="4354" width="30.5703125" style="393" customWidth="1"/>
    <col min="4355" max="4355" width="19.28515625" style="393" customWidth="1"/>
    <col min="4356" max="4356" width="36.7109375" style="393" customWidth="1"/>
    <col min="4357" max="4357" width="35.85546875" style="393" customWidth="1"/>
    <col min="4358" max="4358" width="31.140625" style="393" customWidth="1"/>
    <col min="4359" max="4359" width="20.7109375" style="393" customWidth="1"/>
    <col min="4360" max="4362" width="6.28515625" style="393" customWidth="1"/>
    <col min="4363" max="4363" width="30.42578125" style="393" customWidth="1"/>
    <col min="4364" max="4364" width="8" style="393" customWidth="1"/>
    <col min="4365" max="4365" width="7.42578125" style="393" customWidth="1"/>
    <col min="4366" max="4366" width="30.5703125" style="393" customWidth="1"/>
    <col min="4367" max="4367" width="15.85546875" style="393" customWidth="1"/>
    <col min="4368" max="4369" width="10.7109375" style="393" customWidth="1"/>
    <col min="4370" max="4370" width="21.42578125" style="393" customWidth="1"/>
    <col min="4371" max="4371" width="8.85546875" style="393" customWidth="1"/>
    <col min="4372" max="4372" width="16.28515625" style="393" customWidth="1"/>
    <col min="4373" max="4373" width="16" style="393" customWidth="1"/>
    <col min="4374" max="4608" width="11.42578125" style="393"/>
    <col min="4609" max="4609" width="20.28515625" style="393" customWidth="1"/>
    <col min="4610" max="4610" width="30.5703125" style="393" customWidth="1"/>
    <col min="4611" max="4611" width="19.28515625" style="393" customWidth="1"/>
    <col min="4612" max="4612" width="36.7109375" style="393" customWidth="1"/>
    <col min="4613" max="4613" width="35.85546875" style="393" customWidth="1"/>
    <col min="4614" max="4614" width="31.140625" style="393" customWidth="1"/>
    <col min="4615" max="4615" width="20.7109375" style="393" customWidth="1"/>
    <col min="4616" max="4618" width="6.28515625" style="393" customWidth="1"/>
    <col min="4619" max="4619" width="30.42578125" style="393" customWidth="1"/>
    <col min="4620" max="4620" width="8" style="393" customWidth="1"/>
    <col min="4621" max="4621" width="7.42578125" style="393" customWidth="1"/>
    <col min="4622" max="4622" width="30.5703125" style="393" customWidth="1"/>
    <col min="4623" max="4623" width="15.85546875" style="393" customWidth="1"/>
    <col min="4624" max="4625" width="10.7109375" style="393" customWidth="1"/>
    <col min="4626" max="4626" width="21.42578125" style="393" customWidth="1"/>
    <col min="4627" max="4627" width="8.85546875" style="393" customWidth="1"/>
    <col min="4628" max="4628" width="16.28515625" style="393" customWidth="1"/>
    <col min="4629" max="4629" width="16" style="393" customWidth="1"/>
    <col min="4630" max="4864" width="11.42578125" style="393"/>
    <col min="4865" max="4865" width="20.28515625" style="393" customWidth="1"/>
    <col min="4866" max="4866" width="30.5703125" style="393" customWidth="1"/>
    <col min="4867" max="4867" width="19.28515625" style="393" customWidth="1"/>
    <col min="4868" max="4868" width="36.7109375" style="393" customWidth="1"/>
    <col min="4869" max="4869" width="35.85546875" style="393" customWidth="1"/>
    <col min="4870" max="4870" width="31.140625" style="393" customWidth="1"/>
    <col min="4871" max="4871" width="20.7109375" style="393" customWidth="1"/>
    <col min="4872" max="4874" width="6.28515625" style="393" customWidth="1"/>
    <col min="4875" max="4875" width="30.42578125" style="393" customWidth="1"/>
    <col min="4876" max="4876" width="8" style="393" customWidth="1"/>
    <col min="4877" max="4877" width="7.42578125" style="393" customWidth="1"/>
    <col min="4878" max="4878" width="30.5703125" style="393" customWidth="1"/>
    <col min="4879" max="4879" width="15.85546875" style="393" customWidth="1"/>
    <col min="4880" max="4881" width="10.7109375" style="393" customWidth="1"/>
    <col min="4882" max="4882" width="21.42578125" style="393" customWidth="1"/>
    <col min="4883" max="4883" width="8.85546875" style="393" customWidth="1"/>
    <col min="4884" max="4884" width="16.28515625" style="393" customWidth="1"/>
    <col min="4885" max="4885" width="16" style="393" customWidth="1"/>
    <col min="4886" max="5120" width="11.42578125" style="393"/>
    <col min="5121" max="5121" width="20.28515625" style="393" customWidth="1"/>
    <col min="5122" max="5122" width="30.5703125" style="393" customWidth="1"/>
    <col min="5123" max="5123" width="19.28515625" style="393" customWidth="1"/>
    <col min="5124" max="5124" width="36.7109375" style="393" customWidth="1"/>
    <col min="5125" max="5125" width="35.85546875" style="393" customWidth="1"/>
    <col min="5126" max="5126" width="31.140625" style="393" customWidth="1"/>
    <col min="5127" max="5127" width="20.7109375" style="393" customWidth="1"/>
    <col min="5128" max="5130" width="6.28515625" style="393" customWidth="1"/>
    <col min="5131" max="5131" width="30.42578125" style="393" customWidth="1"/>
    <col min="5132" max="5132" width="8" style="393" customWidth="1"/>
    <col min="5133" max="5133" width="7.42578125" style="393" customWidth="1"/>
    <col min="5134" max="5134" width="30.5703125" style="393" customWidth="1"/>
    <col min="5135" max="5135" width="15.85546875" style="393" customWidth="1"/>
    <col min="5136" max="5137" width="10.7109375" style="393" customWidth="1"/>
    <col min="5138" max="5138" width="21.42578125" style="393" customWidth="1"/>
    <col min="5139" max="5139" width="8.85546875" style="393" customWidth="1"/>
    <col min="5140" max="5140" width="16.28515625" style="393" customWidth="1"/>
    <col min="5141" max="5141" width="16" style="393" customWidth="1"/>
    <col min="5142" max="5376" width="11.42578125" style="393"/>
    <col min="5377" max="5377" width="20.28515625" style="393" customWidth="1"/>
    <col min="5378" max="5378" width="30.5703125" style="393" customWidth="1"/>
    <col min="5379" max="5379" width="19.28515625" style="393" customWidth="1"/>
    <col min="5380" max="5380" width="36.7109375" style="393" customWidth="1"/>
    <col min="5381" max="5381" width="35.85546875" style="393" customWidth="1"/>
    <col min="5382" max="5382" width="31.140625" style="393" customWidth="1"/>
    <col min="5383" max="5383" width="20.7109375" style="393" customWidth="1"/>
    <col min="5384" max="5386" width="6.28515625" style="393" customWidth="1"/>
    <col min="5387" max="5387" width="30.42578125" style="393" customWidth="1"/>
    <col min="5388" max="5388" width="8" style="393" customWidth="1"/>
    <col min="5389" max="5389" width="7.42578125" style="393" customWidth="1"/>
    <col min="5390" max="5390" width="30.5703125" style="393" customWidth="1"/>
    <col min="5391" max="5391" width="15.85546875" style="393" customWidth="1"/>
    <col min="5392" max="5393" width="10.7109375" style="393" customWidth="1"/>
    <col min="5394" max="5394" width="21.42578125" style="393" customWidth="1"/>
    <col min="5395" max="5395" width="8.85546875" style="393" customWidth="1"/>
    <col min="5396" max="5396" width="16.28515625" style="393" customWidth="1"/>
    <col min="5397" max="5397" width="16" style="393" customWidth="1"/>
    <col min="5398" max="5632" width="11.42578125" style="393"/>
    <col min="5633" max="5633" width="20.28515625" style="393" customWidth="1"/>
    <col min="5634" max="5634" width="30.5703125" style="393" customWidth="1"/>
    <col min="5635" max="5635" width="19.28515625" style="393" customWidth="1"/>
    <col min="5636" max="5636" width="36.7109375" style="393" customWidth="1"/>
    <col min="5637" max="5637" width="35.85546875" style="393" customWidth="1"/>
    <col min="5638" max="5638" width="31.140625" style="393" customWidth="1"/>
    <col min="5639" max="5639" width="20.7109375" style="393" customWidth="1"/>
    <col min="5640" max="5642" width="6.28515625" style="393" customWidth="1"/>
    <col min="5643" max="5643" width="30.42578125" style="393" customWidth="1"/>
    <col min="5644" max="5644" width="8" style="393" customWidth="1"/>
    <col min="5645" max="5645" width="7.42578125" style="393" customWidth="1"/>
    <col min="5646" max="5646" width="30.5703125" style="393" customWidth="1"/>
    <col min="5647" max="5647" width="15.85546875" style="393" customWidth="1"/>
    <col min="5648" max="5649" width="10.7109375" style="393" customWidth="1"/>
    <col min="5650" max="5650" width="21.42578125" style="393" customWidth="1"/>
    <col min="5651" max="5651" width="8.85546875" style="393" customWidth="1"/>
    <col min="5652" max="5652" width="16.28515625" style="393" customWidth="1"/>
    <col min="5653" max="5653" width="16" style="393" customWidth="1"/>
    <col min="5654" max="5888" width="11.42578125" style="393"/>
    <col min="5889" max="5889" width="20.28515625" style="393" customWidth="1"/>
    <col min="5890" max="5890" width="30.5703125" style="393" customWidth="1"/>
    <col min="5891" max="5891" width="19.28515625" style="393" customWidth="1"/>
    <col min="5892" max="5892" width="36.7109375" style="393" customWidth="1"/>
    <col min="5893" max="5893" width="35.85546875" style="393" customWidth="1"/>
    <col min="5894" max="5894" width="31.140625" style="393" customWidth="1"/>
    <col min="5895" max="5895" width="20.7109375" style="393" customWidth="1"/>
    <col min="5896" max="5898" width="6.28515625" style="393" customWidth="1"/>
    <col min="5899" max="5899" width="30.42578125" style="393" customWidth="1"/>
    <col min="5900" max="5900" width="8" style="393" customWidth="1"/>
    <col min="5901" max="5901" width="7.42578125" style="393" customWidth="1"/>
    <col min="5902" max="5902" width="30.5703125" style="393" customWidth="1"/>
    <col min="5903" max="5903" width="15.85546875" style="393" customWidth="1"/>
    <col min="5904" max="5905" width="10.7109375" style="393" customWidth="1"/>
    <col min="5906" max="5906" width="21.42578125" style="393" customWidth="1"/>
    <col min="5907" max="5907" width="8.85546875" style="393" customWidth="1"/>
    <col min="5908" max="5908" width="16.28515625" style="393" customWidth="1"/>
    <col min="5909" max="5909" width="16" style="393" customWidth="1"/>
    <col min="5910" max="6144" width="11.42578125" style="393"/>
    <col min="6145" max="6145" width="20.28515625" style="393" customWidth="1"/>
    <col min="6146" max="6146" width="30.5703125" style="393" customWidth="1"/>
    <col min="6147" max="6147" width="19.28515625" style="393" customWidth="1"/>
    <col min="6148" max="6148" width="36.7109375" style="393" customWidth="1"/>
    <col min="6149" max="6149" width="35.85546875" style="393" customWidth="1"/>
    <col min="6150" max="6150" width="31.140625" style="393" customWidth="1"/>
    <col min="6151" max="6151" width="20.7109375" style="393" customWidth="1"/>
    <col min="6152" max="6154" width="6.28515625" style="393" customWidth="1"/>
    <col min="6155" max="6155" width="30.42578125" style="393" customWidth="1"/>
    <col min="6156" max="6156" width="8" style="393" customWidth="1"/>
    <col min="6157" max="6157" width="7.42578125" style="393" customWidth="1"/>
    <col min="6158" max="6158" width="30.5703125" style="393" customWidth="1"/>
    <col min="6159" max="6159" width="15.85546875" style="393" customWidth="1"/>
    <col min="6160" max="6161" width="10.7109375" style="393" customWidth="1"/>
    <col min="6162" max="6162" width="21.42578125" style="393" customWidth="1"/>
    <col min="6163" max="6163" width="8.85546875" style="393" customWidth="1"/>
    <col min="6164" max="6164" width="16.28515625" style="393" customWidth="1"/>
    <col min="6165" max="6165" width="16" style="393" customWidth="1"/>
    <col min="6166" max="6400" width="11.42578125" style="393"/>
    <col min="6401" max="6401" width="20.28515625" style="393" customWidth="1"/>
    <col min="6402" max="6402" width="30.5703125" style="393" customWidth="1"/>
    <col min="6403" max="6403" width="19.28515625" style="393" customWidth="1"/>
    <col min="6404" max="6404" width="36.7109375" style="393" customWidth="1"/>
    <col min="6405" max="6405" width="35.85546875" style="393" customWidth="1"/>
    <col min="6406" max="6406" width="31.140625" style="393" customWidth="1"/>
    <col min="6407" max="6407" width="20.7109375" style="393" customWidth="1"/>
    <col min="6408" max="6410" width="6.28515625" style="393" customWidth="1"/>
    <col min="6411" max="6411" width="30.42578125" style="393" customWidth="1"/>
    <col min="6412" max="6412" width="8" style="393" customWidth="1"/>
    <col min="6413" max="6413" width="7.42578125" style="393" customWidth="1"/>
    <col min="6414" max="6414" width="30.5703125" style="393" customWidth="1"/>
    <col min="6415" max="6415" width="15.85546875" style="393" customWidth="1"/>
    <col min="6416" max="6417" width="10.7109375" style="393" customWidth="1"/>
    <col min="6418" max="6418" width="21.42578125" style="393" customWidth="1"/>
    <col min="6419" max="6419" width="8.85546875" style="393" customWidth="1"/>
    <col min="6420" max="6420" width="16.28515625" style="393" customWidth="1"/>
    <col min="6421" max="6421" width="16" style="393" customWidth="1"/>
    <col min="6422" max="6656" width="11.42578125" style="393"/>
    <col min="6657" max="6657" width="20.28515625" style="393" customWidth="1"/>
    <col min="6658" max="6658" width="30.5703125" style="393" customWidth="1"/>
    <col min="6659" max="6659" width="19.28515625" style="393" customWidth="1"/>
    <col min="6660" max="6660" width="36.7109375" style="393" customWidth="1"/>
    <col min="6661" max="6661" width="35.85546875" style="393" customWidth="1"/>
    <col min="6662" max="6662" width="31.140625" style="393" customWidth="1"/>
    <col min="6663" max="6663" width="20.7109375" style="393" customWidth="1"/>
    <col min="6664" max="6666" width="6.28515625" style="393" customWidth="1"/>
    <col min="6667" max="6667" width="30.42578125" style="393" customWidth="1"/>
    <col min="6668" max="6668" width="8" style="393" customWidth="1"/>
    <col min="6669" max="6669" width="7.42578125" style="393" customWidth="1"/>
    <col min="6670" max="6670" width="30.5703125" style="393" customWidth="1"/>
    <col min="6671" max="6671" width="15.85546875" style="393" customWidth="1"/>
    <col min="6672" max="6673" width="10.7109375" style="393" customWidth="1"/>
    <col min="6674" max="6674" width="21.42578125" style="393" customWidth="1"/>
    <col min="6675" max="6675" width="8.85546875" style="393" customWidth="1"/>
    <col min="6676" max="6676" width="16.28515625" style="393" customWidth="1"/>
    <col min="6677" max="6677" width="16" style="393" customWidth="1"/>
    <col min="6678" max="6912" width="11.42578125" style="393"/>
    <col min="6913" max="6913" width="20.28515625" style="393" customWidth="1"/>
    <col min="6914" max="6914" width="30.5703125" style="393" customWidth="1"/>
    <col min="6915" max="6915" width="19.28515625" style="393" customWidth="1"/>
    <col min="6916" max="6916" width="36.7109375" style="393" customWidth="1"/>
    <col min="6917" max="6917" width="35.85546875" style="393" customWidth="1"/>
    <col min="6918" max="6918" width="31.140625" style="393" customWidth="1"/>
    <col min="6919" max="6919" width="20.7109375" style="393" customWidth="1"/>
    <col min="6920" max="6922" width="6.28515625" style="393" customWidth="1"/>
    <col min="6923" max="6923" width="30.42578125" style="393" customWidth="1"/>
    <col min="6924" max="6924" width="8" style="393" customWidth="1"/>
    <col min="6925" max="6925" width="7.42578125" style="393" customWidth="1"/>
    <col min="6926" max="6926" width="30.5703125" style="393" customWidth="1"/>
    <col min="6927" max="6927" width="15.85546875" style="393" customWidth="1"/>
    <col min="6928" max="6929" width="10.7109375" style="393" customWidth="1"/>
    <col min="6930" max="6930" width="21.42578125" style="393" customWidth="1"/>
    <col min="6931" max="6931" width="8.85546875" style="393" customWidth="1"/>
    <col min="6932" max="6932" width="16.28515625" style="393" customWidth="1"/>
    <col min="6933" max="6933" width="16" style="393" customWidth="1"/>
    <col min="6934" max="7168" width="11.42578125" style="393"/>
    <col min="7169" max="7169" width="20.28515625" style="393" customWidth="1"/>
    <col min="7170" max="7170" width="30.5703125" style="393" customWidth="1"/>
    <col min="7171" max="7171" width="19.28515625" style="393" customWidth="1"/>
    <col min="7172" max="7172" width="36.7109375" style="393" customWidth="1"/>
    <col min="7173" max="7173" width="35.85546875" style="393" customWidth="1"/>
    <col min="7174" max="7174" width="31.140625" style="393" customWidth="1"/>
    <col min="7175" max="7175" width="20.7109375" style="393" customWidth="1"/>
    <col min="7176" max="7178" width="6.28515625" style="393" customWidth="1"/>
    <col min="7179" max="7179" width="30.42578125" style="393" customWidth="1"/>
    <col min="7180" max="7180" width="8" style="393" customWidth="1"/>
    <col min="7181" max="7181" width="7.42578125" style="393" customWidth="1"/>
    <col min="7182" max="7182" width="30.5703125" style="393" customWidth="1"/>
    <col min="7183" max="7183" width="15.85546875" style="393" customWidth="1"/>
    <col min="7184" max="7185" width="10.7109375" style="393" customWidth="1"/>
    <col min="7186" max="7186" width="21.42578125" style="393" customWidth="1"/>
    <col min="7187" max="7187" width="8.85546875" style="393" customWidth="1"/>
    <col min="7188" max="7188" width="16.28515625" style="393" customWidth="1"/>
    <col min="7189" max="7189" width="16" style="393" customWidth="1"/>
    <col min="7190" max="7424" width="11.42578125" style="393"/>
    <col min="7425" max="7425" width="20.28515625" style="393" customWidth="1"/>
    <col min="7426" max="7426" width="30.5703125" style="393" customWidth="1"/>
    <col min="7427" max="7427" width="19.28515625" style="393" customWidth="1"/>
    <col min="7428" max="7428" width="36.7109375" style="393" customWidth="1"/>
    <col min="7429" max="7429" width="35.85546875" style="393" customWidth="1"/>
    <col min="7430" max="7430" width="31.140625" style="393" customWidth="1"/>
    <col min="7431" max="7431" width="20.7109375" style="393" customWidth="1"/>
    <col min="7432" max="7434" width="6.28515625" style="393" customWidth="1"/>
    <col min="7435" max="7435" width="30.42578125" style="393" customWidth="1"/>
    <col min="7436" max="7436" width="8" style="393" customWidth="1"/>
    <col min="7437" max="7437" width="7.42578125" style="393" customWidth="1"/>
    <col min="7438" max="7438" width="30.5703125" style="393" customWidth="1"/>
    <col min="7439" max="7439" width="15.85546875" style="393" customWidth="1"/>
    <col min="7440" max="7441" width="10.7109375" style="393" customWidth="1"/>
    <col min="7442" max="7442" width="21.42578125" style="393" customWidth="1"/>
    <col min="7443" max="7443" width="8.85546875" style="393" customWidth="1"/>
    <col min="7444" max="7444" width="16.28515625" style="393" customWidth="1"/>
    <col min="7445" max="7445" width="16" style="393" customWidth="1"/>
    <col min="7446" max="7680" width="11.42578125" style="393"/>
    <col min="7681" max="7681" width="20.28515625" style="393" customWidth="1"/>
    <col min="7682" max="7682" width="30.5703125" style="393" customWidth="1"/>
    <col min="7683" max="7683" width="19.28515625" style="393" customWidth="1"/>
    <col min="7684" max="7684" width="36.7109375" style="393" customWidth="1"/>
    <col min="7685" max="7685" width="35.85546875" style="393" customWidth="1"/>
    <col min="7686" max="7686" width="31.140625" style="393" customWidth="1"/>
    <col min="7687" max="7687" width="20.7109375" style="393" customWidth="1"/>
    <col min="7688" max="7690" width="6.28515625" style="393" customWidth="1"/>
    <col min="7691" max="7691" width="30.42578125" style="393" customWidth="1"/>
    <col min="7692" max="7692" width="8" style="393" customWidth="1"/>
    <col min="7693" max="7693" width="7.42578125" style="393" customWidth="1"/>
    <col min="7694" max="7694" width="30.5703125" style="393" customWidth="1"/>
    <col min="7695" max="7695" width="15.85546875" style="393" customWidth="1"/>
    <col min="7696" max="7697" width="10.7109375" style="393" customWidth="1"/>
    <col min="7698" max="7698" width="21.42578125" style="393" customWidth="1"/>
    <col min="7699" max="7699" width="8.85546875" style="393" customWidth="1"/>
    <col min="7700" max="7700" width="16.28515625" style="393" customWidth="1"/>
    <col min="7701" max="7701" width="16" style="393" customWidth="1"/>
    <col min="7702" max="7936" width="11.42578125" style="393"/>
    <col min="7937" max="7937" width="20.28515625" style="393" customWidth="1"/>
    <col min="7938" max="7938" width="30.5703125" style="393" customWidth="1"/>
    <col min="7939" max="7939" width="19.28515625" style="393" customWidth="1"/>
    <col min="7940" max="7940" width="36.7109375" style="393" customWidth="1"/>
    <col min="7941" max="7941" width="35.85546875" style="393" customWidth="1"/>
    <col min="7942" max="7942" width="31.140625" style="393" customWidth="1"/>
    <col min="7943" max="7943" width="20.7109375" style="393" customWidth="1"/>
    <col min="7944" max="7946" width="6.28515625" style="393" customWidth="1"/>
    <col min="7947" max="7947" width="30.42578125" style="393" customWidth="1"/>
    <col min="7948" max="7948" width="8" style="393" customWidth="1"/>
    <col min="7949" max="7949" width="7.42578125" style="393" customWidth="1"/>
    <col min="7950" max="7950" width="30.5703125" style="393" customWidth="1"/>
    <col min="7951" max="7951" width="15.85546875" style="393" customWidth="1"/>
    <col min="7952" max="7953" width="10.7109375" style="393" customWidth="1"/>
    <col min="7954" max="7954" width="21.42578125" style="393" customWidth="1"/>
    <col min="7955" max="7955" width="8.85546875" style="393" customWidth="1"/>
    <col min="7956" max="7956" width="16.28515625" style="393" customWidth="1"/>
    <col min="7957" max="7957" width="16" style="393" customWidth="1"/>
    <col min="7958" max="8192" width="11.42578125" style="393"/>
    <col min="8193" max="8193" width="20.28515625" style="393" customWidth="1"/>
    <col min="8194" max="8194" width="30.5703125" style="393" customWidth="1"/>
    <col min="8195" max="8195" width="19.28515625" style="393" customWidth="1"/>
    <col min="8196" max="8196" width="36.7109375" style="393" customWidth="1"/>
    <col min="8197" max="8197" width="35.85546875" style="393" customWidth="1"/>
    <col min="8198" max="8198" width="31.140625" style="393" customWidth="1"/>
    <col min="8199" max="8199" width="20.7109375" style="393" customWidth="1"/>
    <col min="8200" max="8202" width="6.28515625" style="393" customWidth="1"/>
    <col min="8203" max="8203" width="30.42578125" style="393" customWidth="1"/>
    <col min="8204" max="8204" width="8" style="393" customWidth="1"/>
    <col min="8205" max="8205" width="7.42578125" style="393" customWidth="1"/>
    <col min="8206" max="8206" width="30.5703125" style="393" customWidth="1"/>
    <col min="8207" max="8207" width="15.85546875" style="393" customWidth="1"/>
    <col min="8208" max="8209" width="10.7109375" style="393" customWidth="1"/>
    <col min="8210" max="8210" width="21.42578125" style="393" customWidth="1"/>
    <col min="8211" max="8211" width="8.85546875" style="393" customWidth="1"/>
    <col min="8212" max="8212" width="16.28515625" style="393" customWidth="1"/>
    <col min="8213" max="8213" width="16" style="393" customWidth="1"/>
    <col min="8214" max="8448" width="11.42578125" style="393"/>
    <col min="8449" max="8449" width="20.28515625" style="393" customWidth="1"/>
    <col min="8450" max="8450" width="30.5703125" style="393" customWidth="1"/>
    <col min="8451" max="8451" width="19.28515625" style="393" customWidth="1"/>
    <col min="8452" max="8452" width="36.7109375" style="393" customWidth="1"/>
    <col min="8453" max="8453" width="35.85546875" style="393" customWidth="1"/>
    <col min="8454" max="8454" width="31.140625" style="393" customWidth="1"/>
    <col min="8455" max="8455" width="20.7109375" style="393" customWidth="1"/>
    <col min="8456" max="8458" width="6.28515625" style="393" customWidth="1"/>
    <col min="8459" max="8459" width="30.42578125" style="393" customWidth="1"/>
    <col min="8460" max="8460" width="8" style="393" customWidth="1"/>
    <col min="8461" max="8461" width="7.42578125" style="393" customWidth="1"/>
    <col min="8462" max="8462" width="30.5703125" style="393" customWidth="1"/>
    <col min="8463" max="8463" width="15.85546875" style="393" customWidth="1"/>
    <col min="8464" max="8465" width="10.7109375" style="393" customWidth="1"/>
    <col min="8466" max="8466" width="21.42578125" style="393" customWidth="1"/>
    <col min="8467" max="8467" width="8.85546875" style="393" customWidth="1"/>
    <col min="8468" max="8468" width="16.28515625" style="393" customWidth="1"/>
    <col min="8469" max="8469" width="16" style="393" customWidth="1"/>
    <col min="8470" max="8704" width="11.42578125" style="393"/>
    <col min="8705" max="8705" width="20.28515625" style="393" customWidth="1"/>
    <col min="8706" max="8706" width="30.5703125" style="393" customWidth="1"/>
    <col min="8707" max="8707" width="19.28515625" style="393" customWidth="1"/>
    <col min="8708" max="8708" width="36.7109375" style="393" customWidth="1"/>
    <col min="8709" max="8709" width="35.85546875" style="393" customWidth="1"/>
    <col min="8710" max="8710" width="31.140625" style="393" customWidth="1"/>
    <col min="8711" max="8711" width="20.7109375" style="393" customWidth="1"/>
    <col min="8712" max="8714" width="6.28515625" style="393" customWidth="1"/>
    <col min="8715" max="8715" width="30.42578125" style="393" customWidth="1"/>
    <col min="8716" max="8716" width="8" style="393" customWidth="1"/>
    <col min="8717" max="8717" width="7.42578125" style="393" customWidth="1"/>
    <col min="8718" max="8718" width="30.5703125" style="393" customWidth="1"/>
    <col min="8719" max="8719" width="15.85546875" style="393" customWidth="1"/>
    <col min="8720" max="8721" width="10.7109375" style="393" customWidth="1"/>
    <col min="8722" max="8722" width="21.42578125" style="393" customWidth="1"/>
    <col min="8723" max="8723" width="8.85546875" style="393" customWidth="1"/>
    <col min="8724" max="8724" width="16.28515625" style="393" customWidth="1"/>
    <col min="8725" max="8725" width="16" style="393" customWidth="1"/>
    <col min="8726" max="8960" width="11.42578125" style="393"/>
    <col min="8961" max="8961" width="20.28515625" style="393" customWidth="1"/>
    <col min="8962" max="8962" width="30.5703125" style="393" customWidth="1"/>
    <col min="8963" max="8963" width="19.28515625" style="393" customWidth="1"/>
    <col min="8964" max="8964" width="36.7109375" style="393" customWidth="1"/>
    <col min="8965" max="8965" width="35.85546875" style="393" customWidth="1"/>
    <col min="8966" max="8966" width="31.140625" style="393" customWidth="1"/>
    <col min="8967" max="8967" width="20.7109375" style="393" customWidth="1"/>
    <col min="8968" max="8970" width="6.28515625" style="393" customWidth="1"/>
    <col min="8971" max="8971" width="30.42578125" style="393" customWidth="1"/>
    <col min="8972" max="8972" width="8" style="393" customWidth="1"/>
    <col min="8973" max="8973" width="7.42578125" style="393" customWidth="1"/>
    <col min="8974" max="8974" width="30.5703125" style="393" customWidth="1"/>
    <col min="8975" max="8975" width="15.85546875" style="393" customWidth="1"/>
    <col min="8976" max="8977" width="10.7109375" style="393" customWidth="1"/>
    <col min="8978" max="8978" width="21.42578125" style="393" customWidth="1"/>
    <col min="8979" max="8979" width="8.85546875" style="393" customWidth="1"/>
    <col min="8980" max="8980" width="16.28515625" style="393" customWidth="1"/>
    <col min="8981" max="8981" width="16" style="393" customWidth="1"/>
    <col min="8982" max="9216" width="11.42578125" style="393"/>
    <col min="9217" max="9217" width="20.28515625" style="393" customWidth="1"/>
    <col min="9218" max="9218" width="30.5703125" style="393" customWidth="1"/>
    <col min="9219" max="9219" width="19.28515625" style="393" customWidth="1"/>
    <col min="9220" max="9220" width="36.7109375" style="393" customWidth="1"/>
    <col min="9221" max="9221" width="35.85546875" style="393" customWidth="1"/>
    <col min="9222" max="9222" width="31.140625" style="393" customWidth="1"/>
    <col min="9223" max="9223" width="20.7109375" style="393" customWidth="1"/>
    <col min="9224" max="9226" width="6.28515625" style="393" customWidth="1"/>
    <col min="9227" max="9227" width="30.42578125" style="393" customWidth="1"/>
    <col min="9228" max="9228" width="8" style="393" customWidth="1"/>
    <col min="9229" max="9229" width="7.42578125" style="393" customWidth="1"/>
    <col min="9230" max="9230" width="30.5703125" style="393" customWidth="1"/>
    <col min="9231" max="9231" width="15.85546875" style="393" customWidth="1"/>
    <col min="9232" max="9233" width="10.7109375" style="393" customWidth="1"/>
    <col min="9234" max="9234" width="21.42578125" style="393" customWidth="1"/>
    <col min="9235" max="9235" width="8.85546875" style="393" customWidth="1"/>
    <col min="9236" max="9236" width="16.28515625" style="393" customWidth="1"/>
    <col min="9237" max="9237" width="16" style="393" customWidth="1"/>
    <col min="9238" max="9472" width="11.42578125" style="393"/>
    <col min="9473" max="9473" width="20.28515625" style="393" customWidth="1"/>
    <col min="9474" max="9474" width="30.5703125" style="393" customWidth="1"/>
    <col min="9475" max="9475" width="19.28515625" style="393" customWidth="1"/>
    <col min="9476" max="9476" width="36.7109375" style="393" customWidth="1"/>
    <col min="9477" max="9477" width="35.85546875" style="393" customWidth="1"/>
    <col min="9478" max="9478" width="31.140625" style="393" customWidth="1"/>
    <col min="9479" max="9479" width="20.7109375" style="393" customWidth="1"/>
    <col min="9480" max="9482" width="6.28515625" style="393" customWidth="1"/>
    <col min="9483" max="9483" width="30.42578125" style="393" customWidth="1"/>
    <col min="9484" max="9484" width="8" style="393" customWidth="1"/>
    <col min="9485" max="9485" width="7.42578125" style="393" customWidth="1"/>
    <col min="9486" max="9486" width="30.5703125" style="393" customWidth="1"/>
    <col min="9487" max="9487" width="15.85546875" style="393" customWidth="1"/>
    <col min="9488" max="9489" width="10.7109375" style="393" customWidth="1"/>
    <col min="9490" max="9490" width="21.42578125" style="393" customWidth="1"/>
    <col min="9491" max="9491" width="8.85546875" style="393" customWidth="1"/>
    <col min="9492" max="9492" width="16.28515625" style="393" customWidth="1"/>
    <col min="9493" max="9493" width="16" style="393" customWidth="1"/>
    <col min="9494" max="9728" width="11.42578125" style="393"/>
    <col min="9729" max="9729" width="20.28515625" style="393" customWidth="1"/>
    <col min="9730" max="9730" width="30.5703125" style="393" customWidth="1"/>
    <col min="9731" max="9731" width="19.28515625" style="393" customWidth="1"/>
    <col min="9732" max="9732" width="36.7109375" style="393" customWidth="1"/>
    <col min="9733" max="9733" width="35.85546875" style="393" customWidth="1"/>
    <col min="9734" max="9734" width="31.140625" style="393" customWidth="1"/>
    <col min="9735" max="9735" width="20.7109375" style="393" customWidth="1"/>
    <col min="9736" max="9738" width="6.28515625" style="393" customWidth="1"/>
    <col min="9739" max="9739" width="30.42578125" style="393" customWidth="1"/>
    <col min="9740" max="9740" width="8" style="393" customWidth="1"/>
    <col min="9741" max="9741" width="7.42578125" style="393" customWidth="1"/>
    <col min="9742" max="9742" width="30.5703125" style="393" customWidth="1"/>
    <col min="9743" max="9743" width="15.85546875" style="393" customWidth="1"/>
    <col min="9744" max="9745" width="10.7109375" style="393" customWidth="1"/>
    <col min="9746" max="9746" width="21.42578125" style="393" customWidth="1"/>
    <col min="9747" max="9747" width="8.85546875" style="393" customWidth="1"/>
    <col min="9748" max="9748" width="16.28515625" style="393" customWidth="1"/>
    <col min="9749" max="9749" width="16" style="393" customWidth="1"/>
    <col min="9750" max="9984" width="11.42578125" style="393"/>
    <col min="9985" max="9985" width="20.28515625" style="393" customWidth="1"/>
    <col min="9986" max="9986" width="30.5703125" style="393" customWidth="1"/>
    <col min="9987" max="9987" width="19.28515625" style="393" customWidth="1"/>
    <col min="9988" max="9988" width="36.7109375" style="393" customWidth="1"/>
    <col min="9989" max="9989" width="35.85546875" style="393" customWidth="1"/>
    <col min="9990" max="9990" width="31.140625" style="393" customWidth="1"/>
    <col min="9991" max="9991" width="20.7109375" style="393" customWidth="1"/>
    <col min="9992" max="9994" width="6.28515625" style="393" customWidth="1"/>
    <col min="9995" max="9995" width="30.42578125" style="393" customWidth="1"/>
    <col min="9996" max="9996" width="8" style="393" customWidth="1"/>
    <col min="9997" max="9997" width="7.42578125" style="393" customWidth="1"/>
    <col min="9998" max="9998" width="30.5703125" style="393" customWidth="1"/>
    <col min="9999" max="9999" width="15.85546875" style="393" customWidth="1"/>
    <col min="10000" max="10001" width="10.7109375" style="393" customWidth="1"/>
    <col min="10002" max="10002" width="21.42578125" style="393" customWidth="1"/>
    <col min="10003" max="10003" width="8.85546875" style="393" customWidth="1"/>
    <col min="10004" max="10004" width="16.28515625" style="393" customWidth="1"/>
    <col min="10005" max="10005" width="16" style="393" customWidth="1"/>
    <col min="10006" max="10240" width="11.42578125" style="393"/>
    <col min="10241" max="10241" width="20.28515625" style="393" customWidth="1"/>
    <col min="10242" max="10242" width="30.5703125" style="393" customWidth="1"/>
    <col min="10243" max="10243" width="19.28515625" style="393" customWidth="1"/>
    <col min="10244" max="10244" width="36.7109375" style="393" customWidth="1"/>
    <col min="10245" max="10245" width="35.85546875" style="393" customWidth="1"/>
    <col min="10246" max="10246" width="31.140625" style="393" customWidth="1"/>
    <col min="10247" max="10247" width="20.7109375" style="393" customWidth="1"/>
    <col min="10248" max="10250" width="6.28515625" style="393" customWidth="1"/>
    <col min="10251" max="10251" width="30.42578125" style="393" customWidth="1"/>
    <col min="10252" max="10252" width="8" style="393" customWidth="1"/>
    <col min="10253" max="10253" width="7.42578125" style="393" customWidth="1"/>
    <col min="10254" max="10254" width="30.5703125" style="393" customWidth="1"/>
    <col min="10255" max="10255" width="15.85546875" style="393" customWidth="1"/>
    <col min="10256" max="10257" width="10.7109375" style="393" customWidth="1"/>
    <col min="10258" max="10258" width="21.42578125" style="393" customWidth="1"/>
    <col min="10259" max="10259" width="8.85546875" style="393" customWidth="1"/>
    <col min="10260" max="10260" width="16.28515625" style="393" customWidth="1"/>
    <col min="10261" max="10261" width="16" style="393" customWidth="1"/>
    <col min="10262" max="10496" width="11.42578125" style="393"/>
    <col min="10497" max="10497" width="20.28515625" style="393" customWidth="1"/>
    <col min="10498" max="10498" width="30.5703125" style="393" customWidth="1"/>
    <col min="10499" max="10499" width="19.28515625" style="393" customWidth="1"/>
    <col min="10500" max="10500" width="36.7109375" style="393" customWidth="1"/>
    <col min="10501" max="10501" width="35.85546875" style="393" customWidth="1"/>
    <col min="10502" max="10502" width="31.140625" style="393" customWidth="1"/>
    <col min="10503" max="10503" width="20.7109375" style="393" customWidth="1"/>
    <col min="10504" max="10506" width="6.28515625" style="393" customWidth="1"/>
    <col min="10507" max="10507" width="30.42578125" style="393" customWidth="1"/>
    <col min="10508" max="10508" width="8" style="393" customWidth="1"/>
    <col min="10509" max="10509" width="7.42578125" style="393" customWidth="1"/>
    <col min="10510" max="10510" width="30.5703125" style="393" customWidth="1"/>
    <col min="10511" max="10511" width="15.85546875" style="393" customWidth="1"/>
    <col min="10512" max="10513" width="10.7109375" style="393" customWidth="1"/>
    <col min="10514" max="10514" width="21.42578125" style="393" customWidth="1"/>
    <col min="10515" max="10515" width="8.85546875" style="393" customWidth="1"/>
    <col min="10516" max="10516" width="16.28515625" style="393" customWidth="1"/>
    <col min="10517" max="10517" width="16" style="393" customWidth="1"/>
    <col min="10518" max="10752" width="11.42578125" style="393"/>
    <col min="10753" max="10753" width="20.28515625" style="393" customWidth="1"/>
    <col min="10754" max="10754" width="30.5703125" style="393" customWidth="1"/>
    <col min="10755" max="10755" width="19.28515625" style="393" customWidth="1"/>
    <col min="10756" max="10756" width="36.7109375" style="393" customWidth="1"/>
    <col min="10757" max="10757" width="35.85546875" style="393" customWidth="1"/>
    <col min="10758" max="10758" width="31.140625" style="393" customWidth="1"/>
    <col min="10759" max="10759" width="20.7109375" style="393" customWidth="1"/>
    <col min="10760" max="10762" width="6.28515625" style="393" customWidth="1"/>
    <col min="10763" max="10763" width="30.42578125" style="393" customWidth="1"/>
    <col min="10764" max="10764" width="8" style="393" customWidth="1"/>
    <col min="10765" max="10765" width="7.42578125" style="393" customWidth="1"/>
    <col min="10766" max="10766" width="30.5703125" style="393" customWidth="1"/>
    <col min="10767" max="10767" width="15.85546875" style="393" customWidth="1"/>
    <col min="10768" max="10769" width="10.7109375" style="393" customWidth="1"/>
    <col min="10770" max="10770" width="21.42578125" style="393" customWidth="1"/>
    <col min="10771" max="10771" width="8.85546875" style="393" customWidth="1"/>
    <col min="10772" max="10772" width="16.28515625" style="393" customWidth="1"/>
    <col min="10773" max="10773" width="16" style="393" customWidth="1"/>
    <col min="10774" max="11008" width="11.42578125" style="393"/>
    <col min="11009" max="11009" width="20.28515625" style="393" customWidth="1"/>
    <col min="11010" max="11010" width="30.5703125" style="393" customWidth="1"/>
    <col min="11011" max="11011" width="19.28515625" style="393" customWidth="1"/>
    <col min="11012" max="11012" width="36.7109375" style="393" customWidth="1"/>
    <col min="11013" max="11013" width="35.85546875" style="393" customWidth="1"/>
    <col min="11014" max="11014" width="31.140625" style="393" customWidth="1"/>
    <col min="11015" max="11015" width="20.7109375" style="393" customWidth="1"/>
    <col min="11016" max="11018" width="6.28515625" style="393" customWidth="1"/>
    <col min="11019" max="11019" width="30.42578125" style="393" customWidth="1"/>
    <col min="11020" max="11020" width="8" style="393" customWidth="1"/>
    <col min="11021" max="11021" width="7.42578125" style="393" customWidth="1"/>
    <col min="11022" max="11022" width="30.5703125" style="393" customWidth="1"/>
    <col min="11023" max="11023" width="15.85546875" style="393" customWidth="1"/>
    <col min="11024" max="11025" width="10.7109375" style="393" customWidth="1"/>
    <col min="11026" max="11026" width="21.42578125" style="393" customWidth="1"/>
    <col min="11027" max="11027" width="8.85546875" style="393" customWidth="1"/>
    <col min="11028" max="11028" width="16.28515625" style="393" customWidth="1"/>
    <col min="11029" max="11029" width="16" style="393" customWidth="1"/>
    <col min="11030" max="11264" width="11.42578125" style="393"/>
    <col min="11265" max="11265" width="20.28515625" style="393" customWidth="1"/>
    <col min="11266" max="11266" width="30.5703125" style="393" customWidth="1"/>
    <col min="11267" max="11267" width="19.28515625" style="393" customWidth="1"/>
    <col min="11268" max="11268" width="36.7109375" style="393" customWidth="1"/>
    <col min="11269" max="11269" width="35.85546875" style="393" customWidth="1"/>
    <col min="11270" max="11270" width="31.140625" style="393" customWidth="1"/>
    <col min="11271" max="11271" width="20.7109375" style="393" customWidth="1"/>
    <col min="11272" max="11274" width="6.28515625" style="393" customWidth="1"/>
    <col min="11275" max="11275" width="30.42578125" style="393" customWidth="1"/>
    <col min="11276" max="11276" width="8" style="393" customWidth="1"/>
    <col min="11277" max="11277" width="7.42578125" style="393" customWidth="1"/>
    <col min="11278" max="11278" width="30.5703125" style="393" customWidth="1"/>
    <col min="11279" max="11279" width="15.85546875" style="393" customWidth="1"/>
    <col min="11280" max="11281" width="10.7109375" style="393" customWidth="1"/>
    <col min="11282" max="11282" width="21.42578125" style="393" customWidth="1"/>
    <col min="11283" max="11283" width="8.85546875" style="393" customWidth="1"/>
    <col min="11284" max="11284" width="16.28515625" style="393" customWidth="1"/>
    <col min="11285" max="11285" width="16" style="393" customWidth="1"/>
    <col min="11286" max="11520" width="11.42578125" style="393"/>
    <col min="11521" max="11521" width="20.28515625" style="393" customWidth="1"/>
    <col min="11522" max="11522" width="30.5703125" style="393" customWidth="1"/>
    <col min="11523" max="11523" width="19.28515625" style="393" customWidth="1"/>
    <col min="11524" max="11524" width="36.7109375" style="393" customWidth="1"/>
    <col min="11525" max="11525" width="35.85546875" style="393" customWidth="1"/>
    <col min="11526" max="11526" width="31.140625" style="393" customWidth="1"/>
    <col min="11527" max="11527" width="20.7109375" style="393" customWidth="1"/>
    <col min="11528" max="11530" width="6.28515625" style="393" customWidth="1"/>
    <col min="11531" max="11531" width="30.42578125" style="393" customWidth="1"/>
    <col min="11532" max="11532" width="8" style="393" customWidth="1"/>
    <col min="11533" max="11533" width="7.42578125" style="393" customWidth="1"/>
    <col min="11534" max="11534" width="30.5703125" style="393" customWidth="1"/>
    <col min="11535" max="11535" width="15.85546875" style="393" customWidth="1"/>
    <col min="11536" max="11537" width="10.7109375" style="393" customWidth="1"/>
    <col min="11538" max="11538" width="21.42578125" style="393" customWidth="1"/>
    <col min="11539" max="11539" width="8.85546875" style="393" customWidth="1"/>
    <col min="11540" max="11540" width="16.28515625" style="393" customWidth="1"/>
    <col min="11541" max="11541" width="16" style="393" customWidth="1"/>
    <col min="11542" max="11776" width="11.42578125" style="393"/>
    <col min="11777" max="11777" width="20.28515625" style="393" customWidth="1"/>
    <col min="11778" max="11778" width="30.5703125" style="393" customWidth="1"/>
    <col min="11779" max="11779" width="19.28515625" style="393" customWidth="1"/>
    <col min="11780" max="11780" width="36.7109375" style="393" customWidth="1"/>
    <col min="11781" max="11781" width="35.85546875" style="393" customWidth="1"/>
    <col min="11782" max="11782" width="31.140625" style="393" customWidth="1"/>
    <col min="11783" max="11783" width="20.7109375" style="393" customWidth="1"/>
    <col min="11784" max="11786" width="6.28515625" style="393" customWidth="1"/>
    <col min="11787" max="11787" width="30.42578125" style="393" customWidth="1"/>
    <col min="11788" max="11788" width="8" style="393" customWidth="1"/>
    <col min="11789" max="11789" width="7.42578125" style="393" customWidth="1"/>
    <col min="11790" max="11790" width="30.5703125" style="393" customWidth="1"/>
    <col min="11791" max="11791" width="15.85546875" style="393" customWidth="1"/>
    <col min="11792" max="11793" width="10.7109375" style="393" customWidth="1"/>
    <col min="11794" max="11794" width="21.42578125" style="393" customWidth="1"/>
    <col min="11795" max="11795" width="8.85546875" style="393" customWidth="1"/>
    <col min="11796" max="11796" width="16.28515625" style="393" customWidth="1"/>
    <col min="11797" max="11797" width="16" style="393" customWidth="1"/>
    <col min="11798" max="12032" width="11.42578125" style="393"/>
    <col min="12033" max="12033" width="20.28515625" style="393" customWidth="1"/>
    <col min="12034" max="12034" width="30.5703125" style="393" customWidth="1"/>
    <col min="12035" max="12035" width="19.28515625" style="393" customWidth="1"/>
    <col min="12036" max="12036" width="36.7109375" style="393" customWidth="1"/>
    <col min="12037" max="12037" width="35.85546875" style="393" customWidth="1"/>
    <col min="12038" max="12038" width="31.140625" style="393" customWidth="1"/>
    <col min="12039" max="12039" width="20.7109375" style="393" customWidth="1"/>
    <col min="12040" max="12042" width="6.28515625" style="393" customWidth="1"/>
    <col min="12043" max="12043" width="30.42578125" style="393" customWidth="1"/>
    <col min="12044" max="12044" width="8" style="393" customWidth="1"/>
    <col min="12045" max="12045" width="7.42578125" style="393" customWidth="1"/>
    <col min="12046" max="12046" width="30.5703125" style="393" customWidth="1"/>
    <col min="12047" max="12047" width="15.85546875" style="393" customWidth="1"/>
    <col min="12048" max="12049" width="10.7109375" style="393" customWidth="1"/>
    <col min="12050" max="12050" width="21.42578125" style="393" customWidth="1"/>
    <col min="12051" max="12051" width="8.85546875" style="393" customWidth="1"/>
    <col min="12052" max="12052" width="16.28515625" style="393" customWidth="1"/>
    <col min="12053" max="12053" width="16" style="393" customWidth="1"/>
    <col min="12054" max="12288" width="11.42578125" style="393"/>
    <col min="12289" max="12289" width="20.28515625" style="393" customWidth="1"/>
    <col min="12290" max="12290" width="30.5703125" style="393" customWidth="1"/>
    <col min="12291" max="12291" width="19.28515625" style="393" customWidth="1"/>
    <col min="12292" max="12292" width="36.7109375" style="393" customWidth="1"/>
    <col min="12293" max="12293" width="35.85546875" style="393" customWidth="1"/>
    <col min="12294" max="12294" width="31.140625" style="393" customWidth="1"/>
    <col min="12295" max="12295" width="20.7109375" style="393" customWidth="1"/>
    <col min="12296" max="12298" width="6.28515625" style="393" customWidth="1"/>
    <col min="12299" max="12299" width="30.42578125" style="393" customWidth="1"/>
    <col min="12300" max="12300" width="8" style="393" customWidth="1"/>
    <col min="12301" max="12301" width="7.42578125" style="393" customWidth="1"/>
    <col min="12302" max="12302" width="30.5703125" style="393" customWidth="1"/>
    <col min="12303" max="12303" width="15.85546875" style="393" customWidth="1"/>
    <col min="12304" max="12305" width="10.7109375" style="393" customWidth="1"/>
    <col min="12306" max="12306" width="21.42578125" style="393" customWidth="1"/>
    <col min="12307" max="12307" width="8.85546875" style="393" customWidth="1"/>
    <col min="12308" max="12308" width="16.28515625" style="393" customWidth="1"/>
    <col min="12309" max="12309" width="16" style="393" customWidth="1"/>
    <col min="12310" max="12544" width="11.42578125" style="393"/>
    <col min="12545" max="12545" width="20.28515625" style="393" customWidth="1"/>
    <col min="12546" max="12546" width="30.5703125" style="393" customWidth="1"/>
    <col min="12547" max="12547" width="19.28515625" style="393" customWidth="1"/>
    <col min="12548" max="12548" width="36.7109375" style="393" customWidth="1"/>
    <col min="12549" max="12549" width="35.85546875" style="393" customWidth="1"/>
    <col min="12550" max="12550" width="31.140625" style="393" customWidth="1"/>
    <col min="12551" max="12551" width="20.7109375" style="393" customWidth="1"/>
    <col min="12552" max="12554" width="6.28515625" style="393" customWidth="1"/>
    <col min="12555" max="12555" width="30.42578125" style="393" customWidth="1"/>
    <col min="12556" max="12556" width="8" style="393" customWidth="1"/>
    <col min="12557" max="12557" width="7.42578125" style="393" customWidth="1"/>
    <col min="12558" max="12558" width="30.5703125" style="393" customWidth="1"/>
    <col min="12559" max="12559" width="15.85546875" style="393" customWidth="1"/>
    <col min="12560" max="12561" width="10.7109375" style="393" customWidth="1"/>
    <col min="12562" max="12562" width="21.42578125" style="393" customWidth="1"/>
    <col min="12563" max="12563" width="8.85546875" style="393" customWidth="1"/>
    <col min="12564" max="12564" width="16.28515625" style="393" customWidth="1"/>
    <col min="12565" max="12565" width="16" style="393" customWidth="1"/>
    <col min="12566" max="12800" width="11.42578125" style="393"/>
    <col min="12801" max="12801" width="20.28515625" style="393" customWidth="1"/>
    <col min="12802" max="12802" width="30.5703125" style="393" customWidth="1"/>
    <col min="12803" max="12803" width="19.28515625" style="393" customWidth="1"/>
    <col min="12804" max="12804" width="36.7109375" style="393" customWidth="1"/>
    <col min="12805" max="12805" width="35.85546875" style="393" customWidth="1"/>
    <col min="12806" max="12806" width="31.140625" style="393" customWidth="1"/>
    <col min="12807" max="12807" width="20.7109375" style="393" customWidth="1"/>
    <col min="12808" max="12810" width="6.28515625" style="393" customWidth="1"/>
    <col min="12811" max="12811" width="30.42578125" style="393" customWidth="1"/>
    <col min="12812" max="12812" width="8" style="393" customWidth="1"/>
    <col min="12813" max="12813" width="7.42578125" style="393" customWidth="1"/>
    <col min="12814" max="12814" width="30.5703125" style="393" customWidth="1"/>
    <col min="12815" max="12815" width="15.85546875" style="393" customWidth="1"/>
    <col min="12816" max="12817" width="10.7109375" style="393" customWidth="1"/>
    <col min="12818" max="12818" width="21.42578125" style="393" customWidth="1"/>
    <col min="12819" max="12819" width="8.85546875" style="393" customWidth="1"/>
    <col min="12820" max="12820" width="16.28515625" style="393" customWidth="1"/>
    <col min="12821" max="12821" width="16" style="393" customWidth="1"/>
    <col min="12822" max="13056" width="11.42578125" style="393"/>
    <col min="13057" max="13057" width="20.28515625" style="393" customWidth="1"/>
    <col min="13058" max="13058" width="30.5703125" style="393" customWidth="1"/>
    <col min="13059" max="13059" width="19.28515625" style="393" customWidth="1"/>
    <col min="13060" max="13060" width="36.7109375" style="393" customWidth="1"/>
    <col min="13061" max="13061" width="35.85546875" style="393" customWidth="1"/>
    <col min="13062" max="13062" width="31.140625" style="393" customWidth="1"/>
    <col min="13063" max="13063" width="20.7109375" style="393" customWidth="1"/>
    <col min="13064" max="13066" width="6.28515625" style="393" customWidth="1"/>
    <col min="13067" max="13067" width="30.42578125" style="393" customWidth="1"/>
    <col min="13068" max="13068" width="8" style="393" customWidth="1"/>
    <col min="13069" max="13069" width="7.42578125" style="393" customWidth="1"/>
    <col min="13070" max="13070" width="30.5703125" style="393" customWidth="1"/>
    <col min="13071" max="13071" width="15.85546875" style="393" customWidth="1"/>
    <col min="13072" max="13073" width="10.7109375" style="393" customWidth="1"/>
    <col min="13074" max="13074" width="21.42578125" style="393" customWidth="1"/>
    <col min="13075" max="13075" width="8.85546875" style="393" customWidth="1"/>
    <col min="13076" max="13076" width="16.28515625" style="393" customWidth="1"/>
    <col min="13077" max="13077" width="16" style="393" customWidth="1"/>
    <col min="13078" max="13312" width="11.42578125" style="393"/>
    <col min="13313" max="13313" width="20.28515625" style="393" customWidth="1"/>
    <col min="13314" max="13314" width="30.5703125" style="393" customWidth="1"/>
    <col min="13315" max="13315" width="19.28515625" style="393" customWidth="1"/>
    <col min="13316" max="13316" width="36.7109375" style="393" customWidth="1"/>
    <col min="13317" max="13317" width="35.85546875" style="393" customWidth="1"/>
    <col min="13318" max="13318" width="31.140625" style="393" customWidth="1"/>
    <col min="13319" max="13319" width="20.7109375" style="393" customWidth="1"/>
    <col min="13320" max="13322" width="6.28515625" style="393" customWidth="1"/>
    <col min="13323" max="13323" width="30.42578125" style="393" customWidth="1"/>
    <col min="13324" max="13324" width="8" style="393" customWidth="1"/>
    <col min="13325" max="13325" width="7.42578125" style="393" customWidth="1"/>
    <col min="13326" max="13326" width="30.5703125" style="393" customWidth="1"/>
    <col min="13327" max="13327" width="15.85546875" style="393" customWidth="1"/>
    <col min="13328" max="13329" width="10.7109375" style="393" customWidth="1"/>
    <col min="13330" max="13330" width="21.42578125" style="393" customWidth="1"/>
    <col min="13331" max="13331" width="8.85546875" style="393" customWidth="1"/>
    <col min="13332" max="13332" width="16.28515625" style="393" customWidth="1"/>
    <col min="13333" max="13333" width="16" style="393" customWidth="1"/>
    <col min="13334" max="13568" width="11.42578125" style="393"/>
    <col min="13569" max="13569" width="20.28515625" style="393" customWidth="1"/>
    <col min="13570" max="13570" width="30.5703125" style="393" customWidth="1"/>
    <col min="13571" max="13571" width="19.28515625" style="393" customWidth="1"/>
    <col min="13572" max="13572" width="36.7109375" style="393" customWidth="1"/>
    <col min="13573" max="13573" width="35.85546875" style="393" customWidth="1"/>
    <col min="13574" max="13574" width="31.140625" style="393" customWidth="1"/>
    <col min="13575" max="13575" width="20.7109375" style="393" customWidth="1"/>
    <col min="13576" max="13578" width="6.28515625" style="393" customWidth="1"/>
    <col min="13579" max="13579" width="30.42578125" style="393" customWidth="1"/>
    <col min="13580" max="13580" width="8" style="393" customWidth="1"/>
    <col min="13581" max="13581" width="7.42578125" style="393" customWidth="1"/>
    <col min="13582" max="13582" width="30.5703125" style="393" customWidth="1"/>
    <col min="13583" max="13583" width="15.85546875" style="393" customWidth="1"/>
    <col min="13584" max="13585" width="10.7109375" style="393" customWidth="1"/>
    <col min="13586" max="13586" width="21.42578125" style="393" customWidth="1"/>
    <col min="13587" max="13587" width="8.85546875" style="393" customWidth="1"/>
    <col min="13588" max="13588" width="16.28515625" style="393" customWidth="1"/>
    <col min="13589" max="13589" width="16" style="393" customWidth="1"/>
    <col min="13590" max="13824" width="11.42578125" style="393"/>
    <col min="13825" max="13825" width="20.28515625" style="393" customWidth="1"/>
    <col min="13826" max="13826" width="30.5703125" style="393" customWidth="1"/>
    <col min="13827" max="13827" width="19.28515625" style="393" customWidth="1"/>
    <col min="13828" max="13828" width="36.7109375" style="393" customWidth="1"/>
    <col min="13829" max="13829" width="35.85546875" style="393" customWidth="1"/>
    <col min="13830" max="13830" width="31.140625" style="393" customWidth="1"/>
    <col min="13831" max="13831" width="20.7109375" style="393" customWidth="1"/>
    <col min="13832" max="13834" width="6.28515625" style="393" customWidth="1"/>
    <col min="13835" max="13835" width="30.42578125" style="393" customWidth="1"/>
    <col min="13836" max="13836" width="8" style="393" customWidth="1"/>
    <col min="13837" max="13837" width="7.42578125" style="393" customWidth="1"/>
    <col min="13838" max="13838" width="30.5703125" style="393" customWidth="1"/>
    <col min="13839" max="13839" width="15.85546875" style="393" customWidth="1"/>
    <col min="13840" max="13841" width="10.7109375" style="393" customWidth="1"/>
    <col min="13842" max="13842" width="21.42578125" style="393" customWidth="1"/>
    <col min="13843" max="13843" width="8.85546875" style="393" customWidth="1"/>
    <col min="13844" max="13844" width="16.28515625" style="393" customWidth="1"/>
    <col min="13845" max="13845" width="16" style="393" customWidth="1"/>
    <col min="13846" max="14080" width="11.42578125" style="393"/>
    <col min="14081" max="14081" width="20.28515625" style="393" customWidth="1"/>
    <col min="14082" max="14082" width="30.5703125" style="393" customWidth="1"/>
    <col min="14083" max="14083" width="19.28515625" style="393" customWidth="1"/>
    <col min="14084" max="14084" width="36.7109375" style="393" customWidth="1"/>
    <col min="14085" max="14085" width="35.85546875" style="393" customWidth="1"/>
    <col min="14086" max="14086" width="31.140625" style="393" customWidth="1"/>
    <col min="14087" max="14087" width="20.7109375" style="393" customWidth="1"/>
    <col min="14088" max="14090" width="6.28515625" style="393" customWidth="1"/>
    <col min="14091" max="14091" width="30.42578125" style="393" customWidth="1"/>
    <col min="14092" max="14092" width="8" style="393" customWidth="1"/>
    <col min="14093" max="14093" width="7.42578125" style="393" customWidth="1"/>
    <col min="14094" max="14094" width="30.5703125" style="393" customWidth="1"/>
    <col min="14095" max="14095" width="15.85546875" style="393" customWidth="1"/>
    <col min="14096" max="14097" width="10.7109375" style="393" customWidth="1"/>
    <col min="14098" max="14098" width="21.42578125" style="393" customWidth="1"/>
    <col min="14099" max="14099" width="8.85546875" style="393" customWidth="1"/>
    <col min="14100" max="14100" width="16.28515625" style="393" customWidth="1"/>
    <col min="14101" max="14101" width="16" style="393" customWidth="1"/>
    <col min="14102" max="14336" width="11.42578125" style="393"/>
    <col min="14337" max="14337" width="20.28515625" style="393" customWidth="1"/>
    <col min="14338" max="14338" width="30.5703125" style="393" customWidth="1"/>
    <col min="14339" max="14339" width="19.28515625" style="393" customWidth="1"/>
    <col min="14340" max="14340" width="36.7109375" style="393" customWidth="1"/>
    <col min="14341" max="14341" width="35.85546875" style="393" customWidth="1"/>
    <col min="14342" max="14342" width="31.140625" style="393" customWidth="1"/>
    <col min="14343" max="14343" width="20.7109375" style="393" customWidth="1"/>
    <col min="14344" max="14346" width="6.28515625" style="393" customWidth="1"/>
    <col min="14347" max="14347" width="30.42578125" style="393" customWidth="1"/>
    <col min="14348" max="14348" width="8" style="393" customWidth="1"/>
    <col min="14349" max="14349" width="7.42578125" style="393" customWidth="1"/>
    <col min="14350" max="14350" width="30.5703125" style="393" customWidth="1"/>
    <col min="14351" max="14351" width="15.85546875" style="393" customWidth="1"/>
    <col min="14352" max="14353" width="10.7109375" style="393" customWidth="1"/>
    <col min="14354" max="14354" width="21.42578125" style="393" customWidth="1"/>
    <col min="14355" max="14355" width="8.85546875" style="393" customWidth="1"/>
    <col min="14356" max="14356" width="16.28515625" style="393" customWidth="1"/>
    <col min="14357" max="14357" width="16" style="393" customWidth="1"/>
    <col min="14358" max="14592" width="11.42578125" style="393"/>
    <col min="14593" max="14593" width="20.28515625" style="393" customWidth="1"/>
    <col min="14594" max="14594" width="30.5703125" style="393" customWidth="1"/>
    <col min="14595" max="14595" width="19.28515625" style="393" customWidth="1"/>
    <col min="14596" max="14596" width="36.7109375" style="393" customWidth="1"/>
    <col min="14597" max="14597" width="35.85546875" style="393" customWidth="1"/>
    <col min="14598" max="14598" width="31.140625" style="393" customWidth="1"/>
    <col min="14599" max="14599" width="20.7109375" style="393" customWidth="1"/>
    <col min="14600" max="14602" width="6.28515625" style="393" customWidth="1"/>
    <col min="14603" max="14603" width="30.42578125" style="393" customWidth="1"/>
    <col min="14604" max="14604" width="8" style="393" customWidth="1"/>
    <col min="14605" max="14605" width="7.42578125" style="393" customWidth="1"/>
    <col min="14606" max="14606" width="30.5703125" style="393" customWidth="1"/>
    <col min="14607" max="14607" width="15.85546875" style="393" customWidth="1"/>
    <col min="14608" max="14609" width="10.7109375" style="393" customWidth="1"/>
    <col min="14610" max="14610" width="21.42578125" style="393" customWidth="1"/>
    <col min="14611" max="14611" width="8.85546875" style="393" customWidth="1"/>
    <col min="14612" max="14612" width="16.28515625" style="393" customWidth="1"/>
    <col min="14613" max="14613" width="16" style="393" customWidth="1"/>
    <col min="14614" max="14848" width="11.42578125" style="393"/>
    <col min="14849" max="14849" width="20.28515625" style="393" customWidth="1"/>
    <col min="14850" max="14850" width="30.5703125" style="393" customWidth="1"/>
    <col min="14851" max="14851" width="19.28515625" style="393" customWidth="1"/>
    <col min="14852" max="14852" width="36.7109375" style="393" customWidth="1"/>
    <col min="14853" max="14853" width="35.85546875" style="393" customWidth="1"/>
    <col min="14854" max="14854" width="31.140625" style="393" customWidth="1"/>
    <col min="14855" max="14855" width="20.7109375" style="393" customWidth="1"/>
    <col min="14856" max="14858" width="6.28515625" style="393" customWidth="1"/>
    <col min="14859" max="14859" width="30.42578125" style="393" customWidth="1"/>
    <col min="14860" max="14860" width="8" style="393" customWidth="1"/>
    <col min="14861" max="14861" width="7.42578125" style="393" customWidth="1"/>
    <col min="14862" max="14862" width="30.5703125" style="393" customWidth="1"/>
    <col min="14863" max="14863" width="15.85546875" style="393" customWidth="1"/>
    <col min="14864" max="14865" width="10.7109375" style="393" customWidth="1"/>
    <col min="14866" max="14866" width="21.42578125" style="393" customWidth="1"/>
    <col min="14867" max="14867" width="8.85546875" style="393" customWidth="1"/>
    <col min="14868" max="14868" width="16.28515625" style="393" customWidth="1"/>
    <col min="14869" max="14869" width="16" style="393" customWidth="1"/>
    <col min="14870" max="15104" width="11.42578125" style="393"/>
    <col min="15105" max="15105" width="20.28515625" style="393" customWidth="1"/>
    <col min="15106" max="15106" width="30.5703125" style="393" customWidth="1"/>
    <col min="15107" max="15107" width="19.28515625" style="393" customWidth="1"/>
    <col min="15108" max="15108" width="36.7109375" style="393" customWidth="1"/>
    <col min="15109" max="15109" width="35.85546875" style="393" customWidth="1"/>
    <col min="15110" max="15110" width="31.140625" style="393" customWidth="1"/>
    <col min="15111" max="15111" width="20.7109375" style="393" customWidth="1"/>
    <col min="15112" max="15114" width="6.28515625" style="393" customWidth="1"/>
    <col min="15115" max="15115" width="30.42578125" style="393" customWidth="1"/>
    <col min="15116" max="15116" width="8" style="393" customWidth="1"/>
    <col min="15117" max="15117" width="7.42578125" style="393" customWidth="1"/>
    <col min="15118" max="15118" width="30.5703125" style="393" customWidth="1"/>
    <col min="15119" max="15119" width="15.85546875" style="393" customWidth="1"/>
    <col min="15120" max="15121" width="10.7109375" style="393" customWidth="1"/>
    <col min="15122" max="15122" width="21.42578125" style="393" customWidth="1"/>
    <col min="15123" max="15123" width="8.85546875" style="393" customWidth="1"/>
    <col min="15124" max="15124" width="16.28515625" style="393" customWidth="1"/>
    <col min="15125" max="15125" width="16" style="393" customWidth="1"/>
    <col min="15126" max="15360" width="11.42578125" style="393"/>
    <col min="15361" max="15361" width="20.28515625" style="393" customWidth="1"/>
    <col min="15362" max="15362" width="30.5703125" style="393" customWidth="1"/>
    <col min="15363" max="15363" width="19.28515625" style="393" customWidth="1"/>
    <col min="15364" max="15364" width="36.7109375" style="393" customWidth="1"/>
    <col min="15365" max="15365" width="35.85546875" style="393" customWidth="1"/>
    <col min="15366" max="15366" width="31.140625" style="393" customWidth="1"/>
    <col min="15367" max="15367" width="20.7109375" style="393" customWidth="1"/>
    <col min="15368" max="15370" width="6.28515625" style="393" customWidth="1"/>
    <col min="15371" max="15371" width="30.42578125" style="393" customWidth="1"/>
    <col min="15372" max="15372" width="8" style="393" customWidth="1"/>
    <col min="15373" max="15373" width="7.42578125" style="393" customWidth="1"/>
    <col min="15374" max="15374" width="30.5703125" style="393" customWidth="1"/>
    <col min="15375" max="15375" width="15.85546875" style="393" customWidth="1"/>
    <col min="15376" max="15377" width="10.7109375" style="393" customWidth="1"/>
    <col min="15378" max="15378" width="21.42578125" style="393" customWidth="1"/>
    <col min="15379" max="15379" width="8.85546875" style="393" customWidth="1"/>
    <col min="15380" max="15380" width="16.28515625" style="393" customWidth="1"/>
    <col min="15381" max="15381" width="16" style="393" customWidth="1"/>
    <col min="15382" max="15616" width="11.42578125" style="393"/>
    <col min="15617" max="15617" width="20.28515625" style="393" customWidth="1"/>
    <col min="15618" max="15618" width="30.5703125" style="393" customWidth="1"/>
    <col min="15619" max="15619" width="19.28515625" style="393" customWidth="1"/>
    <col min="15620" max="15620" width="36.7109375" style="393" customWidth="1"/>
    <col min="15621" max="15621" width="35.85546875" style="393" customWidth="1"/>
    <col min="15622" max="15622" width="31.140625" style="393" customWidth="1"/>
    <col min="15623" max="15623" width="20.7109375" style="393" customWidth="1"/>
    <col min="15624" max="15626" width="6.28515625" style="393" customWidth="1"/>
    <col min="15627" max="15627" width="30.42578125" style="393" customWidth="1"/>
    <col min="15628" max="15628" width="8" style="393" customWidth="1"/>
    <col min="15629" max="15629" width="7.42578125" style="393" customWidth="1"/>
    <col min="15630" max="15630" width="30.5703125" style="393" customWidth="1"/>
    <col min="15631" max="15631" width="15.85546875" style="393" customWidth="1"/>
    <col min="15632" max="15633" width="10.7109375" style="393" customWidth="1"/>
    <col min="15634" max="15634" width="21.42578125" style="393" customWidth="1"/>
    <col min="15635" max="15635" width="8.85546875" style="393" customWidth="1"/>
    <col min="15636" max="15636" width="16.28515625" style="393" customWidth="1"/>
    <col min="15637" max="15637" width="16" style="393" customWidth="1"/>
    <col min="15638" max="15872" width="11.42578125" style="393"/>
    <col min="15873" max="15873" width="20.28515625" style="393" customWidth="1"/>
    <col min="15874" max="15874" width="30.5703125" style="393" customWidth="1"/>
    <col min="15875" max="15875" width="19.28515625" style="393" customWidth="1"/>
    <col min="15876" max="15876" width="36.7109375" style="393" customWidth="1"/>
    <col min="15877" max="15877" width="35.85546875" style="393" customWidth="1"/>
    <col min="15878" max="15878" width="31.140625" style="393" customWidth="1"/>
    <col min="15879" max="15879" width="20.7109375" style="393" customWidth="1"/>
    <col min="15880" max="15882" width="6.28515625" style="393" customWidth="1"/>
    <col min="15883" max="15883" width="30.42578125" style="393" customWidth="1"/>
    <col min="15884" max="15884" width="8" style="393" customWidth="1"/>
    <col min="15885" max="15885" width="7.42578125" style="393" customWidth="1"/>
    <col min="15886" max="15886" width="30.5703125" style="393" customWidth="1"/>
    <col min="15887" max="15887" width="15.85546875" style="393" customWidth="1"/>
    <col min="15888" max="15889" width="10.7109375" style="393" customWidth="1"/>
    <col min="15890" max="15890" width="21.42578125" style="393" customWidth="1"/>
    <col min="15891" max="15891" width="8.85546875" style="393" customWidth="1"/>
    <col min="15892" max="15892" width="16.28515625" style="393" customWidth="1"/>
    <col min="15893" max="15893" width="16" style="393" customWidth="1"/>
    <col min="15894" max="16128" width="11.42578125" style="393"/>
    <col min="16129" max="16129" width="20.28515625" style="393" customWidth="1"/>
    <col min="16130" max="16130" width="30.5703125" style="393" customWidth="1"/>
    <col min="16131" max="16131" width="19.28515625" style="393" customWidth="1"/>
    <col min="16132" max="16132" width="36.7109375" style="393" customWidth="1"/>
    <col min="16133" max="16133" width="35.85546875" style="393" customWidth="1"/>
    <col min="16134" max="16134" width="31.140625" style="393" customWidth="1"/>
    <col min="16135" max="16135" width="20.7109375" style="393" customWidth="1"/>
    <col min="16136" max="16138" width="6.28515625" style="393" customWidth="1"/>
    <col min="16139" max="16139" width="30.42578125" style="393" customWidth="1"/>
    <col min="16140" max="16140" width="8" style="393" customWidth="1"/>
    <col min="16141" max="16141" width="7.42578125" style="393" customWidth="1"/>
    <col min="16142" max="16142" width="30.5703125" style="393" customWidth="1"/>
    <col min="16143" max="16143" width="15.85546875" style="393" customWidth="1"/>
    <col min="16144" max="16145" width="10.7109375" style="393" customWidth="1"/>
    <col min="16146" max="16146" width="21.42578125" style="393" customWidth="1"/>
    <col min="16147" max="16147" width="8.85546875" style="393" customWidth="1"/>
    <col min="16148" max="16148" width="16.28515625" style="393" customWidth="1"/>
    <col min="16149" max="16149" width="16" style="393" customWidth="1"/>
    <col min="16150" max="16384" width="11.42578125" style="393"/>
  </cols>
  <sheetData>
    <row r="1" spans="1:21" s="166" customFormat="1" ht="42" customHeight="1" x14ac:dyDescent="0.25">
      <c r="A1" s="1315"/>
      <c r="B1" s="1316"/>
      <c r="C1" s="1219" t="s">
        <v>273</v>
      </c>
      <c r="D1" s="1219"/>
      <c r="E1" s="1219"/>
      <c r="F1" s="1219"/>
      <c r="G1" s="1219"/>
      <c r="H1" s="1219"/>
      <c r="I1" s="1219"/>
      <c r="J1" s="1219"/>
      <c r="K1" s="1219"/>
      <c r="L1" s="1219"/>
      <c r="M1" s="1219"/>
      <c r="N1" s="1219"/>
      <c r="O1" s="1219"/>
      <c r="P1" s="1219"/>
      <c r="Q1" s="1219"/>
      <c r="R1" s="1219"/>
      <c r="S1" s="1219"/>
      <c r="T1" s="1219"/>
      <c r="U1" s="302" t="s">
        <v>274</v>
      </c>
    </row>
    <row r="2" spans="1:21" s="166" customFormat="1" ht="42" customHeight="1" thickBot="1" x14ac:dyDescent="0.3">
      <c r="A2" s="1317"/>
      <c r="B2" s="1233"/>
      <c r="C2" s="1220" t="s">
        <v>275</v>
      </c>
      <c r="D2" s="1220"/>
      <c r="E2" s="1220"/>
      <c r="F2" s="1220"/>
      <c r="G2" s="1220"/>
      <c r="H2" s="1220"/>
      <c r="I2" s="1220"/>
      <c r="J2" s="1220"/>
      <c r="K2" s="1220"/>
      <c r="L2" s="1220"/>
      <c r="M2" s="1220"/>
      <c r="N2" s="1220"/>
      <c r="O2" s="1220"/>
      <c r="P2" s="1220"/>
      <c r="Q2" s="1220"/>
      <c r="R2" s="1220"/>
      <c r="S2" s="1220"/>
      <c r="T2" s="1220"/>
      <c r="U2" s="303" t="s">
        <v>276</v>
      </c>
    </row>
    <row r="3" spans="1:21" s="166" customFormat="1" ht="42" customHeight="1" thickBot="1" x14ac:dyDescent="0.3">
      <c r="A3" s="1446" t="s">
        <v>1373</v>
      </c>
      <c r="B3" s="1447"/>
      <c r="C3" s="1447"/>
      <c r="D3" s="1447"/>
      <c r="E3" s="1448"/>
      <c r="F3" s="1446" t="s">
        <v>1374</v>
      </c>
      <c r="G3" s="1447"/>
      <c r="H3" s="1447"/>
      <c r="I3" s="1447"/>
      <c r="J3" s="1447"/>
      <c r="K3" s="1447"/>
      <c r="L3" s="1447"/>
      <c r="M3" s="1447"/>
      <c r="N3" s="1447"/>
      <c r="O3" s="1447"/>
      <c r="P3" s="1447"/>
      <c r="Q3" s="1447"/>
      <c r="R3" s="1491"/>
      <c r="S3" s="1491"/>
      <c r="T3" s="1491"/>
      <c r="U3" s="1492"/>
    </row>
    <row r="4" spans="1:21" s="422" customFormat="1" ht="42" customHeight="1" x14ac:dyDescent="0.25">
      <c r="A4" s="1488" t="s">
        <v>1097</v>
      </c>
      <c r="B4" s="1488"/>
      <c r="C4" s="1488" t="s">
        <v>1098</v>
      </c>
      <c r="D4" s="1488" t="s">
        <v>1375</v>
      </c>
      <c r="E4" s="1488"/>
      <c r="F4" s="1488"/>
      <c r="G4" s="1488" t="s">
        <v>1100</v>
      </c>
      <c r="H4" s="1437" t="s">
        <v>283</v>
      </c>
      <c r="I4" s="1437" t="s">
        <v>284</v>
      </c>
      <c r="J4" s="1437" t="s">
        <v>285</v>
      </c>
      <c r="K4" s="1488" t="s">
        <v>286</v>
      </c>
      <c r="L4" s="1495" t="s">
        <v>287</v>
      </c>
      <c r="M4" s="1495" t="s">
        <v>288</v>
      </c>
      <c r="N4" s="1488" t="s">
        <v>289</v>
      </c>
      <c r="O4" s="1488" t="s">
        <v>290</v>
      </c>
      <c r="P4" s="1488" t="s">
        <v>291</v>
      </c>
      <c r="Q4" s="1488"/>
      <c r="R4" s="1213" t="s">
        <v>292</v>
      </c>
      <c r="S4" s="1213" t="s">
        <v>293</v>
      </c>
      <c r="T4" s="1493" t="s">
        <v>294</v>
      </c>
      <c r="U4" s="1213" t="s">
        <v>295</v>
      </c>
    </row>
    <row r="5" spans="1:21" s="422" customFormat="1" ht="42" customHeight="1" thickBot="1" x14ac:dyDescent="0.3">
      <c r="A5" s="464" t="s">
        <v>1101</v>
      </c>
      <c r="B5" s="464" t="s">
        <v>1102</v>
      </c>
      <c r="C5" s="1489"/>
      <c r="D5" s="465" t="s">
        <v>56</v>
      </c>
      <c r="E5" s="465" t="s">
        <v>299</v>
      </c>
      <c r="F5" s="465" t="s">
        <v>300</v>
      </c>
      <c r="G5" s="1489"/>
      <c r="H5" s="1490"/>
      <c r="I5" s="1490"/>
      <c r="J5" s="1490"/>
      <c r="K5" s="1489"/>
      <c r="L5" s="1496"/>
      <c r="M5" s="1496"/>
      <c r="N5" s="1489"/>
      <c r="O5" s="1489"/>
      <c r="P5" s="464" t="s">
        <v>301</v>
      </c>
      <c r="Q5" s="464" t="s">
        <v>302</v>
      </c>
      <c r="R5" s="1489"/>
      <c r="S5" s="1489"/>
      <c r="T5" s="1494"/>
      <c r="U5" s="1489"/>
    </row>
    <row r="6" spans="1:21" s="166" customFormat="1" ht="38.25" x14ac:dyDescent="0.25">
      <c r="A6" s="1339" t="s">
        <v>1376</v>
      </c>
      <c r="B6" s="1328" t="s">
        <v>3129</v>
      </c>
      <c r="C6" s="1342" t="s">
        <v>3130</v>
      </c>
      <c r="D6" s="1328" t="s">
        <v>1377</v>
      </c>
      <c r="E6" s="1328" t="s">
        <v>1378</v>
      </c>
      <c r="F6" s="337" t="s">
        <v>3131</v>
      </c>
      <c r="G6" s="1342" t="s">
        <v>1379</v>
      </c>
      <c r="H6" s="1324" t="s">
        <v>309</v>
      </c>
      <c r="I6" s="1324" t="s">
        <v>360</v>
      </c>
      <c r="J6" s="1324" t="s">
        <v>1380</v>
      </c>
      <c r="K6" s="1328" t="s">
        <v>3132</v>
      </c>
      <c r="L6" s="1324" t="s">
        <v>1381</v>
      </c>
      <c r="M6" s="1324" t="s">
        <v>343</v>
      </c>
      <c r="N6" s="1193"/>
      <c r="O6" s="1193"/>
      <c r="P6" s="1193"/>
      <c r="Q6" s="1193"/>
      <c r="R6" s="1193"/>
      <c r="S6" s="1193"/>
      <c r="T6" s="1193"/>
      <c r="U6" s="1193"/>
    </row>
    <row r="7" spans="1:21" s="166" customFormat="1" ht="51" x14ac:dyDescent="0.25">
      <c r="A7" s="1497"/>
      <c r="B7" s="1201"/>
      <c r="C7" s="1343"/>
      <c r="D7" s="1201"/>
      <c r="E7" s="1194"/>
      <c r="F7" s="430" t="s">
        <v>1382</v>
      </c>
      <c r="G7" s="1343"/>
      <c r="H7" s="1247"/>
      <c r="I7" s="1247"/>
      <c r="J7" s="1247"/>
      <c r="K7" s="1201"/>
      <c r="L7" s="1247"/>
      <c r="M7" s="1247"/>
      <c r="N7" s="1201"/>
      <c r="O7" s="1201"/>
      <c r="P7" s="1201"/>
      <c r="Q7" s="1201"/>
      <c r="R7" s="1201"/>
      <c r="S7" s="1201"/>
      <c r="T7" s="1201"/>
      <c r="U7" s="1201"/>
    </row>
    <row r="8" spans="1:21" s="166" customFormat="1" x14ac:dyDescent="0.25">
      <c r="A8" s="1497"/>
      <c r="B8" s="1201"/>
      <c r="C8" s="1343"/>
      <c r="D8" s="1201"/>
      <c r="E8" s="1193" t="s">
        <v>1383</v>
      </c>
      <c r="F8" s="1193"/>
      <c r="G8" s="1343"/>
      <c r="H8" s="1247"/>
      <c r="I8" s="1247"/>
      <c r="J8" s="1247"/>
      <c r="K8" s="1201"/>
      <c r="L8" s="1247"/>
      <c r="M8" s="1247"/>
      <c r="N8" s="1201"/>
      <c r="O8" s="1201"/>
      <c r="P8" s="1201"/>
      <c r="Q8" s="1201"/>
      <c r="R8" s="1201"/>
      <c r="S8" s="1201"/>
      <c r="T8" s="1201"/>
      <c r="U8" s="1201"/>
    </row>
    <row r="9" spans="1:21" s="166" customFormat="1" ht="35.25" customHeight="1" x14ac:dyDescent="0.25">
      <c r="A9" s="1497"/>
      <c r="B9" s="1201"/>
      <c r="C9" s="1343"/>
      <c r="D9" s="1201"/>
      <c r="E9" s="1194"/>
      <c r="F9" s="1194"/>
      <c r="G9" s="1343"/>
      <c r="H9" s="1247"/>
      <c r="I9" s="1247"/>
      <c r="J9" s="1247"/>
      <c r="K9" s="1201"/>
      <c r="L9" s="1247"/>
      <c r="M9" s="1247"/>
      <c r="N9" s="1201"/>
      <c r="O9" s="1201"/>
      <c r="P9" s="1201"/>
      <c r="Q9" s="1201"/>
      <c r="R9" s="1201"/>
      <c r="S9" s="1201"/>
      <c r="T9" s="1201"/>
      <c r="U9" s="1201"/>
    </row>
    <row r="10" spans="1:21" s="166" customFormat="1" x14ac:dyDescent="0.25">
      <c r="A10" s="1497"/>
      <c r="B10" s="1201"/>
      <c r="C10" s="1343"/>
      <c r="D10" s="1201"/>
      <c r="E10" s="1193" t="s">
        <v>1384</v>
      </c>
      <c r="F10" s="1193"/>
      <c r="G10" s="1343"/>
      <c r="H10" s="1247"/>
      <c r="I10" s="1247"/>
      <c r="J10" s="1247"/>
      <c r="K10" s="1201"/>
      <c r="L10" s="1247"/>
      <c r="M10" s="1247"/>
      <c r="N10" s="1201"/>
      <c r="O10" s="1201"/>
      <c r="P10" s="1201"/>
      <c r="Q10" s="1201"/>
      <c r="R10" s="1201"/>
      <c r="S10" s="1201"/>
      <c r="T10" s="1201"/>
      <c r="U10" s="1201"/>
    </row>
    <row r="11" spans="1:21" s="166" customFormat="1" ht="41.25" customHeight="1" thickBot="1" x14ac:dyDescent="0.3">
      <c r="A11" s="1497"/>
      <c r="B11" s="1201"/>
      <c r="C11" s="1343"/>
      <c r="D11" s="1201"/>
      <c r="E11" s="1194"/>
      <c r="F11" s="1194"/>
      <c r="G11" s="1343"/>
      <c r="H11" s="1247"/>
      <c r="I11" s="1247"/>
      <c r="J11" s="1247"/>
      <c r="K11" s="1201"/>
      <c r="L11" s="1247"/>
      <c r="M11" s="1247"/>
      <c r="N11" s="1194"/>
      <c r="O11" s="1194"/>
      <c r="P11" s="1194"/>
      <c r="Q11" s="1194"/>
      <c r="R11" s="1194"/>
      <c r="S11" s="1194"/>
      <c r="T11" s="1194"/>
      <c r="U11" s="1194"/>
    </row>
    <row r="12" spans="1:21" s="166" customFormat="1" ht="76.5" x14ac:dyDescent="0.25">
      <c r="A12" s="1315" t="s">
        <v>1385</v>
      </c>
      <c r="B12" s="1316" t="s">
        <v>1386</v>
      </c>
      <c r="C12" s="1316" t="s">
        <v>3133</v>
      </c>
      <c r="D12" s="337" t="s">
        <v>1387</v>
      </c>
      <c r="E12" s="337" t="s">
        <v>1388</v>
      </c>
      <c r="F12" s="337"/>
      <c r="G12" s="1316" t="s">
        <v>1389</v>
      </c>
      <c r="H12" s="1498" t="s">
        <v>359</v>
      </c>
      <c r="I12" s="1498" t="s">
        <v>1390</v>
      </c>
      <c r="J12" s="1498" t="s">
        <v>1391</v>
      </c>
      <c r="K12" s="1505" t="s">
        <v>1392</v>
      </c>
      <c r="L12" s="1498" t="s">
        <v>1393</v>
      </c>
      <c r="M12" s="1498" t="s">
        <v>531</v>
      </c>
      <c r="N12" s="1512"/>
      <c r="O12" s="1512"/>
      <c r="P12" s="1512"/>
      <c r="Q12" s="1512"/>
      <c r="R12" s="1512"/>
      <c r="S12" s="1512"/>
      <c r="T12" s="1512"/>
      <c r="U12" s="1512"/>
    </row>
    <row r="13" spans="1:21" s="166" customFormat="1" ht="38.25" x14ac:dyDescent="0.25">
      <c r="A13" s="1317"/>
      <c r="B13" s="1233"/>
      <c r="C13" s="1233"/>
      <c r="D13" s="430" t="s">
        <v>1394</v>
      </c>
      <c r="E13" s="430" t="s">
        <v>1395</v>
      </c>
      <c r="F13" s="430"/>
      <c r="G13" s="1233"/>
      <c r="H13" s="1237"/>
      <c r="I13" s="1237"/>
      <c r="J13" s="1237"/>
      <c r="K13" s="1506"/>
      <c r="L13" s="1237"/>
      <c r="M13" s="1237"/>
      <c r="N13" s="1343"/>
      <c r="O13" s="1343"/>
      <c r="P13" s="1343"/>
      <c r="Q13" s="1343"/>
      <c r="R13" s="1343"/>
      <c r="S13" s="1343"/>
      <c r="T13" s="1343"/>
      <c r="U13" s="1343"/>
    </row>
    <row r="14" spans="1:21" s="166" customFormat="1" ht="51" x14ac:dyDescent="0.25">
      <c r="A14" s="1317"/>
      <c r="B14" s="1233"/>
      <c r="C14" s="1233"/>
      <c r="D14" s="430" t="s">
        <v>3134</v>
      </c>
      <c r="E14" s="430" t="s">
        <v>1396</v>
      </c>
      <c r="F14" s="466"/>
      <c r="G14" s="1233"/>
      <c r="H14" s="1237"/>
      <c r="I14" s="1237"/>
      <c r="J14" s="1237"/>
      <c r="K14" s="1506"/>
      <c r="L14" s="1237"/>
      <c r="M14" s="1237"/>
      <c r="N14" s="1343"/>
      <c r="O14" s="1343"/>
      <c r="P14" s="1343"/>
      <c r="Q14" s="1343"/>
      <c r="R14" s="1343"/>
      <c r="S14" s="1343"/>
      <c r="T14" s="1343"/>
      <c r="U14" s="1343"/>
    </row>
    <row r="15" spans="1:21" s="166" customFormat="1" ht="70.5" customHeight="1" thickBot="1" x14ac:dyDescent="0.3">
      <c r="A15" s="1440"/>
      <c r="B15" s="1441"/>
      <c r="C15" s="1441"/>
      <c r="D15" s="467" t="s">
        <v>1397</v>
      </c>
      <c r="E15" s="467"/>
      <c r="F15" s="467"/>
      <c r="G15" s="1441"/>
      <c r="H15" s="1461"/>
      <c r="I15" s="1461"/>
      <c r="J15" s="1461"/>
      <c r="K15" s="1507"/>
      <c r="L15" s="1461"/>
      <c r="M15" s="1461"/>
      <c r="N15" s="1513"/>
      <c r="O15" s="1513"/>
      <c r="P15" s="1513"/>
      <c r="Q15" s="1513"/>
      <c r="R15" s="1513"/>
      <c r="S15" s="1513"/>
      <c r="T15" s="1513"/>
      <c r="U15" s="1513"/>
    </row>
    <row r="16" spans="1:21" ht="39.950000000000003" customHeight="1" x14ac:dyDescent="0.25">
      <c r="A16" s="1194" t="s">
        <v>1398</v>
      </c>
      <c r="B16" s="1194" t="s">
        <v>1399</v>
      </c>
      <c r="C16" s="1194" t="s">
        <v>3133</v>
      </c>
      <c r="D16" s="1194" t="s">
        <v>1400</v>
      </c>
      <c r="E16" s="1499" t="s">
        <v>1401</v>
      </c>
      <c r="F16" s="1501"/>
      <c r="G16" s="1194" t="s">
        <v>1402</v>
      </c>
      <c r="H16" s="1239" t="s">
        <v>309</v>
      </c>
      <c r="I16" s="1239" t="s">
        <v>360</v>
      </c>
      <c r="J16" s="1239" t="s">
        <v>1380</v>
      </c>
      <c r="K16" s="1194" t="s">
        <v>1403</v>
      </c>
      <c r="L16" s="1503" t="s">
        <v>1381</v>
      </c>
      <c r="M16" s="1510" t="s">
        <v>343</v>
      </c>
      <c r="N16" s="1193"/>
      <c r="O16" s="1193"/>
      <c r="P16" s="1193"/>
      <c r="Q16" s="1193"/>
      <c r="R16" s="1193"/>
      <c r="S16" s="1193"/>
      <c r="T16" s="1193">
        <v>100</v>
      </c>
      <c r="U16" s="1193"/>
    </row>
    <row r="17" spans="1:21" ht="12.6" customHeight="1" x14ac:dyDescent="0.25">
      <c r="A17" s="1233"/>
      <c r="B17" s="1233"/>
      <c r="C17" s="1233"/>
      <c r="D17" s="1233"/>
      <c r="E17" s="1500"/>
      <c r="F17" s="1502"/>
      <c r="G17" s="1233"/>
      <c r="H17" s="1237"/>
      <c r="I17" s="1237"/>
      <c r="J17" s="1237"/>
      <c r="K17" s="1233"/>
      <c r="L17" s="1504"/>
      <c r="M17" s="1511"/>
      <c r="N17" s="1201"/>
      <c r="O17" s="1201"/>
      <c r="P17" s="1201"/>
      <c r="Q17" s="1201"/>
      <c r="R17" s="1201"/>
      <c r="S17" s="1201"/>
      <c r="T17" s="1201"/>
      <c r="U17" s="1201"/>
    </row>
    <row r="18" spans="1:21" ht="38.25" x14ac:dyDescent="0.25">
      <c r="A18" s="1233"/>
      <c r="B18" s="1233"/>
      <c r="C18" s="1233"/>
      <c r="D18" s="430" t="s">
        <v>1404</v>
      </c>
      <c r="E18" s="430" t="s">
        <v>1405</v>
      </c>
      <c r="F18" s="468"/>
      <c r="G18" s="1233"/>
      <c r="H18" s="1237"/>
      <c r="I18" s="1237"/>
      <c r="J18" s="1237"/>
      <c r="K18" s="1233"/>
      <c r="L18" s="1504"/>
      <c r="M18" s="1511"/>
      <c r="N18" s="1201"/>
      <c r="O18" s="1201"/>
      <c r="P18" s="1201"/>
      <c r="Q18" s="1201"/>
      <c r="R18" s="1201"/>
      <c r="S18" s="1201"/>
      <c r="T18" s="1201"/>
      <c r="U18" s="1201"/>
    </row>
    <row r="19" spans="1:21" ht="12.95" customHeight="1" x14ac:dyDescent="0.25">
      <c r="A19" s="1233"/>
      <c r="B19" s="1233"/>
      <c r="C19" s="1233"/>
      <c r="D19" s="1233" t="s">
        <v>3134</v>
      </c>
      <c r="E19" s="1233" t="s">
        <v>3135</v>
      </c>
      <c r="F19" s="1502"/>
      <c r="G19" s="1233"/>
      <c r="H19" s="1237"/>
      <c r="I19" s="1237"/>
      <c r="J19" s="1237"/>
      <c r="K19" s="1233"/>
      <c r="L19" s="1504"/>
      <c r="M19" s="1511"/>
      <c r="N19" s="1201"/>
      <c r="O19" s="1201"/>
      <c r="P19" s="1201"/>
      <c r="Q19" s="1201"/>
      <c r="R19" s="1201"/>
      <c r="S19" s="1201"/>
      <c r="T19" s="1201"/>
      <c r="U19" s="1201"/>
    </row>
    <row r="20" spans="1:21" ht="12.95" customHeight="1" x14ac:dyDescent="0.25">
      <c r="A20" s="1233"/>
      <c r="B20" s="1233"/>
      <c r="C20" s="1233"/>
      <c r="D20" s="1233"/>
      <c r="E20" s="1233"/>
      <c r="F20" s="1502"/>
      <c r="G20" s="1233"/>
      <c r="H20" s="1237"/>
      <c r="I20" s="1237"/>
      <c r="J20" s="1237"/>
      <c r="K20" s="1233"/>
      <c r="L20" s="1504"/>
      <c r="M20" s="1511"/>
      <c r="N20" s="1201"/>
      <c r="O20" s="1201"/>
      <c r="P20" s="1201"/>
      <c r="Q20" s="1201"/>
      <c r="R20" s="1201"/>
      <c r="S20" s="1201"/>
      <c r="T20" s="1201"/>
      <c r="U20" s="1201"/>
    </row>
    <row r="21" spans="1:21" ht="72" customHeight="1" x14ac:dyDescent="0.25">
      <c r="A21" s="1233"/>
      <c r="B21" s="1233"/>
      <c r="C21" s="1233"/>
      <c r="D21" s="1233"/>
      <c r="E21" s="1233"/>
      <c r="F21" s="1502"/>
      <c r="G21" s="1233"/>
      <c r="H21" s="1237"/>
      <c r="I21" s="1237"/>
      <c r="J21" s="1237"/>
      <c r="K21" s="1233"/>
      <c r="L21" s="1504"/>
      <c r="M21" s="1511"/>
      <c r="N21" s="1201"/>
      <c r="O21" s="1201"/>
      <c r="P21" s="1201"/>
      <c r="Q21" s="1201"/>
      <c r="R21" s="1201"/>
      <c r="S21" s="1201"/>
      <c r="T21" s="1201"/>
      <c r="U21" s="1201"/>
    </row>
    <row r="22" spans="1:21" ht="51" x14ac:dyDescent="0.25">
      <c r="A22" s="1233"/>
      <c r="B22" s="1233"/>
      <c r="C22" s="1233"/>
      <c r="D22" s="430" t="s">
        <v>1406</v>
      </c>
      <c r="E22" s="443"/>
      <c r="F22" s="443"/>
      <c r="G22" s="1233"/>
      <c r="H22" s="1237"/>
      <c r="I22" s="1237"/>
      <c r="J22" s="1237"/>
      <c r="K22" s="1233"/>
      <c r="L22" s="1504"/>
      <c r="M22" s="1511"/>
      <c r="N22" s="1194"/>
      <c r="O22" s="1194"/>
      <c r="P22" s="1194"/>
      <c r="Q22" s="1194"/>
      <c r="R22" s="1194"/>
      <c r="S22" s="1194"/>
      <c r="T22" s="1194"/>
      <c r="U22" s="1194"/>
    </row>
    <row r="23" spans="1:21" x14ac:dyDescent="0.25">
      <c r="L23" s="166"/>
      <c r="M23" s="166"/>
      <c r="N23" s="191"/>
      <c r="O23" s="197"/>
      <c r="P23" s="469"/>
      <c r="T23" s="1508"/>
      <c r="U23" s="1509"/>
    </row>
    <row r="24" spans="1:21" s="668" customFormat="1" ht="31.5" customHeight="1" x14ac:dyDescent="0.25">
      <c r="A24" s="695">
        <f>COUNTIF(A6:A22,"*")</f>
        <v>3</v>
      </c>
      <c r="N24" s="695">
        <f>COUNTIF(N6:N22,"*")</f>
        <v>0</v>
      </c>
      <c r="T24" s="745">
        <f>AVERAGE(T6:T22)</f>
        <v>100</v>
      </c>
    </row>
    <row r="25" spans="1:21" s="668" customFormat="1" ht="31.5" customHeight="1" x14ac:dyDescent="0.25">
      <c r="A25" s="189" t="s">
        <v>2773</v>
      </c>
      <c r="N25" s="189" t="s">
        <v>2774</v>
      </c>
      <c r="T25" s="723" t="s">
        <v>2788</v>
      </c>
    </row>
    <row r="37" spans="14:14" x14ac:dyDescent="0.25">
      <c r="N37" s="394" t="s">
        <v>56</v>
      </c>
    </row>
  </sheetData>
  <mergeCells count="89">
    <mergeCell ref="T6:T11"/>
    <mergeCell ref="U6:U11"/>
    <mergeCell ref="N12:N15"/>
    <mergeCell ref="O12:O15"/>
    <mergeCell ref="P12:P15"/>
    <mergeCell ref="Q12:Q15"/>
    <mergeCell ref="R12:R15"/>
    <mergeCell ref="S12:S15"/>
    <mergeCell ref="T12:T15"/>
    <mergeCell ref="U12:U15"/>
    <mergeCell ref="N6:N11"/>
    <mergeCell ref="O6:O11"/>
    <mergeCell ref="P6:P11"/>
    <mergeCell ref="Q6:Q11"/>
    <mergeCell ref="R6:R11"/>
    <mergeCell ref="S6:S11"/>
    <mergeCell ref="T23:U23"/>
    <mergeCell ref="S16:S22"/>
    <mergeCell ref="T16:T22"/>
    <mergeCell ref="U16:U22"/>
    <mergeCell ref="D19:D21"/>
    <mergeCell ref="E19:E21"/>
    <mergeCell ref="F19:F21"/>
    <mergeCell ref="M16:M22"/>
    <mergeCell ref="N16:N22"/>
    <mergeCell ref="O16:O22"/>
    <mergeCell ref="P16:P22"/>
    <mergeCell ref="Q16:Q22"/>
    <mergeCell ref="R16:R22"/>
    <mergeCell ref="G16:G22"/>
    <mergeCell ref="H16:H22"/>
    <mergeCell ref="I16:I22"/>
    <mergeCell ref="F16:F17"/>
    <mergeCell ref="J16:J22"/>
    <mergeCell ref="K16:K22"/>
    <mergeCell ref="L16:L22"/>
    <mergeCell ref="J12:J15"/>
    <mergeCell ref="K12:K15"/>
    <mergeCell ref="L12:L15"/>
    <mergeCell ref="I12:I15"/>
    <mergeCell ref="A16:A22"/>
    <mergeCell ref="B16:B22"/>
    <mergeCell ref="C16:C22"/>
    <mergeCell ref="D16:D17"/>
    <mergeCell ref="E16:E17"/>
    <mergeCell ref="A12:A15"/>
    <mergeCell ref="B12:B15"/>
    <mergeCell ref="C12:C15"/>
    <mergeCell ref="G12:G15"/>
    <mergeCell ref="H12:H15"/>
    <mergeCell ref="M6:M11"/>
    <mergeCell ref="M12:M15"/>
    <mergeCell ref="E8:E9"/>
    <mergeCell ref="F8:F9"/>
    <mergeCell ref="E10:E11"/>
    <mergeCell ref="F10:F11"/>
    <mergeCell ref="G6:G11"/>
    <mergeCell ref="H6:H11"/>
    <mergeCell ref="I6:I11"/>
    <mergeCell ref="J6:J11"/>
    <mergeCell ref="K6:K11"/>
    <mergeCell ref="L6:L11"/>
    <mergeCell ref="A6:A11"/>
    <mergeCell ref="B6:B11"/>
    <mergeCell ref="C6:C11"/>
    <mergeCell ref="D6:D11"/>
    <mergeCell ref="E6:E7"/>
    <mergeCell ref="T4:T5"/>
    <mergeCell ref="U4:U5"/>
    <mergeCell ref="I4:I5"/>
    <mergeCell ref="J4:J5"/>
    <mergeCell ref="K4:K5"/>
    <mergeCell ref="L4:L5"/>
    <mergeCell ref="M4:M5"/>
    <mergeCell ref="N4:N5"/>
    <mergeCell ref="O4:O5"/>
    <mergeCell ref="P4:Q4"/>
    <mergeCell ref="R4:R5"/>
    <mergeCell ref="S4:S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25"/>
  <sheetViews>
    <sheetView topLeftCell="A29" zoomScale="90" zoomScaleNormal="90" workbookViewId="0">
      <selection activeCell="K30" sqref="K30"/>
    </sheetView>
  </sheetViews>
  <sheetFormatPr baseColWidth="10" defaultColWidth="11.42578125" defaultRowHeight="15" x14ac:dyDescent="0.25"/>
  <cols>
    <col min="1" max="1" width="14.42578125" style="537" customWidth="1"/>
    <col min="2" max="2" width="14.28515625" style="122" customWidth="1"/>
    <col min="3" max="3" width="16.140625" style="122" customWidth="1"/>
    <col min="4" max="4" width="12.140625" style="122" customWidth="1"/>
    <col min="5" max="5" width="13.140625" style="122" customWidth="1"/>
    <col min="6" max="6" width="12.85546875" style="122" customWidth="1"/>
    <col min="7" max="7" width="15.5703125" style="122" customWidth="1"/>
    <col min="8" max="8" width="4.28515625" style="122" customWidth="1"/>
    <col min="9" max="10" width="4.42578125" style="122" customWidth="1"/>
    <col min="11" max="11" width="16.28515625" style="122" customWidth="1"/>
    <col min="12" max="12" width="7.28515625" style="122" customWidth="1"/>
    <col min="13" max="13" width="4.7109375" style="122" customWidth="1"/>
    <col min="14" max="14" width="19.85546875" style="122" bestFit="1" customWidth="1"/>
    <col min="15" max="15" width="14.28515625" style="122" bestFit="1" customWidth="1"/>
    <col min="16" max="16" width="10.140625" style="122" bestFit="1" customWidth="1"/>
    <col min="17" max="17" width="9.7109375" style="122" bestFit="1" customWidth="1"/>
    <col min="18" max="18" width="14" style="122" bestFit="1" customWidth="1"/>
    <col min="19" max="19" width="5.7109375" style="122" bestFit="1" customWidth="1"/>
    <col min="20" max="20" width="18.42578125" style="122" bestFit="1" customWidth="1"/>
    <col min="21" max="21" width="24.28515625" style="24" customWidth="1"/>
    <col min="22" max="16384" width="11.42578125" style="122"/>
  </cols>
  <sheetData>
    <row r="1" spans="1:30" ht="32.25" customHeight="1" x14ac:dyDescent="0.25">
      <c r="A1" s="1233"/>
      <c r="B1" s="1233"/>
      <c r="C1" s="1220" t="s">
        <v>273</v>
      </c>
      <c r="D1" s="1220"/>
      <c r="E1" s="1220"/>
      <c r="F1" s="1220"/>
      <c r="G1" s="1220"/>
      <c r="H1" s="1220"/>
      <c r="I1" s="1220"/>
      <c r="J1" s="1220"/>
      <c r="K1" s="1220"/>
      <c r="L1" s="1220"/>
      <c r="M1" s="1220"/>
      <c r="N1" s="1220"/>
      <c r="O1" s="1220"/>
      <c r="P1" s="1220"/>
      <c r="Q1" s="1220"/>
      <c r="R1" s="1220"/>
      <c r="S1" s="1220"/>
      <c r="T1" s="1220"/>
      <c r="U1" s="510" t="s">
        <v>274</v>
      </c>
    </row>
    <row r="2" spans="1:30" ht="30.75" customHeight="1" x14ac:dyDescent="0.25">
      <c r="A2" s="1233"/>
      <c r="B2" s="1233"/>
      <c r="C2" s="1220" t="s">
        <v>275</v>
      </c>
      <c r="D2" s="1220"/>
      <c r="E2" s="1220"/>
      <c r="F2" s="1220"/>
      <c r="G2" s="1220"/>
      <c r="H2" s="1220"/>
      <c r="I2" s="1220"/>
      <c r="J2" s="1220"/>
      <c r="K2" s="1220"/>
      <c r="L2" s="1220"/>
      <c r="M2" s="1220"/>
      <c r="N2" s="1220"/>
      <c r="O2" s="1220"/>
      <c r="P2" s="1220"/>
      <c r="Q2" s="1220"/>
      <c r="R2" s="1220"/>
      <c r="S2" s="1220"/>
      <c r="T2" s="1220"/>
      <c r="U2" s="510" t="s">
        <v>276</v>
      </c>
    </row>
    <row r="3" spans="1:30" ht="30" customHeight="1" x14ac:dyDescent="0.25">
      <c r="A3" s="1514" t="s">
        <v>1695</v>
      </c>
      <c r="B3" s="1514"/>
      <c r="C3" s="1514"/>
      <c r="D3" s="1514"/>
      <c r="E3" s="1514"/>
      <c r="F3" s="1514" t="s">
        <v>1696</v>
      </c>
      <c r="G3" s="1514"/>
      <c r="H3" s="1514"/>
      <c r="I3" s="1514"/>
      <c r="J3" s="1514"/>
      <c r="K3" s="1514"/>
      <c r="L3" s="1514"/>
      <c r="M3" s="1514"/>
      <c r="N3" s="1514"/>
      <c r="O3" s="1514"/>
      <c r="P3" s="1514"/>
      <c r="Q3" s="1514"/>
      <c r="R3" s="1514"/>
      <c r="S3" s="1514"/>
      <c r="T3" s="1514"/>
      <c r="U3" s="1514"/>
    </row>
    <row r="4" spans="1:30" s="201" customFormat="1" ht="58.5" customHeight="1" x14ac:dyDescent="0.2">
      <c r="A4" s="1515" t="s">
        <v>1697</v>
      </c>
      <c r="B4" s="1515"/>
      <c r="C4" s="1515" t="s">
        <v>1698</v>
      </c>
      <c r="D4" s="1515" t="s">
        <v>1699</v>
      </c>
      <c r="E4" s="1515"/>
      <c r="F4" s="1515"/>
      <c r="G4" s="1515" t="s">
        <v>1700</v>
      </c>
      <c r="H4" s="1516" t="s">
        <v>283</v>
      </c>
      <c r="I4" s="1516" t="s">
        <v>284</v>
      </c>
      <c r="J4" s="1516" t="s">
        <v>285</v>
      </c>
      <c r="K4" s="1515" t="s">
        <v>286</v>
      </c>
      <c r="L4" s="1516" t="s">
        <v>287</v>
      </c>
      <c r="M4" s="1516" t="s">
        <v>288</v>
      </c>
      <c r="N4" s="1515" t="s">
        <v>289</v>
      </c>
      <c r="O4" s="1515" t="s">
        <v>290</v>
      </c>
      <c r="P4" s="1515" t="s">
        <v>291</v>
      </c>
      <c r="Q4" s="1515"/>
      <c r="R4" s="1515" t="s">
        <v>292</v>
      </c>
      <c r="S4" s="1515" t="s">
        <v>293</v>
      </c>
      <c r="T4" s="1515" t="s">
        <v>294</v>
      </c>
      <c r="U4" s="1515" t="s">
        <v>295</v>
      </c>
    </row>
    <row r="5" spans="1:30" s="201" customFormat="1" ht="54.75" customHeight="1" x14ac:dyDescent="0.2">
      <c r="A5" s="511" t="s">
        <v>1701</v>
      </c>
      <c r="B5" s="511" t="s">
        <v>1702</v>
      </c>
      <c r="C5" s="1515"/>
      <c r="D5" s="512" t="s">
        <v>298</v>
      </c>
      <c r="E5" s="512" t="s">
        <v>299</v>
      </c>
      <c r="F5" s="512" t="s">
        <v>300</v>
      </c>
      <c r="G5" s="1515"/>
      <c r="H5" s="1516"/>
      <c r="I5" s="1516"/>
      <c r="J5" s="1516"/>
      <c r="K5" s="1515"/>
      <c r="L5" s="1516"/>
      <c r="M5" s="1516"/>
      <c r="N5" s="1515"/>
      <c r="O5" s="1515"/>
      <c r="P5" s="511" t="s">
        <v>301</v>
      </c>
      <c r="Q5" s="511" t="s">
        <v>302</v>
      </c>
      <c r="R5" s="1515"/>
      <c r="S5" s="1515"/>
      <c r="T5" s="1515"/>
      <c r="U5" s="1515"/>
    </row>
    <row r="6" spans="1:30" s="201" customFormat="1" ht="64.5" customHeight="1" x14ac:dyDescent="0.2">
      <c r="A6" s="1520" t="s">
        <v>1703</v>
      </c>
      <c r="B6" s="1520" t="s">
        <v>1704</v>
      </c>
      <c r="C6" s="1520" t="s">
        <v>1705</v>
      </c>
      <c r="D6" s="1520" t="s">
        <v>3137</v>
      </c>
      <c r="E6" s="1520" t="s">
        <v>3138</v>
      </c>
      <c r="F6" s="1520" t="s">
        <v>3139</v>
      </c>
      <c r="G6" s="1520" t="s">
        <v>1706</v>
      </c>
      <c r="H6" s="1517" t="s">
        <v>824</v>
      </c>
      <c r="I6" s="1517" t="s">
        <v>825</v>
      </c>
      <c r="J6" s="1517" t="s">
        <v>849</v>
      </c>
      <c r="K6" s="1520" t="s">
        <v>1707</v>
      </c>
      <c r="L6" s="1517" t="s">
        <v>1708</v>
      </c>
      <c r="M6" s="1517" t="s">
        <v>1709</v>
      </c>
      <c r="N6" s="513" t="s">
        <v>1710</v>
      </c>
      <c r="O6" s="513" t="s">
        <v>1711</v>
      </c>
      <c r="P6" s="514">
        <v>43706</v>
      </c>
      <c r="Q6" s="514">
        <v>44012</v>
      </c>
      <c r="R6" s="513" t="s">
        <v>1712</v>
      </c>
      <c r="S6" s="513">
        <v>1</v>
      </c>
      <c r="T6" s="787">
        <v>100</v>
      </c>
      <c r="U6" s="877" t="s">
        <v>3140</v>
      </c>
    </row>
    <row r="7" spans="1:30" s="201" customFormat="1" ht="96" customHeight="1" x14ac:dyDescent="0.2">
      <c r="A7" s="1521"/>
      <c r="B7" s="1521"/>
      <c r="C7" s="1521"/>
      <c r="D7" s="1521"/>
      <c r="E7" s="1521"/>
      <c r="F7" s="1521"/>
      <c r="G7" s="1521"/>
      <c r="H7" s="1518"/>
      <c r="I7" s="1518"/>
      <c r="J7" s="1518"/>
      <c r="K7" s="1521"/>
      <c r="L7" s="1518"/>
      <c r="M7" s="1518"/>
      <c r="N7" s="513" t="s">
        <v>1713</v>
      </c>
      <c r="O7" s="513" t="s">
        <v>1711</v>
      </c>
      <c r="P7" s="514">
        <v>43706</v>
      </c>
      <c r="Q7" s="514">
        <v>44012</v>
      </c>
      <c r="R7" s="513" t="s">
        <v>1714</v>
      </c>
      <c r="S7" s="513">
        <v>1</v>
      </c>
      <c r="T7" s="788">
        <v>100</v>
      </c>
      <c r="U7" s="805" t="s">
        <v>3141</v>
      </c>
      <c r="V7" s="516"/>
      <c r="W7" s="516"/>
    </row>
    <row r="8" spans="1:30" s="201" customFormat="1" ht="96" customHeight="1" x14ac:dyDescent="0.2">
      <c r="A8" s="1521"/>
      <c r="B8" s="1521"/>
      <c r="C8" s="1521"/>
      <c r="D8" s="1521"/>
      <c r="E8" s="1521"/>
      <c r="F8" s="1521"/>
      <c r="G8" s="1521"/>
      <c r="H8" s="1518"/>
      <c r="I8" s="1518"/>
      <c r="J8" s="1518"/>
      <c r="K8" s="1522"/>
      <c r="L8" s="1518"/>
      <c r="M8" s="1518"/>
      <c r="N8" s="513" t="s">
        <v>1715</v>
      </c>
      <c r="O8" s="513" t="s">
        <v>1711</v>
      </c>
      <c r="P8" s="514">
        <v>43706</v>
      </c>
      <c r="Q8" s="514">
        <v>44012</v>
      </c>
      <c r="R8" s="513" t="s">
        <v>1716</v>
      </c>
      <c r="S8" s="513">
        <v>1</v>
      </c>
      <c r="T8" s="788">
        <v>100</v>
      </c>
      <c r="U8" s="805" t="s">
        <v>2969</v>
      </c>
      <c r="V8" s="516"/>
      <c r="W8" s="516"/>
    </row>
    <row r="9" spans="1:30" s="201" customFormat="1" ht="109.5" customHeight="1" x14ac:dyDescent="0.2">
      <c r="A9" s="1522"/>
      <c r="B9" s="1522"/>
      <c r="C9" s="1522"/>
      <c r="D9" s="1522"/>
      <c r="E9" s="1522"/>
      <c r="F9" s="1522"/>
      <c r="G9" s="1522"/>
      <c r="H9" s="1519"/>
      <c r="I9" s="1519"/>
      <c r="J9" s="1519"/>
      <c r="K9" s="517" t="s">
        <v>1717</v>
      </c>
      <c r="L9" s="1519"/>
      <c r="M9" s="1519"/>
      <c r="N9" s="513" t="s">
        <v>1718</v>
      </c>
      <c r="O9" s="513" t="s">
        <v>1719</v>
      </c>
      <c r="P9" s="514">
        <v>43706</v>
      </c>
      <c r="Q9" s="514">
        <v>44012</v>
      </c>
      <c r="R9" s="513" t="s">
        <v>1720</v>
      </c>
      <c r="S9" s="518">
        <v>2</v>
      </c>
      <c r="T9" s="788">
        <v>100</v>
      </c>
      <c r="U9" s="805" t="s">
        <v>3142</v>
      </c>
      <c r="V9" s="516"/>
      <c r="W9" s="516"/>
      <c r="X9" s="516"/>
      <c r="Y9" s="516"/>
      <c r="Z9" s="516"/>
      <c r="AA9" s="516"/>
      <c r="AB9" s="516"/>
      <c r="AC9" s="516"/>
      <c r="AD9" s="516"/>
    </row>
    <row r="10" spans="1:30" s="516" customFormat="1" ht="117.75" customHeight="1" x14ac:dyDescent="0.2">
      <c r="A10" s="1520" t="s">
        <v>1721</v>
      </c>
      <c r="B10" s="1520" t="s">
        <v>3143</v>
      </c>
      <c r="C10" s="1520" t="s">
        <v>1722</v>
      </c>
      <c r="D10" s="1520" t="s">
        <v>1723</v>
      </c>
      <c r="E10" s="1520"/>
      <c r="F10" s="1520" t="s">
        <v>1724</v>
      </c>
      <c r="G10" s="1520" t="s">
        <v>1725</v>
      </c>
      <c r="H10" s="1523" t="s">
        <v>824</v>
      </c>
      <c r="I10" s="1523" t="s">
        <v>825</v>
      </c>
      <c r="J10" s="1523" t="s">
        <v>849</v>
      </c>
      <c r="K10" s="1520" t="s">
        <v>1726</v>
      </c>
      <c r="L10" s="1530" t="s">
        <v>1708</v>
      </c>
      <c r="M10" s="1523" t="s">
        <v>1709</v>
      </c>
      <c r="N10" s="513" t="s">
        <v>1727</v>
      </c>
      <c r="O10" s="513" t="s">
        <v>1728</v>
      </c>
      <c r="P10" s="514">
        <v>43706</v>
      </c>
      <c r="Q10" s="514">
        <v>44012</v>
      </c>
      <c r="R10" s="519" t="s">
        <v>1729</v>
      </c>
      <c r="S10" s="520">
        <v>1</v>
      </c>
      <c r="T10" s="789">
        <v>100</v>
      </c>
      <c r="U10" s="807" t="s">
        <v>2973</v>
      </c>
      <c r="V10" s="523"/>
      <c r="W10" s="523"/>
    </row>
    <row r="11" spans="1:30" s="516" customFormat="1" ht="98.45" customHeight="1" x14ac:dyDescent="0.2">
      <c r="A11" s="1521"/>
      <c r="B11" s="1521"/>
      <c r="C11" s="1521"/>
      <c r="D11" s="1521"/>
      <c r="E11" s="1521"/>
      <c r="F11" s="1521"/>
      <c r="G11" s="1521"/>
      <c r="H11" s="1523"/>
      <c r="I11" s="1523"/>
      <c r="J11" s="1523"/>
      <c r="K11" s="1522"/>
      <c r="L11" s="1530"/>
      <c r="M11" s="1523"/>
      <c r="N11" s="513" t="s">
        <v>1730</v>
      </c>
      <c r="O11" s="513" t="s">
        <v>1728</v>
      </c>
      <c r="P11" s="514">
        <v>43706</v>
      </c>
      <c r="Q11" s="514">
        <v>44012</v>
      </c>
      <c r="R11" s="519" t="s">
        <v>1731</v>
      </c>
      <c r="S11" s="520">
        <v>2</v>
      </c>
      <c r="T11" s="789">
        <v>100</v>
      </c>
      <c r="U11" s="807" t="s">
        <v>2972</v>
      </c>
      <c r="V11" s="523"/>
      <c r="W11" s="523"/>
    </row>
    <row r="12" spans="1:30" s="516" customFormat="1" ht="100.5" customHeight="1" x14ac:dyDescent="0.2">
      <c r="A12" s="1521"/>
      <c r="B12" s="1521"/>
      <c r="C12" s="1521"/>
      <c r="D12" s="1521"/>
      <c r="E12" s="1521"/>
      <c r="F12" s="1521"/>
      <c r="G12" s="1521"/>
      <c r="H12" s="1523"/>
      <c r="I12" s="1523"/>
      <c r="J12" s="1523"/>
      <c r="K12" s="513" t="s">
        <v>1732</v>
      </c>
      <c r="L12" s="1530"/>
      <c r="M12" s="1523"/>
      <c r="N12" s="513" t="s">
        <v>1733</v>
      </c>
      <c r="O12" s="513" t="s">
        <v>1719</v>
      </c>
      <c r="P12" s="514">
        <v>43706</v>
      </c>
      <c r="Q12" s="514">
        <v>44012</v>
      </c>
      <c r="R12" s="519" t="s">
        <v>1734</v>
      </c>
      <c r="S12" s="524">
        <v>3</v>
      </c>
      <c r="T12" s="790">
        <v>90</v>
      </c>
      <c r="U12" s="807" t="s">
        <v>2970</v>
      </c>
      <c r="V12" s="523"/>
      <c r="W12" s="523"/>
      <c r="X12" s="523"/>
      <c r="Y12" s="523"/>
      <c r="Z12" s="523"/>
      <c r="AA12" s="523"/>
      <c r="AB12" s="523"/>
      <c r="AC12" s="523"/>
      <c r="AD12" s="523"/>
    </row>
    <row r="13" spans="1:30" s="523" customFormat="1" ht="140.25" customHeight="1" x14ac:dyDescent="0.2">
      <c r="A13" s="1521"/>
      <c r="B13" s="1521"/>
      <c r="C13" s="1521"/>
      <c r="D13" s="1521"/>
      <c r="E13" s="1521"/>
      <c r="F13" s="1521"/>
      <c r="G13" s="1521"/>
      <c r="H13" s="1523"/>
      <c r="I13" s="1523"/>
      <c r="J13" s="1523"/>
      <c r="K13" s="513"/>
      <c r="L13" s="1530"/>
      <c r="M13" s="1523"/>
      <c r="N13" s="513" t="s">
        <v>1735</v>
      </c>
      <c r="O13" s="513" t="s">
        <v>1736</v>
      </c>
      <c r="P13" s="514">
        <v>43706</v>
      </c>
      <c r="Q13" s="514">
        <v>44012</v>
      </c>
      <c r="R13" s="519" t="s">
        <v>1737</v>
      </c>
      <c r="S13" s="525">
        <v>0.8</v>
      </c>
      <c r="T13" s="790">
        <v>100</v>
      </c>
      <c r="U13" s="807" t="s">
        <v>2970</v>
      </c>
    </row>
    <row r="14" spans="1:30" s="523" customFormat="1" ht="80.099999999999994" customHeight="1" x14ac:dyDescent="0.2">
      <c r="A14" s="1522"/>
      <c r="B14" s="1522"/>
      <c r="C14" s="1522"/>
      <c r="D14" s="1522"/>
      <c r="E14" s="1522"/>
      <c r="F14" s="1522"/>
      <c r="G14" s="1522"/>
      <c r="H14" s="1523"/>
      <c r="I14" s="1523"/>
      <c r="J14" s="1523"/>
      <c r="K14" s="513" t="s">
        <v>1738</v>
      </c>
      <c r="L14" s="1530"/>
      <c r="M14" s="1523"/>
      <c r="N14" s="513" t="s">
        <v>3144</v>
      </c>
      <c r="O14" s="513" t="s">
        <v>1739</v>
      </c>
      <c r="P14" s="514">
        <v>43706</v>
      </c>
      <c r="Q14" s="514">
        <v>44012</v>
      </c>
      <c r="R14" s="806" t="s">
        <v>1737</v>
      </c>
      <c r="S14" s="526"/>
      <c r="T14" s="790">
        <v>100</v>
      </c>
      <c r="U14" s="807" t="s">
        <v>3145</v>
      </c>
      <c r="V14" s="527"/>
    </row>
    <row r="15" spans="1:30" s="523" customFormat="1" ht="147.75" customHeight="1" x14ac:dyDescent="0.2">
      <c r="A15" s="1531" t="s">
        <v>1740</v>
      </c>
      <c r="B15" s="1531" t="s">
        <v>3146</v>
      </c>
      <c r="C15" s="1531" t="s">
        <v>1741</v>
      </c>
      <c r="D15" s="1531" t="s">
        <v>1742</v>
      </c>
      <c r="E15" s="1531" t="s">
        <v>1743</v>
      </c>
      <c r="F15" s="1532"/>
      <c r="G15" s="513" t="s">
        <v>1744</v>
      </c>
      <c r="H15" s="1523" t="s">
        <v>1745</v>
      </c>
      <c r="I15" s="1523" t="s">
        <v>1746</v>
      </c>
      <c r="J15" s="1523" t="s">
        <v>1747</v>
      </c>
      <c r="K15" s="513" t="s">
        <v>1748</v>
      </c>
      <c r="L15" s="1523" t="s">
        <v>1749</v>
      </c>
      <c r="M15" s="1523" t="s">
        <v>1709</v>
      </c>
      <c r="N15" s="513" t="s">
        <v>3147</v>
      </c>
      <c r="O15" s="513" t="s">
        <v>1711</v>
      </c>
      <c r="P15" s="514">
        <v>43706</v>
      </c>
      <c r="Q15" s="514">
        <v>44012</v>
      </c>
      <c r="R15" s="513" t="s">
        <v>1750</v>
      </c>
      <c r="S15" s="513">
        <v>1</v>
      </c>
      <c r="T15" s="878">
        <v>100</v>
      </c>
      <c r="U15" s="877" t="s">
        <v>2971</v>
      </c>
    </row>
    <row r="16" spans="1:30" s="523" customFormat="1" ht="137.25" customHeight="1" x14ac:dyDescent="0.2">
      <c r="A16" s="1531"/>
      <c r="B16" s="1531"/>
      <c r="C16" s="1531"/>
      <c r="D16" s="1531"/>
      <c r="E16" s="1531"/>
      <c r="F16" s="1532"/>
      <c r="G16" s="513" t="s">
        <v>1751</v>
      </c>
      <c r="H16" s="1523"/>
      <c r="I16" s="1523"/>
      <c r="J16" s="1523"/>
      <c r="K16" s="513" t="s">
        <v>1752</v>
      </c>
      <c r="L16" s="1523"/>
      <c r="M16" s="1523"/>
      <c r="N16" s="513" t="s">
        <v>3148</v>
      </c>
      <c r="O16" s="513" t="s">
        <v>1711</v>
      </c>
      <c r="P16" s="514">
        <v>43706</v>
      </c>
      <c r="Q16" s="514">
        <v>44012</v>
      </c>
      <c r="R16" s="513" t="s">
        <v>1753</v>
      </c>
      <c r="S16" s="513">
        <v>1</v>
      </c>
      <c r="T16" s="878">
        <v>100</v>
      </c>
      <c r="U16" s="877" t="s">
        <v>3149</v>
      </c>
    </row>
    <row r="17" spans="1:42" s="523" customFormat="1" ht="114.75" customHeight="1" x14ac:dyDescent="0.2">
      <c r="A17" s="513" t="s">
        <v>1754</v>
      </c>
      <c r="B17" s="513" t="s">
        <v>1755</v>
      </c>
      <c r="C17" s="513" t="s">
        <v>1756</v>
      </c>
      <c r="D17" s="513" t="s">
        <v>1757</v>
      </c>
      <c r="E17" s="513" t="s">
        <v>1758</v>
      </c>
      <c r="F17" s="513" t="s">
        <v>3150</v>
      </c>
      <c r="G17" s="513" t="s">
        <v>1759</v>
      </c>
      <c r="H17" s="528" t="s">
        <v>1462</v>
      </c>
      <c r="I17" s="528" t="s">
        <v>825</v>
      </c>
      <c r="J17" s="528" t="s">
        <v>1760</v>
      </c>
      <c r="K17" s="513" t="s">
        <v>1761</v>
      </c>
      <c r="M17" s="529"/>
      <c r="N17" s="513" t="s">
        <v>1762</v>
      </c>
      <c r="O17" s="513" t="s">
        <v>1711</v>
      </c>
      <c r="P17" s="514">
        <v>43706</v>
      </c>
      <c r="Q17" s="514">
        <v>44012</v>
      </c>
      <c r="R17" s="513" t="s">
        <v>1763</v>
      </c>
      <c r="S17" s="513">
        <v>2</v>
      </c>
      <c r="T17" s="878">
        <v>50</v>
      </c>
      <c r="U17" s="877" t="s">
        <v>2974</v>
      </c>
    </row>
    <row r="18" spans="1:42" s="523" customFormat="1" ht="165" customHeight="1" x14ac:dyDescent="0.2">
      <c r="A18" s="1531" t="s">
        <v>1764</v>
      </c>
      <c r="B18" s="1531" t="s">
        <v>1765</v>
      </c>
      <c r="C18" s="1531" t="s">
        <v>1766</v>
      </c>
      <c r="D18" s="1531" t="s">
        <v>1767</v>
      </c>
      <c r="E18" s="1531" t="s">
        <v>3151</v>
      </c>
      <c r="F18" s="1531"/>
      <c r="G18" s="1531" t="s">
        <v>1768</v>
      </c>
      <c r="H18" s="1517" t="s">
        <v>1462</v>
      </c>
      <c r="I18" s="1517" t="s">
        <v>825</v>
      </c>
      <c r="J18" s="1517" t="s">
        <v>1760</v>
      </c>
      <c r="K18" s="1520" t="s">
        <v>3152</v>
      </c>
      <c r="L18" s="1523" t="s">
        <v>1708</v>
      </c>
      <c r="M18" s="1523" t="s">
        <v>1769</v>
      </c>
      <c r="N18" s="1520" t="s">
        <v>1770</v>
      </c>
      <c r="O18" s="1520" t="s">
        <v>1771</v>
      </c>
      <c r="P18" s="1535">
        <v>43706</v>
      </c>
      <c r="Q18" s="1535">
        <v>44012</v>
      </c>
      <c r="R18" s="1524" t="s">
        <v>1772</v>
      </c>
      <c r="S18" s="1526">
        <v>1</v>
      </c>
      <c r="T18" s="1528">
        <v>80</v>
      </c>
      <c r="U18" s="1533" t="s">
        <v>2974</v>
      </c>
    </row>
    <row r="19" spans="1:42" s="523" customFormat="1" ht="127.5" customHeight="1" x14ac:dyDescent="0.2">
      <c r="A19" s="1531"/>
      <c r="B19" s="1531"/>
      <c r="C19" s="1531"/>
      <c r="D19" s="1531"/>
      <c r="E19" s="1531"/>
      <c r="F19" s="1531"/>
      <c r="G19" s="1531"/>
      <c r="H19" s="1519"/>
      <c r="I19" s="1519"/>
      <c r="J19" s="1519"/>
      <c r="K19" s="1522"/>
      <c r="L19" s="1523"/>
      <c r="M19" s="1523"/>
      <c r="N19" s="1522"/>
      <c r="O19" s="1522"/>
      <c r="P19" s="1536"/>
      <c r="Q19" s="1536"/>
      <c r="R19" s="1525"/>
      <c r="S19" s="1527"/>
      <c r="T19" s="1529"/>
      <c r="U19" s="1534"/>
    </row>
    <row r="20" spans="1:42" s="523" customFormat="1" ht="127.5" customHeight="1" x14ac:dyDescent="0.2">
      <c r="A20" s="1520" t="s">
        <v>1773</v>
      </c>
      <c r="B20" s="1520" t="s">
        <v>1774</v>
      </c>
      <c r="C20" s="1520" t="s">
        <v>1775</v>
      </c>
      <c r="D20" s="1520" t="s">
        <v>1776</v>
      </c>
      <c r="E20" s="1520" t="s">
        <v>1777</v>
      </c>
      <c r="F20" s="1520" t="s">
        <v>1778</v>
      </c>
      <c r="G20" s="1520" t="s">
        <v>1768</v>
      </c>
      <c r="H20" s="1517" t="s">
        <v>824</v>
      </c>
      <c r="I20" s="1517" t="s">
        <v>825</v>
      </c>
      <c r="J20" s="1517" t="s">
        <v>849</v>
      </c>
      <c r="K20" s="517" t="s">
        <v>1779</v>
      </c>
      <c r="L20" s="1517" t="s">
        <v>1708</v>
      </c>
      <c r="M20" s="1517" t="s">
        <v>1769</v>
      </c>
      <c r="N20" s="513" t="s">
        <v>1780</v>
      </c>
      <c r="O20" s="513" t="s">
        <v>1781</v>
      </c>
      <c r="P20" s="514">
        <v>43706</v>
      </c>
      <c r="Q20" s="514">
        <v>44012</v>
      </c>
      <c r="R20" s="525" t="s">
        <v>1782</v>
      </c>
      <c r="S20" s="520">
        <v>2</v>
      </c>
      <c r="T20" s="789">
        <v>100</v>
      </c>
      <c r="U20" s="807" t="s">
        <v>2974</v>
      </c>
    </row>
    <row r="21" spans="1:42" s="523" customFormat="1" ht="79.5" customHeight="1" x14ac:dyDescent="0.2">
      <c r="A21" s="1522"/>
      <c r="B21" s="1522"/>
      <c r="C21" s="1522"/>
      <c r="D21" s="1522"/>
      <c r="E21" s="1522"/>
      <c r="F21" s="1522"/>
      <c r="G21" s="1522"/>
      <c r="H21" s="1519"/>
      <c r="I21" s="1519"/>
      <c r="J21" s="1519"/>
      <c r="K21" s="530" t="s">
        <v>1783</v>
      </c>
      <c r="L21" s="1519"/>
      <c r="M21" s="1519"/>
      <c r="N21" s="513" t="s">
        <v>1784</v>
      </c>
      <c r="O21" s="513" t="s">
        <v>1781</v>
      </c>
      <c r="P21" s="514">
        <v>43706</v>
      </c>
      <c r="Q21" s="514">
        <v>44012</v>
      </c>
      <c r="R21" s="525" t="s">
        <v>1785</v>
      </c>
      <c r="S21" s="531">
        <v>2</v>
      </c>
      <c r="T21" s="789">
        <v>100</v>
      </c>
      <c r="U21" s="807" t="s">
        <v>2974</v>
      </c>
    </row>
    <row r="22" spans="1:42" s="532" customFormat="1" ht="79.5" customHeight="1" x14ac:dyDescent="0.2">
      <c r="A22" s="1520" t="s">
        <v>1786</v>
      </c>
      <c r="B22" s="1531" t="s">
        <v>1787</v>
      </c>
      <c r="C22" s="1531" t="s">
        <v>1788</v>
      </c>
      <c r="D22" s="1531" t="s">
        <v>1789</v>
      </c>
      <c r="E22" s="1531" t="s">
        <v>1790</v>
      </c>
      <c r="F22" s="1531" t="s">
        <v>1791</v>
      </c>
      <c r="G22" s="1531" t="s">
        <v>1792</v>
      </c>
      <c r="H22" s="1517" t="s">
        <v>824</v>
      </c>
      <c r="I22" s="1517" t="s">
        <v>825</v>
      </c>
      <c r="J22" s="1517" t="s">
        <v>849</v>
      </c>
      <c r="K22" s="1520" t="s">
        <v>1793</v>
      </c>
      <c r="L22" s="1523" t="s">
        <v>1708</v>
      </c>
      <c r="M22" s="1530" t="s">
        <v>1794</v>
      </c>
      <c r="N22" s="1520" t="s">
        <v>1795</v>
      </c>
      <c r="O22" s="1520" t="s">
        <v>1796</v>
      </c>
      <c r="P22" s="1535">
        <v>43706</v>
      </c>
      <c r="Q22" s="1535">
        <v>44012</v>
      </c>
      <c r="R22" s="1545" t="s">
        <v>1797</v>
      </c>
      <c r="S22" s="1537">
        <v>1</v>
      </c>
      <c r="T22" s="1540">
        <v>80</v>
      </c>
      <c r="U22" s="1533" t="s">
        <v>2974</v>
      </c>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523" customFormat="1" ht="79.5" customHeight="1" x14ac:dyDescent="0.2">
      <c r="A23" s="1521"/>
      <c r="B23" s="1531"/>
      <c r="C23" s="1531"/>
      <c r="D23" s="1531"/>
      <c r="E23" s="1531"/>
      <c r="F23" s="1531"/>
      <c r="G23" s="1531"/>
      <c r="H23" s="1518"/>
      <c r="I23" s="1518"/>
      <c r="J23" s="1518"/>
      <c r="K23" s="1521"/>
      <c r="L23" s="1523"/>
      <c r="M23" s="1530"/>
      <c r="N23" s="1521"/>
      <c r="O23" s="1521"/>
      <c r="P23" s="1544"/>
      <c r="Q23" s="1544"/>
      <c r="R23" s="1546"/>
      <c r="S23" s="1538"/>
      <c r="T23" s="1541"/>
      <c r="U23" s="1543"/>
    </row>
    <row r="24" spans="1:42" s="523" customFormat="1" ht="79.5" customHeight="1" x14ac:dyDescent="0.2">
      <c r="A24" s="1521"/>
      <c r="B24" s="1531"/>
      <c r="C24" s="1531"/>
      <c r="D24" s="1531"/>
      <c r="E24" s="1531"/>
      <c r="F24" s="1531"/>
      <c r="G24" s="1531"/>
      <c r="H24" s="1518"/>
      <c r="I24" s="1518"/>
      <c r="J24" s="1518"/>
      <c r="K24" s="1521"/>
      <c r="L24" s="1523"/>
      <c r="M24" s="1530"/>
      <c r="N24" s="1522"/>
      <c r="O24" s="1522"/>
      <c r="P24" s="1536"/>
      <c r="Q24" s="1536"/>
      <c r="R24" s="1547"/>
      <c r="S24" s="1539"/>
      <c r="T24" s="1542"/>
      <c r="U24" s="1534"/>
    </row>
    <row r="25" spans="1:42" s="523" customFormat="1" ht="136.5" customHeight="1" x14ac:dyDescent="0.2">
      <c r="A25" s="1522"/>
      <c r="B25" s="513" t="s">
        <v>1798</v>
      </c>
      <c r="C25" s="513" t="s">
        <v>1799</v>
      </c>
      <c r="D25" s="513" t="s">
        <v>3153</v>
      </c>
      <c r="E25" s="513" t="s">
        <v>1800</v>
      </c>
      <c r="F25" s="513" t="s">
        <v>1801</v>
      </c>
      <c r="G25" s="513" t="s">
        <v>1802</v>
      </c>
      <c r="H25" s="1519"/>
      <c r="I25" s="1519"/>
      <c r="J25" s="1519"/>
      <c r="K25" s="1522"/>
      <c r="L25" s="529" t="s">
        <v>1749</v>
      </c>
      <c r="M25" s="533" t="s">
        <v>1709</v>
      </c>
      <c r="N25" s="513" t="s">
        <v>3154</v>
      </c>
      <c r="O25" s="513" t="s">
        <v>1803</v>
      </c>
      <c r="P25" s="514">
        <v>43706</v>
      </c>
      <c r="Q25" s="514">
        <v>44012</v>
      </c>
      <c r="R25" s="519" t="s">
        <v>1804</v>
      </c>
      <c r="S25" s="534">
        <v>1</v>
      </c>
      <c r="T25" s="790">
        <v>100</v>
      </c>
      <c r="U25" s="807" t="s">
        <v>2974</v>
      </c>
    </row>
    <row r="26" spans="1:42" s="523" customFormat="1" ht="129" customHeight="1" x14ac:dyDescent="0.25">
      <c r="A26" s="1531" t="s">
        <v>1805</v>
      </c>
      <c r="B26" s="1531" t="s">
        <v>1806</v>
      </c>
      <c r="C26" s="1531" t="s">
        <v>1807</v>
      </c>
      <c r="D26" s="1531" t="s">
        <v>1808</v>
      </c>
      <c r="E26" s="1531" t="s">
        <v>1809</v>
      </c>
      <c r="F26" s="1531" t="s">
        <v>1810</v>
      </c>
      <c r="G26" s="1531" t="s">
        <v>1811</v>
      </c>
      <c r="H26" s="1523" t="s">
        <v>1462</v>
      </c>
      <c r="I26" s="1523" t="s">
        <v>825</v>
      </c>
      <c r="J26" s="1523" t="s">
        <v>1760</v>
      </c>
      <c r="K26" s="513" t="s">
        <v>1812</v>
      </c>
      <c r="L26" s="1523" t="s">
        <v>1749</v>
      </c>
      <c r="M26" s="1530" t="s">
        <v>1709</v>
      </c>
      <c r="N26" s="1531" t="s">
        <v>1813</v>
      </c>
      <c r="O26" s="1531" t="s">
        <v>1814</v>
      </c>
      <c r="P26" s="1535">
        <v>43706</v>
      </c>
      <c r="Q26" s="1535">
        <v>44012</v>
      </c>
      <c r="R26" s="1550" t="s">
        <v>1815</v>
      </c>
      <c r="S26" s="1551">
        <v>1</v>
      </c>
      <c r="T26" s="1540">
        <v>80</v>
      </c>
      <c r="U26" s="1193" t="s">
        <v>2974</v>
      </c>
      <c r="V26" s="535"/>
      <c r="W26" s="535"/>
    </row>
    <row r="27" spans="1:42" s="523" customFormat="1" ht="91.5" customHeight="1" x14ac:dyDescent="0.25">
      <c r="A27" s="1531"/>
      <c r="B27" s="1531"/>
      <c r="C27" s="1531"/>
      <c r="D27" s="1531"/>
      <c r="E27" s="1531"/>
      <c r="F27" s="1531"/>
      <c r="G27" s="1531"/>
      <c r="H27" s="1523"/>
      <c r="I27" s="1523"/>
      <c r="J27" s="1523"/>
      <c r="K27" s="1520" t="s">
        <v>1816</v>
      </c>
      <c r="L27" s="1523"/>
      <c r="M27" s="1530"/>
      <c r="N27" s="1531"/>
      <c r="O27" s="1531"/>
      <c r="P27" s="1536"/>
      <c r="Q27" s="1536"/>
      <c r="R27" s="1550"/>
      <c r="S27" s="1551"/>
      <c r="T27" s="1542"/>
      <c r="U27" s="1194"/>
      <c r="V27" s="535"/>
      <c r="W27" s="535"/>
      <c r="X27" s="535"/>
      <c r="Y27" s="535"/>
      <c r="Z27" s="535"/>
      <c r="AA27" s="535"/>
      <c r="AB27" s="535"/>
      <c r="AC27" s="535"/>
      <c r="AD27" s="535"/>
    </row>
    <row r="28" spans="1:42" s="535" customFormat="1" ht="135" customHeight="1" x14ac:dyDescent="0.25">
      <c r="A28" s="1531"/>
      <c r="B28" s="1531"/>
      <c r="C28" s="1531"/>
      <c r="D28" s="513" t="s">
        <v>1817</v>
      </c>
      <c r="E28" s="1531"/>
      <c r="F28" s="1531"/>
      <c r="G28" s="1531"/>
      <c r="H28" s="1523"/>
      <c r="I28" s="1523"/>
      <c r="J28" s="1523"/>
      <c r="K28" s="1522"/>
      <c r="L28" s="1523"/>
      <c r="M28" s="1530"/>
      <c r="N28" s="1520" t="s">
        <v>1818</v>
      </c>
      <c r="O28" s="1520" t="s">
        <v>1814</v>
      </c>
      <c r="P28" s="1535">
        <v>43706</v>
      </c>
      <c r="Q28" s="1535">
        <v>44012</v>
      </c>
      <c r="R28" s="1545" t="s">
        <v>3155</v>
      </c>
      <c r="S28" s="1537">
        <v>1</v>
      </c>
      <c r="T28" s="1541">
        <v>80</v>
      </c>
      <c r="U28" s="1193" t="s">
        <v>2974</v>
      </c>
    </row>
    <row r="29" spans="1:42" s="535" customFormat="1" ht="189" customHeight="1" x14ac:dyDescent="0.25">
      <c r="A29" s="1531"/>
      <c r="B29" s="1531"/>
      <c r="C29" s="1531"/>
      <c r="D29" s="513" t="s">
        <v>1819</v>
      </c>
      <c r="E29" s="513" t="s">
        <v>1820</v>
      </c>
      <c r="F29" s="513" t="s">
        <v>1821</v>
      </c>
      <c r="G29" s="1531"/>
      <c r="H29" s="1523"/>
      <c r="I29" s="1523"/>
      <c r="J29" s="1523"/>
      <c r="K29" s="513" t="s">
        <v>1822</v>
      </c>
      <c r="L29" s="1523"/>
      <c r="M29" s="1530"/>
      <c r="N29" s="1522"/>
      <c r="O29" s="1522"/>
      <c r="P29" s="1536"/>
      <c r="Q29" s="1536"/>
      <c r="R29" s="1547"/>
      <c r="S29" s="1539"/>
      <c r="T29" s="1542"/>
      <c r="U29" s="1194"/>
    </row>
    <row r="30" spans="1:42" s="535" customFormat="1" ht="129" customHeight="1" x14ac:dyDescent="0.25">
      <c r="A30" s="1548" t="s">
        <v>1823</v>
      </c>
      <c r="B30" s="1548" t="s">
        <v>1824</v>
      </c>
      <c r="C30" s="1548" t="s">
        <v>1825</v>
      </c>
      <c r="D30" s="515" t="s">
        <v>1826</v>
      </c>
      <c r="E30" s="515" t="s">
        <v>1827</v>
      </c>
      <c r="F30" s="515" t="s">
        <v>1828</v>
      </c>
      <c r="G30" s="1548" t="s">
        <v>1829</v>
      </c>
      <c r="H30" s="1549" t="s">
        <v>1745</v>
      </c>
      <c r="I30" s="1549" t="s">
        <v>1830</v>
      </c>
      <c r="J30" s="1549" t="s">
        <v>1747</v>
      </c>
      <c r="K30" s="515" t="s">
        <v>3156</v>
      </c>
      <c r="L30" s="1553" t="s">
        <v>1831</v>
      </c>
      <c r="M30" s="1553" t="s">
        <v>1794</v>
      </c>
      <c r="N30" s="1554" t="s">
        <v>1832</v>
      </c>
      <c r="O30" s="1548" t="s">
        <v>1833</v>
      </c>
      <c r="P30" s="1535">
        <v>43706</v>
      </c>
      <c r="Q30" s="1535">
        <v>44012</v>
      </c>
      <c r="R30" s="1533" t="s">
        <v>1834</v>
      </c>
      <c r="S30" s="1552">
        <v>1</v>
      </c>
      <c r="T30" s="1528">
        <v>85</v>
      </c>
      <c r="U30" s="1193" t="s">
        <v>2974</v>
      </c>
      <c r="V30" s="122"/>
      <c r="W30" s="122"/>
    </row>
    <row r="31" spans="1:42" s="535" customFormat="1" ht="135" customHeight="1" x14ac:dyDescent="0.25">
      <c r="A31" s="1548"/>
      <c r="B31" s="1548"/>
      <c r="C31" s="1548"/>
      <c r="D31" s="515" t="s">
        <v>1835</v>
      </c>
      <c r="E31" s="515" t="s">
        <v>3136</v>
      </c>
      <c r="F31" s="515"/>
      <c r="G31" s="1548"/>
      <c r="H31" s="1549"/>
      <c r="I31" s="1549"/>
      <c r="J31" s="1549"/>
      <c r="K31" s="515" t="s">
        <v>1836</v>
      </c>
      <c r="L31" s="1553"/>
      <c r="M31" s="1553"/>
      <c r="N31" s="1555"/>
      <c r="O31" s="1548"/>
      <c r="P31" s="1536"/>
      <c r="Q31" s="1536"/>
      <c r="R31" s="1534"/>
      <c r="S31" s="1534"/>
      <c r="T31" s="1529"/>
      <c r="U31" s="1194"/>
      <c r="V31" s="122"/>
      <c r="W31" s="122"/>
      <c r="X31" s="122"/>
      <c r="Y31" s="122"/>
      <c r="Z31" s="122"/>
      <c r="AA31" s="122"/>
      <c r="AB31" s="122"/>
      <c r="AC31" s="122"/>
      <c r="AD31" s="122"/>
    </row>
    <row r="32" spans="1:42" x14ac:dyDescent="0.25">
      <c r="A32" s="226"/>
      <c r="B32" s="189"/>
      <c r="C32" s="189"/>
      <c r="D32" s="189"/>
      <c r="E32" s="189"/>
      <c r="F32" s="189"/>
      <c r="G32" s="189"/>
      <c r="H32" s="190"/>
      <c r="I32" s="190"/>
      <c r="J32" s="190"/>
      <c r="K32" s="189"/>
      <c r="L32" s="536"/>
      <c r="M32" s="536"/>
      <c r="N32" s="189"/>
      <c r="O32" s="189"/>
      <c r="P32" s="189"/>
      <c r="Q32" s="189"/>
      <c r="R32" s="189"/>
      <c r="S32" s="189"/>
      <c r="T32" s="191"/>
      <c r="U32" s="191"/>
    </row>
    <row r="33" spans="1:20" s="668" customFormat="1" ht="31.5" customHeight="1" x14ac:dyDescent="0.25">
      <c r="A33" s="695">
        <f>COUNTIF(A6:A31,"*")</f>
        <v>9</v>
      </c>
      <c r="N33" s="695">
        <f>COUNTIF(N6:N31,"*")</f>
        <v>20</v>
      </c>
      <c r="T33" s="745">
        <f>AVERAGE(T6:T31)</f>
        <v>92.25</v>
      </c>
    </row>
    <row r="34" spans="1:20" s="668" customFormat="1" ht="31.5" customHeight="1" x14ac:dyDescent="0.25">
      <c r="A34" s="189" t="s">
        <v>2773</v>
      </c>
      <c r="N34" s="189" t="s">
        <v>2774</v>
      </c>
      <c r="T34" s="723" t="s">
        <v>2788</v>
      </c>
    </row>
    <row r="35" spans="1:20" x14ac:dyDescent="0.25">
      <c r="A35" s="122"/>
    </row>
    <row r="36" spans="1:20" x14ac:dyDescent="0.25">
      <c r="A36" s="122"/>
    </row>
    <row r="37" spans="1:20" x14ac:dyDescent="0.25">
      <c r="A37" s="122"/>
    </row>
    <row r="38" spans="1:20" x14ac:dyDescent="0.25">
      <c r="A38" s="122"/>
    </row>
    <row r="39" spans="1:20" x14ac:dyDescent="0.25">
      <c r="A39" s="122"/>
    </row>
    <row r="40" spans="1:20" x14ac:dyDescent="0.25">
      <c r="A40" s="122"/>
    </row>
    <row r="41" spans="1:20" x14ac:dyDescent="0.25">
      <c r="A41" s="122"/>
    </row>
    <row r="42" spans="1:20" x14ac:dyDescent="0.25">
      <c r="A42" s="122"/>
    </row>
    <row r="43" spans="1:20" x14ac:dyDescent="0.25">
      <c r="A43" s="122"/>
    </row>
    <row r="44" spans="1:20" x14ac:dyDescent="0.25">
      <c r="A44" s="122"/>
    </row>
    <row r="45" spans="1:20" x14ac:dyDescent="0.25">
      <c r="A45" s="122"/>
    </row>
    <row r="46" spans="1:20" x14ac:dyDescent="0.25">
      <c r="A46" s="122"/>
    </row>
    <row r="47" spans="1:20" x14ac:dyDescent="0.25">
      <c r="A47" s="122"/>
    </row>
    <row r="48" spans="1:20" x14ac:dyDescent="0.25">
      <c r="A48" s="122"/>
    </row>
    <row r="49" spans="1:1" x14ac:dyDescent="0.25">
      <c r="A49" s="122"/>
    </row>
    <row r="50" spans="1:1" x14ac:dyDescent="0.25">
      <c r="A50" s="122"/>
    </row>
    <row r="51" spans="1:1" x14ac:dyDescent="0.25">
      <c r="A51" s="122"/>
    </row>
    <row r="52" spans="1:1" x14ac:dyDescent="0.25">
      <c r="A52" s="122"/>
    </row>
    <row r="53" spans="1:1" x14ac:dyDescent="0.25">
      <c r="A53" s="122"/>
    </row>
    <row r="54" spans="1:1" x14ac:dyDescent="0.25">
      <c r="A54" s="122"/>
    </row>
    <row r="55" spans="1:1" x14ac:dyDescent="0.25">
      <c r="A55" s="122"/>
    </row>
    <row r="56" spans="1:1" x14ac:dyDescent="0.25">
      <c r="A56" s="122"/>
    </row>
    <row r="57" spans="1:1" x14ac:dyDescent="0.25">
      <c r="A57" s="122"/>
    </row>
    <row r="58" spans="1:1" x14ac:dyDescent="0.25">
      <c r="A58" s="122"/>
    </row>
    <row r="59" spans="1:1" x14ac:dyDescent="0.25">
      <c r="A59" s="122"/>
    </row>
    <row r="60" spans="1:1" x14ac:dyDescent="0.25">
      <c r="A60" s="122"/>
    </row>
    <row r="61" spans="1:1" x14ac:dyDescent="0.25">
      <c r="A61" s="122"/>
    </row>
    <row r="62" spans="1:1" x14ac:dyDescent="0.25">
      <c r="A62" s="122"/>
    </row>
    <row r="63" spans="1:1" x14ac:dyDescent="0.25">
      <c r="A63" s="122"/>
    </row>
    <row r="64" spans="1:1" x14ac:dyDescent="0.25">
      <c r="A64" s="122"/>
    </row>
    <row r="65" spans="1:1" x14ac:dyDescent="0.25">
      <c r="A65" s="122"/>
    </row>
    <row r="66" spans="1:1" x14ac:dyDescent="0.25">
      <c r="A66" s="122"/>
    </row>
    <row r="67" spans="1:1" x14ac:dyDescent="0.25">
      <c r="A67" s="122"/>
    </row>
    <row r="68" spans="1:1" x14ac:dyDescent="0.25">
      <c r="A68" s="122"/>
    </row>
    <row r="69" spans="1:1" x14ac:dyDescent="0.25">
      <c r="A69" s="122"/>
    </row>
    <row r="70" spans="1:1" x14ac:dyDescent="0.25">
      <c r="A70" s="122"/>
    </row>
    <row r="71" spans="1:1" x14ac:dyDescent="0.25">
      <c r="A71" s="122"/>
    </row>
    <row r="72" spans="1:1" x14ac:dyDescent="0.25">
      <c r="A72" s="122"/>
    </row>
    <row r="73" spans="1:1" x14ac:dyDescent="0.25">
      <c r="A73" s="122"/>
    </row>
    <row r="74" spans="1:1" x14ac:dyDescent="0.25">
      <c r="A74" s="122"/>
    </row>
    <row r="75" spans="1:1" x14ac:dyDescent="0.25">
      <c r="A75" s="122"/>
    </row>
    <row r="76" spans="1:1" x14ac:dyDescent="0.25">
      <c r="A76" s="122"/>
    </row>
    <row r="77" spans="1:1" x14ac:dyDescent="0.25">
      <c r="A77" s="122"/>
    </row>
    <row r="78" spans="1:1" x14ac:dyDescent="0.25">
      <c r="A78" s="122"/>
    </row>
    <row r="79" spans="1:1" x14ac:dyDescent="0.25">
      <c r="A79" s="122"/>
    </row>
    <row r="80" spans="1:1" x14ac:dyDescent="0.25">
      <c r="A80" s="122"/>
    </row>
    <row r="81" spans="1:1" x14ac:dyDescent="0.25">
      <c r="A81" s="122"/>
    </row>
    <row r="82" spans="1:1" x14ac:dyDescent="0.25">
      <c r="A82" s="122"/>
    </row>
    <row r="83" spans="1:1" x14ac:dyDescent="0.25">
      <c r="A83" s="122"/>
    </row>
    <row r="84" spans="1:1" x14ac:dyDescent="0.25">
      <c r="A84" s="122"/>
    </row>
    <row r="85" spans="1:1" x14ac:dyDescent="0.25">
      <c r="A85" s="122"/>
    </row>
    <row r="86" spans="1:1" x14ac:dyDescent="0.25">
      <c r="A86" s="122"/>
    </row>
    <row r="87" spans="1:1" x14ac:dyDescent="0.25">
      <c r="A87" s="122"/>
    </row>
    <row r="88" spans="1:1" x14ac:dyDescent="0.25">
      <c r="A88" s="122"/>
    </row>
    <row r="89" spans="1:1" x14ac:dyDescent="0.25">
      <c r="A89" s="122"/>
    </row>
    <row r="90" spans="1:1" x14ac:dyDescent="0.25">
      <c r="A90" s="122"/>
    </row>
    <row r="91" spans="1:1" x14ac:dyDescent="0.25">
      <c r="A91" s="122"/>
    </row>
    <row r="92" spans="1:1" x14ac:dyDescent="0.25">
      <c r="A92" s="122"/>
    </row>
    <row r="93" spans="1:1" x14ac:dyDescent="0.25">
      <c r="A93" s="122"/>
    </row>
    <row r="94" spans="1:1" x14ac:dyDescent="0.25">
      <c r="A94" s="122"/>
    </row>
    <row r="95" spans="1:1" x14ac:dyDescent="0.25">
      <c r="A95" s="122"/>
    </row>
    <row r="96" spans="1:1" x14ac:dyDescent="0.25">
      <c r="A96" s="122"/>
    </row>
    <row r="97" spans="1:1" x14ac:dyDescent="0.25">
      <c r="A97" s="122"/>
    </row>
    <row r="98" spans="1:1" x14ac:dyDescent="0.25">
      <c r="A98" s="122"/>
    </row>
    <row r="99" spans="1:1" x14ac:dyDescent="0.25">
      <c r="A99" s="122"/>
    </row>
    <row r="100" spans="1:1" x14ac:dyDescent="0.25">
      <c r="A100" s="122"/>
    </row>
    <row r="101" spans="1:1" x14ac:dyDescent="0.25">
      <c r="A101" s="122"/>
    </row>
    <row r="102" spans="1:1" x14ac:dyDescent="0.25">
      <c r="A102" s="122"/>
    </row>
    <row r="103" spans="1:1" x14ac:dyDescent="0.25">
      <c r="A103" s="122"/>
    </row>
    <row r="104" spans="1:1" x14ac:dyDescent="0.25">
      <c r="A104" s="122"/>
    </row>
    <row r="105" spans="1:1" x14ac:dyDescent="0.25">
      <c r="A105" s="122"/>
    </row>
    <row r="106" spans="1:1" x14ac:dyDescent="0.25">
      <c r="A106" s="122"/>
    </row>
    <row r="107" spans="1:1" x14ac:dyDescent="0.25">
      <c r="A107" s="122"/>
    </row>
    <row r="108" spans="1:1" x14ac:dyDescent="0.25">
      <c r="A108" s="122"/>
    </row>
    <row r="109" spans="1:1" x14ac:dyDescent="0.25">
      <c r="A109" s="122"/>
    </row>
    <row r="110" spans="1:1" x14ac:dyDescent="0.25">
      <c r="A110" s="122"/>
    </row>
    <row r="111" spans="1:1" x14ac:dyDescent="0.25">
      <c r="A111" s="122"/>
    </row>
    <row r="112" spans="1:1" x14ac:dyDescent="0.25">
      <c r="A112" s="122"/>
    </row>
    <row r="113" spans="1:1" x14ac:dyDescent="0.25">
      <c r="A113" s="122"/>
    </row>
    <row r="114" spans="1:1" x14ac:dyDescent="0.25">
      <c r="A114" s="122"/>
    </row>
    <row r="115" spans="1:1" x14ac:dyDescent="0.25">
      <c r="A115" s="122"/>
    </row>
    <row r="116" spans="1:1" x14ac:dyDescent="0.25">
      <c r="A116" s="122"/>
    </row>
    <row r="117" spans="1:1" x14ac:dyDescent="0.25">
      <c r="A117" s="122"/>
    </row>
    <row r="118" spans="1:1" x14ac:dyDescent="0.25">
      <c r="A118" s="122"/>
    </row>
    <row r="119" spans="1:1" x14ac:dyDescent="0.25">
      <c r="A119" s="122"/>
    </row>
    <row r="120" spans="1:1" x14ac:dyDescent="0.25">
      <c r="A120" s="122"/>
    </row>
    <row r="121" spans="1:1" x14ac:dyDescent="0.25">
      <c r="A121" s="122"/>
    </row>
    <row r="122" spans="1:1" x14ac:dyDescent="0.25">
      <c r="A122" s="122"/>
    </row>
    <row r="123" spans="1:1" x14ac:dyDescent="0.25">
      <c r="A123" s="122"/>
    </row>
    <row r="124" spans="1:1" x14ac:dyDescent="0.25">
      <c r="A124" s="122"/>
    </row>
    <row r="125" spans="1:1" x14ac:dyDescent="0.25">
      <c r="A125" s="122"/>
    </row>
    <row r="126" spans="1:1" x14ac:dyDescent="0.25">
      <c r="A126" s="122"/>
    </row>
    <row r="127" spans="1:1" x14ac:dyDescent="0.25">
      <c r="A127" s="122"/>
    </row>
    <row r="128" spans="1:1" x14ac:dyDescent="0.25">
      <c r="A128" s="122"/>
    </row>
    <row r="129" spans="1:1" x14ac:dyDescent="0.25">
      <c r="A129" s="122"/>
    </row>
    <row r="130" spans="1:1" x14ac:dyDescent="0.25">
      <c r="A130" s="122"/>
    </row>
    <row r="131" spans="1:1" x14ac:dyDescent="0.25">
      <c r="A131" s="122"/>
    </row>
    <row r="132" spans="1:1" x14ac:dyDescent="0.25">
      <c r="A132" s="122"/>
    </row>
    <row r="133" spans="1:1" x14ac:dyDescent="0.25">
      <c r="A133" s="122"/>
    </row>
    <row r="134" spans="1:1" x14ac:dyDescent="0.25">
      <c r="A134" s="122"/>
    </row>
    <row r="135" spans="1:1" x14ac:dyDescent="0.25">
      <c r="A135" s="122"/>
    </row>
    <row r="136" spans="1:1" x14ac:dyDescent="0.25">
      <c r="A136" s="122"/>
    </row>
    <row r="137" spans="1:1" x14ac:dyDescent="0.25">
      <c r="A137" s="122"/>
    </row>
    <row r="138" spans="1:1" x14ac:dyDescent="0.25">
      <c r="A138" s="122"/>
    </row>
    <row r="139" spans="1:1" x14ac:dyDescent="0.25">
      <c r="A139" s="122"/>
    </row>
    <row r="140" spans="1:1" x14ac:dyDescent="0.25">
      <c r="A140" s="122"/>
    </row>
    <row r="141" spans="1:1" x14ac:dyDescent="0.25">
      <c r="A141" s="122"/>
    </row>
    <row r="142" spans="1:1" x14ac:dyDescent="0.25">
      <c r="A142" s="122"/>
    </row>
    <row r="143" spans="1:1" x14ac:dyDescent="0.25">
      <c r="A143" s="122"/>
    </row>
    <row r="144" spans="1:1" x14ac:dyDescent="0.25">
      <c r="A144" s="122"/>
    </row>
    <row r="145" spans="1:1" x14ac:dyDescent="0.25">
      <c r="A145" s="122"/>
    </row>
    <row r="146" spans="1:1" x14ac:dyDescent="0.25">
      <c r="A146" s="122"/>
    </row>
    <row r="147" spans="1:1" x14ac:dyDescent="0.25">
      <c r="A147" s="122"/>
    </row>
    <row r="148" spans="1:1" x14ac:dyDescent="0.25">
      <c r="A148" s="122"/>
    </row>
    <row r="149" spans="1:1" x14ac:dyDescent="0.25">
      <c r="A149" s="122"/>
    </row>
    <row r="150" spans="1:1" x14ac:dyDescent="0.25">
      <c r="A150" s="122"/>
    </row>
    <row r="151" spans="1:1" x14ac:dyDescent="0.25">
      <c r="A151" s="122"/>
    </row>
    <row r="152" spans="1:1" x14ac:dyDescent="0.25">
      <c r="A152" s="122"/>
    </row>
    <row r="153" spans="1:1" x14ac:dyDescent="0.25">
      <c r="A153" s="122"/>
    </row>
    <row r="154" spans="1:1" x14ac:dyDescent="0.25">
      <c r="A154" s="122"/>
    </row>
    <row r="155" spans="1:1" x14ac:dyDescent="0.25">
      <c r="A155" s="122"/>
    </row>
    <row r="156" spans="1:1" x14ac:dyDescent="0.25">
      <c r="A156" s="122"/>
    </row>
    <row r="157" spans="1:1" x14ac:dyDescent="0.25">
      <c r="A157" s="122"/>
    </row>
    <row r="158" spans="1:1" x14ac:dyDescent="0.25">
      <c r="A158" s="122"/>
    </row>
    <row r="159" spans="1:1" x14ac:dyDescent="0.25">
      <c r="A159" s="122"/>
    </row>
    <row r="160" spans="1:1" x14ac:dyDescent="0.25">
      <c r="A160" s="122"/>
    </row>
    <row r="161" spans="1:1" x14ac:dyDescent="0.25">
      <c r="A161" s="122"/>
    </row>
    <row r="162" spans="1:1" x14ac:dyDescent="0.25">
      <c r="A162" s="122"/>
    </row>
    <row r="163" spans="1:1" x14ac:dyDescent="0.25">
      <c r="A163" s="122"/>
    </row>
    <row r="164" spans="1:1" x14ac:dyDescent="0.25">
      <c r="A164" s="122"/>
    </row>
    <row r="165" spans="1:1" x14ac:dyDescent="0.25">
      <c r="A165" s="122"/>
    </row>
    <row r="166" spans="1:1" x14ac:dyDescent="0.25">
      <c r="A166" s="122"/>
    </row>
    <row r="167" spans="1:1" x14ac:dyDescent="0.25">
      <c r="A167" s="122"/>
    </row>
    <row r="168" spans="1:1" x14ac:dyDescent="0.25">
      <c r="A168" s="122"/>
    </row>
    <row r="169" spans="1:1" x14ac:dyDescent="0.25">
      <c r="A169" s="122"/>
    </row>
    <row r="170" spans="1:1" x14ac:dyDescent="0.25">
      <c r="A170" s="122"/>
    </row>
    <row r="171" spans="1:1" x14ac:dyDescent="0.25">
      <c r="A171" s="122"/>
    </row>
    <row r="172" spans="1:1" x14ac:dyDescent="0.25">
      <c r="A172" s="122"/>
    </row>
    <row r="173" spans="1:1" x14ac:dyDescent="0.25">
      <c r="A173" s="122"/>
    </row>
    <row r="174" spans="1:1" x14ac:dyDescent="0.25">
      <c r="A174" s="122"/>
    </row>
    <row r="175" spans="1:1" x14ac:dyDescent="0.25">
      <c r="A175" s="122"/>
    </row>
    <row r="176" spans="1:1" x14ac:dyDescent="0.25">
      <c r="A176" s="122"/>
    </row>
    <row r="177" spans="1:1" x14ac:dyDescent="0.25">
      <c r="A177" s="122"/>
    </row>
    <row r="178" spans="1:1" x14ac:dyDescent="0.25">
      <c r="A178" s="122"/>
    </row>
    <row r="179" spans="1:1" x14ac:dyDescent="0.25">
      <c r="A179" s="122"/>
    </row>
    <row r="180" spans="1:1" x14ac:dyDescent="0.25">
      <c r="A180" s="122"/>
    </row>
    <row r="181" spans="1:1" x14ac:dyDescent="0.25">
      <c r="A181" s="122"/>
    </row>
    <row r="182" spans="1:1" x14ac:dyDescent="0.25">
      <c r="A182" s="122"/>
    </row>
    <row r="183" spans="1:1" x14ac:dyDescent="0.25">
      <c r="A183" s="122"/>
    </row>
    <row r="184" spans="1:1" x14ac:dyDescent="0.25">
      <c r="A184" s="122"/>
    </row>
    <row r="185" spans="1:1" x14ac:dyDescent="0.25">
      <c r="A185" s="122"/>
    </row>
    <row r="186" spans="1:1" x14ac:dyDescent="0.25">
      <c r="A186" s="122"/>
    </row>
    <row r="187" spans="1:1" x14ac:dyDescent="0.25">
      <c r="A187" s="122"/>
    </row>
    <row r="188" spans="1:1" x14ac:dyDescent="0.25">
      <c r="A188" s="122"/>
    </row>
    <row r="189" spans="1:1" x14ac:dyDescent="0.25">
      <c r="A189" s="122"/>
    </row>
    <row r="190" spans="1:1" x14ac:dyDescent="0.25">
      <c r="A190" s="122"/>
    </row>
    <row r="191" spans="1:1" x14ac:dyDescent="0.25">
      <c r="A191" s="122"/>
    </row>
    <row r="192" spans="1:1" x14ac:dyDescent="0.25">
      <c r="A192" s="122"/>
    </row>
    <row r="193" spans="1:1" x14ac:dyDescent="0.25">
      <c r="A193" s="122"/>
    </row>
    <row r="194" spans="1:1" x14ac:dyDescent="0.25">
      <c r="A194" s="122"/>
    </row>
    <row r="195" spans="1:1" x14ac:dyDescent="0.25">
      <c r="A195" s="122"/>
    </row>
    <row r="196" spans="1:1" x14ac:dyDescent="0.25">
      <c r="A196" s="122"/>
    </row>
    <row r="197" spans="1:1" x14ac:dyDescent="0.25">
      <c r="A197" s="122"/>
    </row>
    <row r="198" spans="1:1" x14ac:dyDescent="0.25">
      <c r="A198" s="122"/>
    </row>
    <row r="199" spans="1:1" x14ac:dyDescent="0.25">
      <c r="A199" s="122"/>
    </row>
    <row r="200" spans="1:1" x14ac:dyDescent="0.25">
      <c r="A200" s="122"/>
    </row>
    <row r="201" spans="1:1" x14ac:dyDescent="0.25">
      <c r="A201" s="122"/>
    </row>
    <row r="202" spans="1:1" x14ac:dyDescent="0.25">
      <c r="A202" s="122"/>
    </row>
    <row r="203" spans="1:1" x14ac:dyDescent="0.25">
      <c r="A203" s="122"/>
    </row>
    <row r="204" spans="1:1" x14ac:dyDescent="0.25">
      <c r="A204" s="122"/>
    </row>
    <row r="205" spans="1:1" x14ac:dyDescent="0.25">
      <c r="A205" s="122"/>
    </row>
    <row r="206" spans="1:1" x14ac:dyDescent="0.25">
      <c r="A206" s="122"/>
    </row>
    <row r="207" spans="1:1" x14ac:dyDescent="0.25">
      <c r="A207" s="122"/>
    </row>
    <row r="208" spans="1:1" x14ac:dyDescent="0.25">
      <c r="A208" s="122"/>
    </row>
    <row r="209" spans="1:1" x14ac:dyDescent="0.25">
      <c r="A209" s="122"/>
    </row>
    <row r="210" spans="1:1" x14ac:dyDescent="0.25">
      <c r="A210" s="122"/>
    </row>
    <row r="211" spans="1:1" x14ac:dyDescent="0.25">
      <c r="A211" s="122"/>
    </row>
    <row r="212" spans="1:1" x14ac:dyDescent="0.25">
      <c r="A212" s="122"/>
    </row>
    <row r="213" spans="1:1" x14ac:dyDescent="0.25">
      <c r="A213" s="122"/>
    </row>
    <row r="214" spans="1:1" x14ac:dyDescent="0.25">
      <c r="A214" s="122"/>
    </row>
    <row r="215" spans="1:1" x14ac:dyDescent="0.25">
      <c r="A215" s="122"/>
    </row>
    <row r="216" spans="1:1" x14ac:dyDescent="0.25">
      <c r="A216" s="122"/>
    </row>
    <row r="217" spans="1:1" x14ac:dyDescent="0.25">
      <c r="A217" s="122"/>
    </row>
    <row r="218" spans="1:1" x14ac:dyDescent="0.25">
      <c r="A218" s="122"/>
    </row>
    <row r="219" spans="1:1" x14ac:dyDescent="0.25">
      <c r="A219" s="122"/>
    </row>
    <row r="220" spans="1:1" x14ac:dyDescent="0.25">
      <c r="A220" s="122"/>
    </row>
    <row r="221" spans="1:1" x14ac:dyDescent="0.25">
      <c r="A221" s="122"/>
    </row>
    <row r="222" spans="1:1" x14ac:dyDescent="0.25">
      <c r="A222" s="122"/>
    </row>
    <row r="223" spans="1:1" x14ac:dyDescent="0.25">
      <c r="A223" s="122"/>
    </row>
    <row r="224" spans="1:1" x14ac:dyDescent="0.25">
      <c r="A224" s="122"/>
    </row>
    <row r="225" spans="1:1" x14ac:dyDescent="0.25">
      <c r="A225" s="122"/>
    </row>
  </sheetData>
  <mergeCells count="159">
    <mergeCell ref="Q30:Q31"/>
    <mergeCell ref="R30:R31"/>
    <mergeCell ref="S30:S31"/>
    <mergeCell ref="T30:T31"/>
    <mergeCell ref="U30:U31"/>
    <mergeCell ref="J30:J31"/>
    <mergeCell ref="L30:L31"/>
    <mergeCell ref="M30:M31"/>
    <mergeCell ref="N30:N31"/>
    <mergeCell ref="O30:O31"/>
    <mergeCell ref="P30:P31"/>
    <mergeCell ref="A30:A31"/>
    <mergeCell ref="B30:B31"/>
    <mergeCell ref="C30:C31"/>
    <mergeCell ref="G30:G31"/>
    <mergeCell ref="H30:H31"/>
    <mergeCell ref="I30:I31"/>
    <mergeCell ref="U26:U27"/>
    <mergeCell ref="K27:K28"/>
    <mergeCell ref="N28:N29"/>
    <mergeCell ref="O28:O29"/>
    <mergeCell ref="P28:P29"/>
    <mergeCell ref="Q28:Q29"/>
    <mergeCell ref="R28:R29"/>
    <mergeCell ref="S28:S29"/>
    <mergeCell ref="T28:T29"/>
    <mergeCell ref="U28:U29"/>
    <mergeCell ref="O26:O27"/>
    <mergeCell ref="P26:P27"/>
    <mergeCell ref="Q26:Q27"/>
    <mergeCell ref="R26:R27"/>
    <mergeCell ref="S26:S27"/>
    <mergeCell ref="T26:T27"/>
    <mergeCell ref="H26:H29"/>
    <mergeCell ref="I26:I29"/>
    <mergeCell ref="J26:J29"/>
    <mergeCell ref="L26:L29"/>
    <mergeCell ref="M26:M29"/>
    <mergeCell ref="N26:N27"/>
    <mergeCell ref="S22:S24"/>
    <mergeCell ref="T22:T24"/>
    <mergeCell ref="U22:U24"/>
    <mergeCell ref="A26:A29"/>
    <mergeCell ref="B26:B29"/>
    <mergeCell ref="C26:C29"/>
    <mergeCell ref="D26:D27"/>
    <mergeCell ref="E26:E28"/>
    <mergeCell ref="F26:F28"/>
    <mergeCell ref="G26:G29"/>
    <mergeCell ref="M22:M24"/>
    <mergeCell ref="N22:N24"/>
    <mergeCell ref="O22:O24"/>
    <mergeCell ref="P22:P24"/>
    <mergeCell ref="Q22:Q24"/>
    <mergeCell ref="R22:R24"/>
    <mergeCell ref="G22:G24"/>
    <mergeCell ref="H22:H25"/>
    <mergeCell ref="I22:I25"/>
    <mergeCell ref="J22:J25"/>
    <mergeCell ref="K22:K25"/>
    <mergeCell ref="L22:L24"/>
    <mergeCell ref="A22:A25"/>
    <mergeCell ref="B22:B24"/>
    <mergeCell ref="C22:C24"/>
    <mergeCell ref="D22:D24"/>
    <mergeCell ref="E22:E24"/>
    <mergeCell ref="F22:F24"/>
    <mergeCell ref="G20:G21"/>
    <mergeCell ref="H20:H21"/>
    <mergeCell ref="I20:I21"/>
    <mergeCell ref="J20:J21"/>
    <mergeCell ref="L20:L21"/>
    <mergeCell ref="U18:U19"/>
    <mergeCell ref="A20:A21"/>
    <mergeCell ref="B20:B21"/>
    <mergeCell ref="C20:C21"/>
    <mergeCell ref="D20:D21"/>
    <mergeCell ref="E20:E21"/>
    <mergeCell ref="F20:F21"/>
    <mergeCell ref="L18:L19"/>
    <mergeCell ref="M18:M19"/>
    <mergeCell ref="N18:N19"/>
    <mergeCell ref="O18:O19"/>
    <mergeCell ref="P18:P19"/>
    <mergeCell ref="Q18:Q19"/>
    <mergeCell ref="F18:F19"/>
    <mergeCell ref="G18:G19"/>
    <mergeCell ref="H18:H19"/>
    <mergeCell ref="I18:I19"/>
    <mergeCell ref="J18:J19"/>
    <mergeCell ref="K18:K19"/>
    <mergeCell ref="A18:A19"/>
    <mergeCell ref="B18:B19"/>
    <mergeCell ref="C18:C19"/>
    <mergeCell ref="D18:D19"/>
    <mergeCell ref="E18:E19"/>
    <mergeCell ref="M20:M21"/>
    <mergeCell ref="R18:R19"/>
    <mergeCell ref="S18:S19"/>
    <mergeCell ref="T18:T19"/>
    <mergeCell ref="L10:L14"/>
    <mergeCell ref="M10:M14"/>
    <mergeCell ref="A15:A16"/>
    <mergeCell ref="B15:B16"/>
    <mergeCell ref="C15:C16"/>
    <mergeCell ref="D15:D16"/>
    <mergeCell ref="E15:E16"/>
    <mergeCell ref="F15:F16"/>
    <mergeCell ref="H15:H16"/>
    <mergeCell ref="I15:I16"/>
    <mergeCell ref="J15:J16"/>
    <mergeCell ref="L15:L16"/>
    <mergeCell ref="M15:M16"/>
    <mergeCell ref="M6:M9"/>
    <mergeCell ref="A10:A14"/>
    <mergeCell ref="B10:B14"/>
    <mergeCell ref="C10:C14"/>
    <mergeCell ref="D10:D14"/>
    <mergeCell ref="E10:E14"/>
    <mergeCell ref="F10:F14"/>
    <mergeCell ref="G10:G14"/>
    <mergeCell ref="H10:H14"/>
    <mergeCell ref="I10:I14"/>
    <mergeCell ref="G6:G9"/>
    <mergeCell ref="H6:H9"/>
    <mergeCell ref="I6:I9"/>
    <mergeCell ref="J6:J9"/>
    <mergeCell ref="K6:K8"/>
    <mergeCell ref="L6:L9"/>
    <mergeCell ref="A6:A9"/>
    <mergeCell ref="B6:B9"/>
    <mergeCell ref="C6:C9"/>
    <mergeCell ref="D6:D9"/>
    <mergeCell ref="E6:E9"/>
    <mergeCell ref="F6:F9"/>
    <mergeCell ref="J10:J14"/>
    <mergeCell ref="K10:K11"/>
    <mergeCell ref="A1:B2"/>
    <mergeCell ref="C1:T1"/>
    <mergeCell ref="C2:T2"/>
    <mergeCell ref="A3:E3"/>
    <mergeCell ref="F3:U3"/>
    <mergeCell ref="A4:B4"/>
    <mergeCell ref="C4:C5"/>
    <mergeCell ref="D4:F4"/>
    <mergeCell ref="G4:G5"/>
    <mergeCell ref="H4:H5"/>
    <mergeCell ref="O4:O5"/>
    <mergeCell ref="P4:Q4"/>
    <mergeCell ref="R4:R5"/>
    <mergeCell ref="S4:S5"/>
    <mergeCell ref="T4:T5"/>
    <mergeCell ref="U4:U5"/>
    <mergeCell ref="I4:I5"/>
    <mergeCell ref="J4:J5"/>
    <mergeCell ref="K4:K5"/>
    <mergeCell ref="L4:L5"/>
    <mergeCell ref="M4:M5"/>
    <mergeCell ref="N4:N5"/>
  </mergeCells>
  <pageMargins left="0.7" right="0.7" top="0.75" bottom="0.75" header="0.3" footer="0.3"/>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topLeftCell="F1" zoomScale="60" zoomScaleNormal="60" workbookViewId="0">
      <selection activeCell="K6" sqref="K6:K17"/>
    </sheetView>
  </sheetViews>
  <sheetFormatPr baseColWidth="10" defaultRowHeight="15" x14ac:dyDescent="0.25"/>
  <cols>
    <col min="1" max="1" width="12.5703125" style="122" customWidth="1"/>
    <col min="2" max="2" width="16.7109375" style="122" customWidth="1"/>
    <col min="3" max="3" width="17.140625" style="122" customWidth="1"/>
    <col min="4" max="4" width="25.7109375" style="122" bestFit="1" customWidth="1"/>
    <col min="5" max="5" width="26.85546875" style="122" bestFit="1" customWidth="1"/>
    <col min="6" max="6" width="19" style="122" bestFit="1" customWidth="1"/>
    <col min="7" max="7" width="26.5703125" style="122" customWidth="1"/>
    <col min="8" max="10" width="4.42578125" style="122" customWidth="1"/>
    <col min="11" max="11" width="28.5703125" style="122" customWidth="1"/>
    <col min="12" max="12" width="10.42578125" style="122" customWidth="1"/>
    <col min="13" max="13" width="5.5703125" style="122" customWidth="1"/>
    <col min="14" max="14" width="24.42578125" style="122" customWidth="1"/>
    <col min="15" max="15" width="15.7109375" style="122" customWidth="1"/>
    <col min="16" max="17" width="11.42578125" style="122"/>
    <col min="18" max="18" width="16.85546875" style="122" customWidth="1"/>
    <col min="19" max="19" width="17.7109375" style="122" customWidth="1"/>
    <col min="20" max="20" width="12.85546875" style="122" customWidth="1"/>
    <col min="21" max="21" width="30" style="122" customWidth="1"/>
    <col min="22" max="256" width="11.42578125" style="122"/>
    <col min="257" max="257" width="12.5703125" style="122" customWidth="1"/>
    <col min="258" max="258" width="16.7109375" style="122" customWidth="1"/>
    <col min="259" max="259" width="17.140625" style="122" customWidth="1"/>
    <col min="260" max="260" width="25.7109375" style="122" bestFit="1" customWidth="1"/>
    <col min="261" max="261" width="26.85546875" style="122" bestFit="1" customWidth="1"/>
    <col min="262" max="262" width="19" style="122" bestFit="1" customWidth="1"/>
    <col min="263" max="263" width="26.5703125" style="122" customWidth="1"/>
    <col min="264" max="266" width="4.42578125" style="122" customWidth="1"/>
    <col min="267" max="267" width="28.5703125" style="122" customWidth="1"/>
    <col min="268" max="268" width="10.42578125" style="122" customWidth="1"/>
    <col min="269" max="269" width="5.5703125" style="122" customWidth="1"/>
    <col min="270" max="270" width="19" style="122" customWidth="1"/>
    <col min="271" max="271" width="15.7109375" style="122" customWidth="1"/>
    <col min="272" max="273" width="11.42578125" style="122"/>
    <col min="274" max="274" width="16.85546875" style="122" customWidth="1"/>
    <col min="275" max="275" width="17.7109375" style="122" customWidth="1"/>
    <col min="276" max="276" width="12.85546875" style="122" customWidth="1"/>
    <col min="277" max="277" width="30" style="122" customWidth="1"/>
    <col min="278" max="512" width="11.42578125" style="122"/>
    <col min="513" max="513" width="12.5703125" style="122" customWidth="1"/>
    <col min="514" max="514" width="16.7109375" style="122" customWidth="1"/>
    <col min="515" max="515" width="17.140625" style="122" customWidth="1"/>
    <col min="516" max="516" width="25.7109375" style="122" bestFit="1" customWidth="1"/>
    <col min="517" max="517" width="26.85546875" style="122" bestFit="1" customWidth="1"/>
    <col min="518" max="518" width="19" style="122" bestFit="1" customWidth="1"/>
    <col min="519" max="519" width="26.5703125" style="122" customWidth="1"/>
    <col min="520" max="522" width="4.42578125" style="122" customWidth="1"/>
    <col min="523" max="523" width="28.5703125" style="122" customWidth="1"/>
    <col min="524" max="524" width="10.42578125" style="122" customWidth="1"/>
    <col min="525" max="525" width="5.5703125" style="122" customWidth="1"/>
    <col min="526" max="526" width="19" style="122" customWidth="1"/>
    <col min="527" max="527" width="15.7109375" style="122" customWidth="1"/>
    <col min="528" max="529" width="11.42578125" style="122"/>
    <col min="530" max="530" width="16.85546875" style="122" customWidth="1"/>
    <col min="531" max="531" width="17.7109375" style="122" customWidth="1"/>
    <col min="532" max="532" width="12.85546875" style="122" customWidth="1"/>
    <col min="533" max="533" width="30" style="122" customWidth="1"/>
    <col min="534" max="768" width="11.42578125" style="122"/>
    <col min="769" max="769" width="12.5703125" style="122" customWidth="1"/>
    <col min="770" max="770" width="16.7109375" style="122" customWidth="1"/>
    <col min="771" max="771" width="17.140625" style="122" customWidth="1"/>
    <col min="772" max="772" width="25.7109375" style="122" bestFit="1" customWidth="1"/>
    <col min="773" max="773" width="26.85546875" style="122" bestFit="1" customWidth="1"/>
    <col min="774" max="774" width="19" style="122" bestFit="1" customWidth="1"/>
    <col min="775" max="775" width="26.5703125" style="122" customWidth="1"/>
    <col min="776" max="778" width="4.42578125" style="122" customWidth="1"/>
    <col min="779" max="779" width="28.5703125" style="122" customWidth="1"/>
    <col min="780" max="780" width="10.42578125" style="122" customWidth="1"/>
    <col min="781" max="781" width="5.5703125" style="122" customWidth="1"/>
    <col min="782" max="782" width="19" style="122" customWidth="1"/>
    <col min="783" max="783" width="15.7109375" style="122" customWidth="1"/>
    <col min="784" max="785" width="11.42578125" style="122"/>
    <col min="786" max="786" width="16.85546875" style="122" customWidth="1"/>
    <col min="787" max="787" width="17.7109375" style="122" customWidth="1"/>
    <col min="788" max="788" width="12.85546875" style="122" customWidth="1"/>
    <col min="789" max="789" width="30" style="122" customWidth="1"/>
    <col min="790" max="1024" width="11.42578125" style="122"/>
    <col min="1025" max="1025" width="12.5703125" style="122" customWidth="1"/>
    <col min="1026" max="1026" width="16.7109375" style="122" customWidth="1"/>
    <col min="1027" max="1027" width="17.140625" style="122" customWidth="1"/>
    <col min="1028" max="1028" width="25.7109375" style="122" bestFit="1" customWidth="1"/>
    <col min="1029" max="1029" width="26.85546875" style="122" bestFit="1" customWidth="1"/>
    <col min="1030" max="1030" width="19" style="122" bestFit="1" customWidth="1"/>
    <col min="1031" max="1031" width="26.5703125" style="122" customWidth="1"/>
    <col min="1032" max="1034" width="4.42578125" style="122" customWidth="1"/>
    <col min="1035" max="1035" width="28.5703125" style="122" customWidth="1"/>
    <col min="1036" max="1036" width="10.42578125" style="122" customWidth="1"/>
    <col min="1037" max="1037" width="5.5703125" style="122" customWidth="1"/>
    <col min="1038" max="1038" width="19" style="122" customWidth="1"/>
    <col min="1039" max="1039" width="15.7109375" style="122" customWidth="1"/>
    <col min="1040" max="1041" width="11.42578125" style="122"/>
    <col min="1042" max="1042" width="16.85546875" style="122" customWidth="1"/>
    <col min="1043" max="1043" width="17.7109375" style="122" customWidth="1"/>
    <col min="1044" max="1044" width="12.85546875" style="122" customWidth="1"/>
    <col min="1045" max="1045" width="30" style="122" customWidth="1"/>
    <col min="1046" max="1280" width="11.42578125" style="122"/>
    <col min="1281" max="1281" width="12.5703125" style="122" customWidth="1"/>
    <col min="1282" max="1282" width="16.7109375" style="122" customWidth="1"/>
    <col min="1283" max="1283" width="17.140625" style="122" customWidth="1"/>
    <col min="1284" max="1284" width="25.7109375" style="122" bestFit="1" customWidth="1"/>
    <col min="1285" max="1285" width="26.85546875" style="122" bestFit="1" customWidth="1"/>
    <col min="1286" max="1286" width="19" style="122" bestFit="1" customWidth="1"/>
    <col min="1287" max="1287" width="26.5703125" style="122" customWidth="1"/>
    <col min="1288" max="1290" width="4.42578125" style="122" customWidth="1"/>
    <col min="1291" max="1291" width="28.5703125" style="122" customWidth="1"/>
    <col min="1292" max="1292" width="10.42578125" style="122" customWidth="1"/>
    <col min="1293" max="1293" width="5.5703125" style="122" customWidth="1"/>
    <col min="1294" max="1294" width="19" style="122" customWidth="1"/>
    <col min="1295" max="1295" width="15.7109375" style="122" customWidth="1"/>
    <col min="1296" max="1297" width="11.42578125" style="122"/>
    <col min="1298" max="1298" width="16.85546875" style="122" customWidth="1"/>
    <col min="1299" max="1299" width="17.7109375" style="122" customWidth="1"/>
    <col min="1300" max="1300" width="12.85546875" style="122" customWidth="1"/>
    <col min="1301" max="1301" width="30" style="122" customWidth="1"/>
    <col min="1302" max="1536" width="11.42578125" style="122"/>
    <col min="1537" max="1537" width="12.5703125" style="122" customWidth="1"/>
    <col min="1538" max="1538" width="16.7109375" style="122" customWidth="1"/>
    <col min="1539" max="1539" width="17.140625" style="122" customWidth="1"/>
    <col min="1540" max="1540" width="25.7109375" style="122" bestFit="1" customWidth="1"/>
    <col min="1541" max="1541" width="26.85546875" style="122" bestFit="1" customWidth="1"/>
    <col min="1542" max="1542" width="19" style="122" bestFit="1" customWidth="1"/>
    <col min="1543" max="1543" width="26.5703125" style="122" customWidth="1"/>
    <col min="1544" max="1546" width="4.42578125" style="122" customWidth="1"/>
    <col min="1547" max="1547" width="28.5703125" style="122" customWidth="1"/>
    <col min="1548" max="1548" width="10.42578125" style="122" customWidth="1"/>
    <col min="1549" max="1549" width="5.5703125" style="122" customWidth="1"/>
    <col min="1550" max="1550" width="19" style="122" customWidth="1"/>
    <col min="1551" max="1551" width="15.7109375" style="122" customWidth="1"/>
    <col min="1552" max="1553" width="11.42578125" style="122"/>
    <col min="1554" max="1554" width="16.85546875" style="122" customWidth="1"/>
    <col min="1555" max="1555" width="17.7109375" style="122" customWidth="1"/>
    <col min="1556" max="1556" width="12.85546875" style="122" customWidth="1"/>
    <col min="1557" max="1557" width="30" style="122" customWidth="1"/>
    <col min="1558" max="1792" width="11.42578125" style="122"/>
    <col min="1793" max="1793" width="12.5703125" style="122" customWidth="1"/>
    <col min="1794" max="1794" width="16.7109375" style="122" customWidth="1"/>
    <col min="1795" max="1795" width="17.140625" style="122" customWidth="1"/>
    <col min="1796" max="1796" width="25.7109375" style="122" bestFit="1" customWidth="1"/>
    <col min="1797" max="1797" width="26.85546875" style="122" bestFit="1" customWidth="1"/>
    <col min="1798" max="1798" width="19" style="122" bestFit="1" customWidth="1"/>
    <col min="1799" max="1799" width="26.5703125" style="122" customWidth="1"/>
    <col min="1800" max="1802" width="4.42578125" style="122" customWidth="1"/>
    <col min="1803" max="1803" width="28.5703125" style="122" customWidth="1"/>
    <col min="1804" max="1804" width="10.42578125" style="122" customWidth="1"/>
    <col min="1805" max="1805" width="5.5703125" style="122" customWidth="1"/>
    <col min="1806" max="1806" width="19" style="122" customWidth="1"/>
    <col min="1807" max="1807" width="15.7109375" style="122" customWidth="1"/>
    <col min="1808" max="1809" width="11.42578125" style="122"/>
    <col min="1810" max="1810" width="16.85546875" style="122" customWidth="1"/>
    <col min="1811" max="1811" width="17.7109375" style="122" customWidth="1"/>
    <col min="1812" max="1812" width="12.85546875" style="122" customWidth="1"/>
    <col min="1813" max="1813" width="30" style="122" customWidth="1"/>
    <col min="1814" max="2048" width="11.42578125" style="122"/>
    <col min="2049" max="2049" width="12.5703125" style="122" customWidth="1"/>
    <col min="2050" max="2050" width="16.7109375" style="122" customWidth="1"/>
    <col min="2051" max="2051" width="17.140625" style="122" customWidth="1"/>
    <col min="2052" max="2052" width="25.7109375" style="122" bestFit="1" customWidth="1"/>
    <col min="2053" max="2053" width="26.85546875" style="122" bestFit="1" customWidth="1"/>
    <col min="2054" max="2054" width="19" style="122" bestFit="1" customWidth="1"/>
    <col min="2055" max="2055" width="26.5703125" style="122" customWidth="1"/>
    <col min="2056" max="2058" width="4.42578125" style="122" customWidth="1"/>
    <col min="2059" max="2059" width="28.5703125" style="122" customWidth="1"/>
    <col min="2060" max="2060" width="10.42578125" style="122" customWidth="1"/>
    <col min="2061" max="2061" width="5.5703125" style="122" customWidth="1"/>
    <col min="2062" max="2062" width="19" style="122" customWidth="1"/>
    <col min="2063" max="2063" width="15.7109375" style="122" customWidth="1"/>
    <col min="2064" max="2065" width="11.42578125" style="122"/>
    <col min="2066" max="2066" width="16.85546875" style="122" customWidth="1"/>
    <col min="2067" max="2067" width="17.7109375" style="122" customWidth="1"/>
    <col min="2068" max="2068" width="12.85546875" style="122" customWidth="1"/>
    <col min="2069" max="2069" width="30" style="122" customWidth="1"/>
    <col min="2070" max="2304" width="11.42578125" style="122"/>
    <col min="2305" max="2305" width="12.5703125" style="122" customWidth="1"/>
    <col min="2306" max="2306" width="16.7109375" style="122" customWidth="1"/>
    <col min="2307" max="2307" width="17.140625" style="122" customWidth="1"/>
    <col min="2308" max="2308" width="25.7109375" style="122" bestFit="1" customWidth="1"/>
    <col min="2309" max="2309" width="26.85546875" style="122" bestFit="1" customWidth="1"/>
    <col min="2310" max="2310" width="19" style="122" bestFit="1" customWidth="1"/>
    <col min="2311" max="2311" width="26.5703125" style="122" customWidth="1"/>
    <col min="2312" max="2314" width="4.42578125" style="122" customWidth="1"/>
    <col min="2315" max="2315" width="28.5703125" style="122" customWidth="1"/>
    <col min="2316" max="2316" width="10.42578125" style="122" customWidth="1"/>
    <col min="2317" max="2317" width="5.5703125" style="122" customWidth="1"/>
    <col min="2318" max="2318" width="19" style="122" customWidth="1"/>
    <col min="2319" max="2319" width="15.7109375" style="122" customWidth="1"/>
    <col min="2320" max="2321" width="11.42578125" style="122"/>
    <col min="2322" max="2322" width="16.85546875" style="122" customWidth="1"/>
    <col min="2323" max="2323" width="17.7109375" style="122" customWidth="1"/>
    <col min="2324" max="2324" width="12.85546875" style="122" customWidth="1"/>
    <col min="2325" max="2325" width="30" style="122" customWidth="1"/>
    <col min="2326" max="2560" width="11.42578125" style="122"/>
    <col min="2561" max="2561" width="12.5703125" style="122" customWidth="1"/>
    <col min="2562" max="2562" width="16.7109375" style="122" customWidth="1"/>
    <col min="2563" max="2563" width="17.140625" style="122" customWidth="1"/>
    <col min="2564" max="2564" width="25.7109375" style="122" bestFit="1" customWidth="1"/>
    <col min="2565" max="2565" width="26.85546875" style="122" bestFit="1" customWidth="1"/>
    <col min="2566" max="2566" width="19" style="122" bestFit="1" customWidth="1"/>
    <col min="2567" max="2567" width="26.5703125" style="122" customWidth="1"/>
    <col min="2568" max="2570" width="4.42578125" style="122" customWidth="1"/>
    <col min="2571" max="2571" width="28.5703125" style="122" customWidth="1"/>
    <col min="2572" max="2572" width="10.42578125" style="122" customWidth="1"/>
    <col min="2573" max="2573" width="5.5703125" style="122" customWidth="1"/>
    <col min="2574" max="2574" width="19" style="122" customWidth="1"/>
    <col min="2575" max="2575" width="15.7109375" style="122" customWidth="1"/>
    <col min="2576" max="2577" width="11.42578125" style="122"/>
    <col min="2578" max="2578" width="16.85546875" style="122" customWidth="1"/>
    <col min="2579" max="2579" width="17.7109375" style="122" customWidth="1"/>
    <col min="2580" max="2580" width="12.85546875" style="122" customWidth="1"/>
    <col min="2581" max="2581" width="30" style="122" customWidth="1"/>
    <col min="2582" max="2816" width="11.42578125" style="122"/>
    <col min="2817" max="2817" width="12.5703125" style="122" customWidth="1"/>
    <col min="2818" max="2818" width="16.7109375" style="122" customWidth="1"/>
    <col min="2819" max="2819" width="17.140625" style="122" customWidth="1"/>
    <col min="2820" max="2820" width="25.7109375" style="122" bestFit="1" customWidth="1"/>
    <col min="2821" max="2821" width="26.85546875" style="122" bestFit="1" customWidth="1"/>
    <col min="2822" max="2822" width="19" style="122" bestFit="1" customWidth="1"/>
    <col min="2823" max="2823" width="26.5703125" style="122" customWidth="1"/>
    <col min="2824" max="2826" width="4.42578125" style="122" customWidth="1"/>
    <col min="2827" max="2827" width="28.5703125" style="122" customWidth="1"/>
    <col min="2828" max="2828" width="10.42578125" style="122" customWidth="1"/>
    <col min="2829" max="2829" width="5.5703125" style="122" customWidth="1"/>
    <col min="2830" max="2830" width="19" style="122" customWidth="1"/>
    <col min="2831" max="2831" width="15.7109375" style="122" customWidth="1"/>
    <col min="2832" max="2833" width="11.42578125" style="122"/>
    <col min="2834" max="2834" width="16.85546875" style="122" customWidth="1"/>
    <col min="2835" max="2835" width="17.7109375" style="122" customWidth="1"/>
    <col min="2836" max="2836" width="12.85546875" style="122" customWidth="1"/>
    <col min="2837" max="2837" width="30" style="122" customWidth="1"/>
    <col min="2838" max="3072" width="11.42578125" style="122"/>
    <col min="3073" max="3073" width="12.5703125" style="122" customWidth="1"/>
    <col min="3074" max="3074" width="16.7109375" style="122" customWidth="1"/>
    <col min="3075" max="3075" width="17.140625" style="122" customWidth="1"/>
    <col min="3076" max="3076" width="25.7109375" style="122" bestFit="1" customWidth="1"/>
    <col min="3077" max="3077" width="26.85546875" style="122" bestFit="1" customWidth="1"/>
    <col min="3078" max="3078" width="19" style="122" bestFit="1" customWidth="1"/>
    <col min="3079" max="3079" width="26.5703125" style="122" customWidth="1"/>
    <col min="3080" max="3082" width="4.42578125" style="122" customWidth="1"/>
    <col min="3083" max="3083" width="28.5703125" style="122" customWidth="1"/>
    <col min="3084" max="3084" width="10.42578125" style="122" customWidth="1"/>
    <col min="3085" max="3085" width="5.5703125" style="122" customWidth="1"/>
    <col min="3086" max="3086" width="19" style="122" customWidth="1"/>
    <col min="3087" max="3087" width="15.7109375" style="122" customWidth="1"/>
    <col min="3088" max="3089" width="11.42578125" style="122"/>
    <col min="3090" max="3090" width="16.85546875" style="122" customWidth="1"/>
    <col min="3091" max="3091" width="17.7109375" style="122" customWidth="1"/>
    <col min="3092" max="3092" width="12.85546875" style="122" customWidth="1"/>
    <col min="3093" max="3093" width="30" style="122" customWidth="1"/>
    <col min="3094" max="3328" width="11.42578125" style="122"/>
    <col min="3329" max="3329" width="12.5703125" style="122" customWidth="1"/>
    <col min="3330" max="3330" width="16.7109375" style="122" customWidth="1"/>
    <col min="3331" max="3331" width="17.140625" style="122" customWidth="1"/>
    <col min="3332" max="3332" width="25.7109375" style="122" bestFit="1" customWidth="1"/>
    <col min="3333" max="3333" width="26.85546875" style="122" bestFit="1" customWidth="1"/>
    <col min="3334" max="3334" width="19" style="122" bestFit="1" customWidth="1"/>
    <col min="3335" max="3335" width="26.5703125" style="122" customWidth="1"/>
    <col min="3336" max="3338" width="4.42578125" style="122" customWidth="1"/>
    <col min="3339" max="3339" width="28.5703125" style="122" customWidth="1"/>
    <col min="3340" max="3340" width="10.42578125" style="122" customWidth="1"/>
    <col min="3341" max="3341" width="5.5703125" style="122" customWidth="1"/>
    <col min="3342" max="3342" width="19" style="122" customWidth="1"/>
    <col min="3343" max="3343" width="15.7109375" style="122" customWidth="1"/>
    <col min="3344" max="3345" width="11.42578125" style="122"/>
    <col min="3346" max="3346" width="16.85546875" style="122" customWidth="1"/>
    <col min="3347" max="3347" width="17.7109375" style="122" customWidth="1"/>
    <col min="3348" max="3348" width="12.85546875" style="122" customWidth="1"/>
    <col min="3349" max="3349" width="30" style="122" customWidth="1"/>
    <col min="3350" max="3584" width="11.42578125" style="122"/>
    <col min="3585" max="3585" width="12.5703125" style="122" customWidth="1"/>
    <col min="3586" max="3586" width="16.7109375" style="122" customWidth="1"/>
    <col min="3587" max="3587" width="17.140625" style="122" customWidth="1"/>
    <col min="3588" max="3588" width="25.7109375" style="122" bestFit="1" customWidth="1"/>
    <col min="3589" max="3589" width="26.85546875" style="122" bestFit="1" customWidth="1"/>
    <col min="3590" max="3590" width="19" style="122" bestFit="1" customWidth="1"/>
    <col min="3591" max="3591" width="26.5703125" style="122" customWidth="1"/>
    <col min="3592" max="3594" width="4.42578125" style="122" customWidth="1"/>
    <col min="3595" max="3595" width="28.5703125" style="122" customWidth="1"/>
    <col min="3596" max="3596" width="10.42578125" style="122" customWidth="1"/>
    <col min="3597" max="3597" width="5.5703125" style="122" customWidth="1"/>
    <col min="3598" max="3598" width="19" style="122" customWidth="1"/>
    <col min="3599" max="3599" width="15.7109375" style="122" customWidth="1"/>
    <col min="3600" max="3601" width="11.42578125" style="122"/>
    <col min="3602" max="3602" width="16.85546875" style="122" customWidth="1"/>
    <col min="3603" max="3603" width="17.7109375" style="122" customWidth="1"/>
    <col min="3604" max="3604" width="12.85546875" style="122" customWidth="1"/>
    <col min="3605" max="3605" width="30" style="122" customWidth="1"/>
    <col min="3606" max="3840" width="11.42578125" style="122"/>
    <col min="3841" max="3841" width="12.5703125" style="122" customWidth="1"/>
    <col min="3842" max="3842" width="16.7109375" style="122" customWidth="1"/>
    <col min="3843" max="3843" width="17.140625" style="122" customWidth="1"/>
    <col min="3844" max="3844" width="25.7109375" style="122" bestFit="1" customWidth="1"/>
    <col min="3845" max="3845" width="26.85546875" style="122" bestFit="1" customWidth="1"/>
    <col min="3846" max="3846" width="19" style="122" bestFit="1" customWidth="1"/>
    <col min="3847" max="3847" width="26.5703125" style="122" customWidth="1"/>
    <col min="3848" max="3850" width="4.42578125" style="122" customWidth="1"/>
    <col min="3851" max="3851" width="28.5703125" style="122" customWidth="1"/>
    <col min="3852" max="3852" width="10.42578125" style="122" customWidth="1"/>
    <col min="3853" max="3853" width="5.5703125" style="122" customWidth="1"/>
    <col min="3854" max="3854" width="19" style="122" customWidth="1"/>
    <col min="3855" max="3855" width="15.7109375" style="122" customWidth="1"/>
    <col min="3856" max="3857" width="11.42578125" style="122"/>
    <col min="3858" max="3858" width="16.85546875" style="122" customWidth="1"/>
    <col min="3859" max="3859" width="17.7109375" style="122" customWidth="1"/>
    <col min="3860" max="3860" width="12.85546875" style="122" customWidth="1"/>
    <col min="3861" max="3861" width="30" style="122" customWidth="1"/>
    <col min="3862" max="4096" width="11.42578125" style="122"/>
    <col min="4097" max="4097" width="12.5703125" style="122" customWidth="1"/>
    <col min="4098" max="4098" width="16.7109375" style="122" customWidth="1"/>
    <col min="4099" max="4099" width="17.140625" style="122" customWidth="1"/>
    <col min="4100" max="4100" width="25.7109375" style="122" bestFit="1" customWidth="1"/>
    <col min="4101" max="4101" width="26.85546875" style="122" bestFit="1" customWidth="1"/>
    <col min="4102" max="4102" width="19" style="122" bestFit="1" customWidth="1"/>
    <col min="4103" max="4103" width="26.5703125" style="122" customWidth="1"/>
    <col min="4104" max="4106" width="4.42578125" style="122" customWidth="1"/>
    <col min="4107" max="4107" width="28.5703125" style="122" customWidth="1"/>
    <col min="4108" max="4108" width="10.42578125" style="122" customWidth="1"/>
    <col min="4109" max="4109" width="5.5703125" style="122" customWidth="1"/>
    <col min="4110" max="4110" width="19" style="122" customWidth="1"/>
    <col min="4111" max="4111" width="15.7109375" style="122" customWidth="1"/>
    <col min="4112" max="4113" width="11.42578125" style="122"/>
    <col min="4114" max="4114" width="16.85546875" style="122" customWidth="1"/>
    <col min="4115" max="4115" width="17.7109375" style="122" customWidth="1"/>
    <col min="4116" max="4116" width="12.85546875" style="122" customWidth="1"/>
    <col min="4117" max="4117" width="30" style="122" customWidth="1"/>
    <col min="4118" max="4352" width="11.42578125" style="122"/>
    <col min="4353" max="4353" width="12.5703125" style="122" customWidth="1"/>
    <col min="4354" max="4354" width="16.7109375" style="122" customWidth="1"/>
    <col min="4355" max="4355" width="17.140625" style="122" customWidth="1"/>
    <col min="4356" max="4356" width="25.7109375" style="122" bestFit="1" customWidth="1"/>
    <col min="4357" max="4357" width="26.85546875" style="122" bestFit="1" customWidth="1"/>
    <col min="4358" max="4358" width="19" style="122" bestFit="1" customWidth="1"/>
    <col min="4359" max="4359" width="26.5703125" style="122" customWidth="1"/>
    <col min="4360" max="4362" width="4.42578125" style="122" customWidth="1"/>
    <col min="4363" max="4363" width="28.5703125" style="122" customWidth="1"/>
    <col min="4364" max="4364" width="10.42578125" style="122" customWidth="1"/>
    <col min="4365" max="4365" width="5.5703125" style="122" customWidth="1"/>
    <col min="4366" max="4366" width="19" style="122" customWidth="1"/>
    <col min="4367" max="4367" width="15.7109375" style="122" customWidth="1"/>
    <col min="4368" max="4369" width="11.42578125" style="122"/>
    <col min="4370" max="4370" width="16.85546875" style="122" customWidth="1"/>
    <col min="4371" max="4371" width="17.7109375" style="122" customWidth="1"/>
    <col min="4372" max="4372" width="12.85546875" style="122" customWidth="1"/>
    <col min="4373" max="4373" width="30" style="122" customWidth="1"/>
    <col min="4374" max="4608" width="11.42578125" style="122"/>
    <col min="4609" max="4609" width="12.5703125" style="122" customWidth="1"/>
    <col min="4610" max="4610" width="16.7109375" style="122" customWidth="1"/>
    <col min="4611" max="4611" width="17.140625" style="122" customWidth="1"/>
    <col min="4612" max="4612" width="25.7109375" style="122" bestFit="1" customWidth="1"/>
    <col min="4613" max="4613" width="26.85546875" style="122" bestFit="1" customWidth="1"/>
    <col min="4614" max="4614" width="19" style="122" bestFit="1" customWidth="1"/>
    <col min="4615" max="4615" width="26.5703125" style="122" customWidth="1"/>
    <col min="4616" max="4618" width="4.42578125" style="122" customWidth="1"/>
    <col min="4619" max="4619" width="28.5703125" style="122" customWidth="1"/>
    <col min="4620" max="4620" width="10.42578125" style="122" customWidth="1"/>
    <col min="4621" max="4621" width="5.5703125" style="122" customWidth="1"/>
    <col min="4622" max="4622" width="19" style="122" customWidth="1"/>
    <col min="4623" max="4623" width="15.7109375" style="122" customWidth="1"/>
    <col min="4624" max="4625" width="11.42578125" style="122"/>
    <col min="4626" max="4626" width="16.85546875" style="122" customWidth="1"/>
    <col min="4627" max="4627" width="17.7109375" style="122" customWidth="1"/>
    <col min="4628" max="4628" width="12.85546875" style="122" customWidth="1"/>
    <col min="4629" max="4629" width="30" style="122" customWidth="1"/>
    <col min="4630" max="4864" width="11.42578125" style="122"/>
    <col min="4865" max="4865" width="12.5703125" style="122" customWidth="1"/>
    <col min="4866" max="4866" width="16.7109375" style="122" customWidth="1"/>
    <col min="4867" max="4867" width="17.140625" style="122" customWidth="1"/>
    <col min="4868" max="4868" width="25.7109375" style="122" bestFit="1" customWidth="1"/>
    <col min="4869" max="4869" width="26.85546875" style="122" bestFit="1" customWidth="1"/>
    <col min="4870" max="4870" width="19" style="122" bestFit="1" customWidth="1"/>
    <col min="4871" max="4871" width="26.5703125" style="122" customWidth="1"/>
    <col min="4872" max="4874" width="4.42578125" style="122" customWidth="1"/>
    <col min="4875" max="4875" width="28.5703125" style="122" customWidth="1"/>
    <col min="4876" max="4876" width="10.42578125" style="122" customWidth="1"/>
    <col min="4877" max="4877" width="5.5703125" style="122" customWidth="1"/>
    <col min="4878" max="4878" width="19" style="122" customWidth="1"/>
    <col min="4879" max="4879" width="15.7109375" style="122" customWidth="1"/>
    <col min="4880" max="4881" width="11.42578125" style="122"/>
    <col min="4882" max="4882" width="16.85546875" style="122" customWidth="1"/>
    <col min="4883" max="4883" width="17.7109375" style="122" customWidth="1"/>
    <col min="4884" max="4884" width="12.85546875" style="122" customWidth="1"/>
    <col min="4885" max="4885" width="30" style="122" customWidth="1"/>
    <col min="4886" max="5120" width="11.42578125" style="122"/>
    <col min="5121" max="5121" width="12.5703125" style="122" customWidth="1"/>
    <col min="5122" max="5122" width="16.7109375" style="122" customWidth="1"/>
    <col min="5123" max="5123" width="17.140625" style="122" customWidth="1"/>
    <col min="5124" max="5124" width="25.7109375" style="122" bestFit="1" customWidth="1"/>
    <col min="5125" max="5125" width="26.85546875" style="122" bestFit="1" customWidth="1"/>
    <col min="5126" max="5126" width="19" style="122" bestFit="1" customWidth="1"/>
    <col min="5127" max="5127" width="26.5703125" style="122" customWidth="1"/>
    <col min="5128" max="5130" width="4.42578125" style="122" customWidth="1"/>
    <col min="5131" max="5131" width="28.5703125" style="122" customWidth="1"/>
    <col min="5132" max="5132" width="10.42578125" style="122" customWidth="1"/>
    <col min="5133" max="5133" width="5.5703125" style="122" customWidth="1"/>
    <col min="5134" max="5134" width="19" style="122" customWidth="1"/>
    <col min="5135" max="5135" width="15.7109375" style="122" customWidth="1"/>
    <col min="5136" max="5137" width="11.42578125" style="122"/>
    <col min="5138" max="5138" width="16.85546875" style="122" customWidth="1"/>
    <col min="5139" max="5139" width="17.7109375" style="122" customWidth="1"/>
    <col min="5140" max="5140" width="12.85546875" style="122" customWidth="1"/>
    <col min="5141" max="5141" width="30" style="122" customWidth="1"/>
    <col min="5142" max="5376" width="11.42578125" style="122"/>
    <col min="5377" max="5377" width="12.5703125" style="122" customWidth="1"/>
    <col min="5378" max="5378" width="16.7109375" style="122" customWidth="1"/>
    <col min="5379" max="5379" width="17.140625" style="122" customWidth="1"/>
    <col min="5380" max="5380" width="25.7109375" style="122" bestFit="1" customWidth="1"/>
    <col min="5381" max="5381" width="26.85546875" style="122" bestFit="1" customWidth="1"/>
    <col min="5382" max="5382" width="19" style="122" bestFit="1" customWidth="1"/>
    <col min="5383" max="5383" width="26.5703125" style="122" customWidth="1"/>
    <col min="5384" max="5386" width="4.42578125" style="122" customWidth="1"/>
    <col min="5387" max="5387" width="28.5703125" style="122" customWidth="1"/>
    <col min="5388" max="5388" width="10.42578125" style="122" customWidth="1"/>
    <col min="5389" max="5389" width="5.5703125" style="122" customWidth="1"/>
    <col min="5390" max="5390" width="19" style="122" customWidth="1"/>
    <col min="5391" max="5391" width="15.7109375" style="122" customWidth="1"/>
    <col min="5392" max="5393" width="11.42578125" style="122"/>
    <col min="5394" max="5394" width="16.85546875" style="122" customWidth="1"/>
    <col min="5395" max="5395" width="17.7109375" style="122" customWidth="1"/>
    <col min="5396" max="5396" width="12.85546875" style="122" customWidth="1"/>
    <col min="5397" max="5397" width="30" style="122" customWidth="1"/>
    <col min="5398" max="5632" width="11.42578125" style="122"/>
    <col min="5633" max="5633" width="12.5703125" style="122" customWidth="1"/>
    <col min="5634" max="5634" width="16.7109375" style="122" customWidth="1"/>
    <col min="5635" max="5635" width="17.140625" style="122" customWidth="1"/>
    <col min="5636" max="5636" width="25.7109375" style="122" bestFit="1" customWidth="1"/>
    <col min="5637" max="5637" width="26.85546875" style="122" bestFit="1" customWidth="1"/>
    <col min="5638" max="5638" width="19" style="122" bestFit="1" customWidth="1"/>
    <col min="5639" max="5639" width="26.5703125" style="122" customWidth="1"/>
    <col min="5640" max="5642" width="4.42578125" style="122" customWidth="1"/>
    <col min="5643" max="5643" width="28.5703125" style="122" customWidth="1"/>
    <col min="5644" max="5644" width="10.42578125" style="122" customWidth="1"/>
    <col min="5645" max="5645" width="5.5703125" style="122" customWidth="1"/>
    <col min="5646" max="5646" width="19" style="122" customWidth="1"/>
    <col min="5647" max="5647" width="15.7109375" style="122" customWidth="1"/>
    <col min="5648" max="5649" width="11.42578125" style="122"/>
    <col min="5650" max="5650" width="16.85546875" style="122" customWidth="1"/>
    <col min="5651" max="5651" width="17.7109375" style="122" customWidth="1"/>
    <col min="5652" max="5652" width="12.85546875" style="122" customWidth="1"/>
    <col min="5653" max="5653" width="30" style="122" customWidth="1"/>
    <col min="5654" max="5888" width="11.42578125" style="122"/>
    <col min="5889" max="5889" width="12.5703125" style="122" customWidth="1"/>
    <col min="5890" max="5890" width="16.7109375" style="122" customWidth="1"/>
    <col min="5891" max="5891" width="17.140625" style="122" customWidth="1"/>
    <col min="5892" max="5892" width="25.7109375" style="122" bestFit="1" customWidth="1"/>
    <col min="5893" max="5893" width="26.85546875" style="122" bestFit="1" customWidth="1"/>
    <col min="5894" max="5894" width="19" style="122" bestFit="1" customWidth="1"/>
    <col min="5895" max="5895" width="26.5703125" style="122" customWidth="1"/>
    <col min="5896" max="5898" width="4.42578125" style="122" customWidth="1"/>
    <col min="5899" max="5899" width="28.5703125" style="122" customWidth="1"/>
    <col min="5900" max="5900" width="10.42578125" style="122" customWidth="1"/>
    <col min="5901" max="5901" width="5.5703125" style="122" customWidth="1"/>
    <col min="5902" max="5902" width="19" style="122" customWidth="1"/>
    <col min="5903" max="5903" width="15.7109375" style="122" customWidth="1"/>
    <col min="5904" max="5905" width="11.42578125" style="122"/>
    <col min="5906" max="5906" width="16.85546875" style="122" customWidth="1"/>
    <col min="5907" max="5907" width="17.7109375" style="122" customWidth="1"/>
    <col min="5908" max="5908" width="12.85546875" style="122" customWidth="1"/>
    <col min="5909" max="5909" width="30" style="122" customWidth="1"/>
    <col min="5910" max="6144" width="11.42578125" style="122"/>
    <col min="6145" max="6145" width="12.5703125" style="122" customWidth="1"/>
    <col min="6146" max="6146" width="16.7109375" style="122" customWidth="1"/>
    <col min="6147" max="6147" width="17.140625" style="122" customWidth="1"/>
    <col min="6148" max="6148" width="25.7109375" style="122" bestFit="1" customWidth="1"/>
    <col min="6149" max="6149" width="26.85546875" style="122" bestFit="1" customWidth="1"/>
    <col min="6150" max="6150" width="19" style="122" bestFit="1" customWidth="1"/>
    <col min="6151" max="6151" width="26.5703125" style="122" customWidth="1"/>
    <col min="6152" max="6154" width="4.42578125" style="122" customWidth="1"/>
    <col min="6155" max="6155" width="28.5703125" style="122" customWidth="1"/>
    <col min="6156" max="6156" width="10.42578125" style="122" customWidth="1"/>
    <col min="6157" max="6157" width="5.5703125" style="122" customWidth="1"/>
    <col min="6158" max="6158" width="19" style="122" customWidth="1"/>
    <col min="6159" max="6159" width="15.7109375" style="122" customWidth="1"/>
    <col min="6160" max="6161" width="11.42578125" style="122"/>
    <col min="6162" max="6162" width="16.85546875" style="122" customWidth="1"/>
    <col min="6163" max="6163" width="17.7109375" style="122" customWidth="1"/>
    <col min="6164" max="6164" width="12.85546875" style="122" customWidth="1"/>
    <col min="6165" max="6165" width="30" style="122" customWidth="1"/>
    <col min="6166" max="6400" width="11.42578125" style="122"/>
    <col min="6401" max="6401" width="12.5703125" style="122" customWidth="1"/>
    <col min="6402" max="6402" width="16.7109375" style="122" customWidth="1"/>
    <col min="6403" max="6403" width="17.140625" style="122" customWidth="1"/>
    <col min="6404" max="6404" width="25.7109375" style="122" bestFit="1" customWidth="1"/>
    <col min="6405" max="6405" width="26.85546875" style="122" bestFit="1" customWidth="1"/>
    <col min="6406" max="6406" width="19" style="122" bestFit="1" customWidth="1"/>
    <col min="6407" max="6407" width="26.5703125" style="122" customWidth="1"/>
    <col min="6408" max="6410" width="4.42578125" style="122" customWidth="1"/>
    <col min="6411" max="6411" width="28.5703125" style="122" customWidth="1"/>
    <col min="6412" max="6412" width="10.42578125" style="122" customWidth="1"/>
    <col min="6413" max="6413" width="5.5703125" style="122" customWidth="1"/>
    <col min="6414" max="6414" width="19" style="122" customWidth="1"/>
    <col min="6415" max="6415" width="15.7109375" style="122" customWidth="1"/>
    <col min="6416" max="6417" width="11.42578125" style="122"/>
    <col min="6418" max="6418" width="16.85546875" style="122" customWidth="1"/>
    <col min="6419" max="6419" width="17.7109375" style="122" customWidth="1"/>
    <col min="6420" max="6420" width="12.85546875" style="122" customWidth="1"/>
    <col min="6421" max="6421" width="30" style="122" customWidth="1"/>
    <col min="6422" max="6656" width="11.42578125" style="122"/>
    <col min="6657" max="6657" width="12.5703125" style="122" customWidth="1"/>
    <col min="6658" max="6658" width="16.7109375" style="122" customWidth="1"/>
    <col min="6659" max="6659" width="17.140625" style="122" customWidth="1"/>
    <col min="6660" max="6660" width="25.7109375" style="122" bestFit="1" customWidth="1"/>
    <col min="6661" max="6661" width="26.85546875" style="122" bestFit="1" customWidth="1"/>
    <col min="6662" max="6662" width="19" style="122" bestFit="1" customWidth="1"/>
    <col min="6663" max="6663" width="26.5703125" style="122" customWidth="1"/>
    <col min="6664" max="6666" width="4.42578125" style="122" customWidth="1"/>
    <col min="6667" max="6667" width="28.5703125" style="122" customWidth="1"/>
    <col min="6668" max="6668" width="10.42578125" style="122" customWidth="1"/>
    <col min="6669" max="6669" width="5.5703125" style="122" customWidth="1"/>
    <col min="6670" max="6670" width="19" style="122" customWidth="1"/>
    <col min="6671" max="6671" width="15.7109375" style="122" customWidth="1"/>
    <col min="6672" max="6673" width="11.42578125" style="122"/>
    <col min="6674" max="6674" width="16.85546875" style="122" customWidth="1"/>
    <col min="6675" max="6675" width="17.7109375" style="122" customWidth="1"/>
    <col min="6676" max="6676" width="12.85546875" style="122" customWidth="1"/>
    <col min="6677" max="6677" width="30" style="122" customWidth="1"/>
    <col min="6678" max="6912" width="11.42578125" style="122"/>
    <col min="6913" max="6913" width="12.5703125" style="122" customWidth="1"/>
    <col min="6914" max="6914" width="16.7109375" style="122" customWidth="1"/>
    <col min="6915" max="6915" width="17.140625" style="122" customWidth="1"/>
    <col min="6916" max="6916" width="25.7109375" style="122" bestFit="1" customWidth="1"/>
    <col min="6917" max="6917" width="26.85546875" style="122" bestFit="1" customWidth="1"/>
    <col min="6918" max="6918" width="19" style="122" bestFit="1" customWidth="1"/>
    <col min="6919" max="6919" width="26.5703125" style="122" customWidth="1"/>
    <col min="6920" max="6922" width="4.42578125" style="122" customWidth="1"/>
    <col min="6923" max="6923" width="28.5703125" style="122" customWidth="1"/>
    <col min="6924" max="6924" width="10.42578125" style="122" customWidth="1"/>
    <col min="6925" max="6925" width="5.5703125" style="122" customWidth="1"/>
    <col min="6926" max="6926" width="19" style="122" customWidth="1"/>
    <col min="6927" max="6927" width="15.7109375" style="122" customWidth="1"/>
    <col min="6928" max="6929" width="11.42578125" style="122"/>
    <col min="6930" max="6930" width="16.85546875" style="122" customWidth="1"/>
    <col min="6931" max="6931" width="17.7109375" style="122" customWidth="1"/>
    <col min="6932" max="6932" width="12.85546875" style="122" customWidth="1"/>
    <col min="6933" max="6933" width="30" style="122" customWidth="1"/>
    <col min="6934" max="7168" width="11.42578125" style="122"/>
    <col min="7169" max="7169" width="12.5703125" style="122" customWidth="1"/>
    <col min="7170" max="7170" width="16.7109375" style="122" customWidth="1"/>
    <col min="7171" max="7171" width="17.140625" style="122" customWidth="1"/>
    <col min="7172" max="7172" width="25.7109375" style="122" bestFit="1" customWidth="1"/>
    <col min="7173" max="7173" width="26.85546875" style="122" bestFit="1" customWidth="1"/>
    <col min="7174" max="7174" width="19" style="122" bestFit="1" customWidth="1"/>
    <col min="7175" max="7175" width="26.5703125" style="122" customWidth="1"/>
    <col min="7176" max="7178" width="4.42578125" style="122" customWidth="1"/>
    <col min="7179" max="7179" width="28.5703125" style="122" customWidth="1"/>
    <col min="7180" max="7180" width="10.42578125" style="122" customWidth="1"/>
    <col min="7181" max="7181" width="5.5703125" style="122" customWidth="1"/>
    <col min="7182" max="7182" width="19" style="122" customWidth="1"/>
    <col min="7183" max="7183" width="15.7109375" style="122" customWidth="1"/>
    <col min="7184" max="7185" width="11.42578125" style="122"/>
    <col min="7186" max="7186" width="16.85546875" style="122" customWidth="1"/>
    <col min="7187" max="7187" width="17.7109375" style="122" customWidth="1"/>
    <col min="7188" max="7188" width="12.85546875" style="122" customWidth="1"/>
    <col min="7189" max="7189" width="30" style="122" customWidth="1"/>
    <col min="7190" max="7424" width="11.42578125" style="122"/>
    <col min="7425" max="7425" width="12.5703125" style="122" customWidth="1"/>
    <col min="7426" max="7426" width="16.7109375" style="122" customWidth="1"/>
    <col min="7427" max="7427" width="17.140625" style="122" customWidth="1"/>
    <col min="7428" max="7428" width="25.7109375" style="122" bestFit="1" customWidth="1"/>
    <col min="7429" max="7429" width="26.85546875" style="122" bestFit="1" customWidth="1"/>
    <col min="7430" max="7430" width="19" style="122" bestFit="1" customWidth="1"/>
    <col min="7431" max="7431" width="26.5703125" style="122" customWidth="1"/>
    <col min="7432" max="7434" width="4.42578125" style="122" customWidth="1"/>
    <col min="7435" max="7435" width="28.5703125" style="122" customWidth="1"/>
    <col min="7436" max="7436" width="10.42578125" style="122" customWidth="1"/>
    <col min="7437" max="7437" width="5.5703125" style="122" customWidth="1"/>
    <col min="7438" max="7438" width="19" style="122" customWidth="1"/>
    <col min="7439" max="7439" width="15.7109375" style="122" customWidth="1"/>
    <col min="7440" max="7441" width="11.42578125" style="122"/>
    <col min="7442" max="7442" width="16.85546875" style="122" customWidth="1"/>
    <col min="7443" max="7443" width="17.7109375" style="122" customWidth="1"/>
    <col min="7444" max="7444" width="12.85546875" style="122" customWidth="1"/>
    <col min="7445" max="7445" width="30" style="122" customWidth="1"/>
    <col min="7446" max="7680" width="11.42578125" style="122"/>
    <col min="7681" max="7681" width="12.5703125" style="122" customWidth="1"/>
    <col min="7682" max="7682" width="16.7109375" style="122" customWidth="1"/>
    <col min="7683" max="7683" width="17.140625" style="122" customWidth="1"/>
    <col min="7684" max="7684" width="25.7109375" style="122" bestFit="1" customWidth="1"/>
    <col min="7685" max="7685" width="26.85546875" style="122" bestFit="1" customWidth="1"/>
    <col min="7686" max="7686" width="19" style="122" bestFit="1" customWidth="1"/>
    <col min="7687" max="7687" width="26.5703125" style="122" customWidth="1"/>
    <col min="7688" max="7690" width="4.42578125" style="122" customWidth="1"/>
    <col min="7691" max="7691" width="28.5703125" style="122" customWidth="1"/>
    <col min="7692" max="7692" width="10.42578125" style="122" customWidth="1"/>
    <col min="7693" max="7693" width="5.5703125" style="122" customWidth="1"/>
    <col min="7694" max="7694" width="19" style="122" customWidth="1"/>
    <col min="7695" max="7695" width="15.7109375" style="122" customWidth="1"/>
    <col min="7696" max="7697" width="11.42578125" style="122"/>
    <col min="7698" max="7698" width="16.85546875" style="122" customWidth="1"/>
    <col min="7699" max="7699" width="17.7109375" style="122" customWidth="1"/>
    <col min="7700" max="7700" width="12.85546875" style="122" customWidth="1"/>
    <col min="7701" max="7701" width="30" style="122" customWidth="1"/>
    <col min="7702" max="7936" width="11.42578125" style="122"/>
    <col min="7937" max="7937" width="12.5703125" style="122" customWidth="1"/>
    <col min="7938" max="7938" width="16.7109375" style="122" customWidth="1"/>
    <col min="7939" max="7939" width="17.140625" style="122" customWidth="1"/>
    <col min="7940" max="7940" width="25.7109375" style="122" bestFit="1" customWidth="1"/>
    <col min="7941" max="7941" width="26.85546875" style="122" bestFit="1" customWidth="1"/>
    <col min="7942" max="7942" width="19" style="122" bestFit="1" customWidth="1"/>
    <col min="7943" max="7943" width="26.5703125" style="122" customWidth="1"/>
    <col min="7944" max="7946" width="4.42578125" style="122" customWidth="1"/>
    <col min="7947" max="7947" width="28.5703125" style="122" customWidth="1"/>
    <col min="7948" max="7948" width="10.42578125" style="122" customWidth="1"/>
    <col min="7949" max="7949" width="5.5703125" style="122" customWidth="1"/>
    <col min="7950" max="7950" width="19" style="122" customWidth="1"/>
    <col min="7951" max="7951" width="15.7109375" style="122" customWidth="1"/>
    <col min="7952" max="7953" width="11.42578125" style="122"/>
    <col min="7954" max="7954" width="16.85546875" style="122" customWidth="1"/>
    <col min="7955" max="7955" width="17.7109375" style="122" customWidth="1"/>
    <col min="7956" max="7956" width="12.85546875" style="122" customWidth="1"/>
    <col min="7957" max="7957" width="30" style="122" customWidth="1"/>
    <col min="7958" max="8192" width="11.42578125" style="122"/>
    <col min="8193" max="8193" width="12.5703125" style="122" customWidth="1"/>
    <col min="8194" max="8194" width="16.7109375" style="122" customWidth="1"/>
    <col min="8195" max="8195" width="17.140625" style="122" customWidth="1"/>
    <col min="8196" max="8196" width="25.7109375" style="122" bestFit="1" customWidth="1"/>
    <col min="8197" max="8197" width="26.85546875" style="122" bestFit="1" customWidth="1"/>
    <col min="8198" max="8198" width="19" style="122" bestFit="1" customWidth="1"/>
    <col min="8199" max="8199" width="26.5703125" style="122" customWidth="1"/>
    <col min="8200" max="8202" width="4.42578125" style="122" customWidth="1"/>
    <col min="8203" max="8203" width="28.5703125" style="122" customWidth="1"/>
    <col min="8204" max="8204" width="10.42578125" style="122" customWidth="1"/>
    <col min="8205" max="8205" width="5.5703125" style="122" customWidth="1"/>
    <col min="8206" max="8206" width="19" style="122" customWidth="1"/>
    <col min="8207" max="8207" width="15.7109375" style="122" customWidth="1"/>
    <col min="8208" max="8209" width="11.42578125" style="122"/>
    <col min="8210" max="8210" width="16.85546875" style="122" customWidth="1"/>
    <col min="8211" max="8211" width="17.7109375" style="122" customWidth="1"/>
    <col min="8212" max="8212" width="12.85546875" style="122" customWidth="1"/>
    <col min="8213" max="8213" width="30" style="122" customWidth="1"/>
    <col min="8214" max="8448" width="11.42578125" style="122"/>
    <col min="8449" max="8449" width="12.5703125" style="122" customWidth="1"/>
    <col min="8450" max="8450" width="16.7109375" style="122" customWidth="1"/>
    <col min="8451" max="8451" width="17.140625" style="122" customWidth="1"/>
    <col min="8452" max="8452" width="25.7109375" style="122" bestFit="1" customWidth="1"/>
    <col min="8453" max="8453" width="26.85546875" style="122" bestFit="1" customWidth="1"/>
    <col min="8454" max="8454" width="19" style="122" bestFit="1" customWidth="1"/>
    <col min="8455" max="8455" width="26.5703125" style="122" customWidth="1"/>
    <col min="8456" max="8458" width="4.42578125" style="122" customWidth="1"/>
    <col min="8459" max="8459" width="28.5703125" style="122" customWidth="1"/>
    <col min="8460" max="8460" width="10.42578125" style="122" customWidth="1"/>
    <col min="8461" max="8461" width="5.5703125" style="122" customWidth="1"/>
    <col min="8462" max="8462" width="19" style="122" customWidth="1"/>
    <col min="8463" max="8463" width="15.7109375" style="122" customWidth="1"/>
    <col min="8464" max="8465" width="11.42578125" style="122"/>
    <col min="8466" max="8466" width="16.85546875" style="122" customWidth="1"/>
    <col min="8467" max="8467" width="17.7109375" style="122" customWidth="1"/>
    <col min="8468" max="8468" width="12.85546875" style="122" customWidth="1"/>
    <col min="8469" max="8469" width="30" style="122" customWidth="1"/>
    <col min="8470" max="8704" width="11.42578125" style="122"/>
    <col min="8705" max="8705" width="12.5703125" style="122" customWidth="1"/>
    <col min="8706" max="8706" width="16.7109375" style="122" customWidth="1"/>
    <col min="8707" max="8707" width="17.140625" style="122" customWidth="1"/>
    <col min="8708" max="8708" width="25.7109375" style="122" bestFit="1" customWidth="1"/>
    <col min="8709" max="8709" width="26.85546875" style="122" bestFit="1" customWidth="1"/>
    <col min="8710" max="8710" width="19" style="122" bestFit="1" customWidth="1"/>
    <col min="8711" max="8711" width="26.5703125" style="122" customWidth="1"/>
    <col min="8712" max="8714" width="4.42578125" style="122" customWidth="1"/>
    <col min="8715" max="8715" width="28.5703125" style="122" customWidth="1"/>
    <col min="8716" max="8716" width="10.42578125" style="122" customWidth="1"/>
    <col min="8717" max="8717" width="5.5703125" style="122" customWidth="1"/>
    <col min="8718" max="8718" width="19" style="122" customWidth="1"/>
    <col min="8719" max="8719" width="15.7109375" style="122" customWidth="1"/>
    <col min="8720" max="8721" width="11.42578125" style="122"/>
    <col min="8722" max="8722" width="16.85546875" style="122" customWidth="1"/>
    <col min="8723" max="8723" width="17.7109375" style="122" customWidth="1"/>
    <col min="8724" max="8724" width="12.85546875" style="122" customWidth="1"/>
    <col min="8725" max="8725" width="30" style="122" customWidth="1"/>
    <col min="8726" max="8960" width="11.42578125" style="122"/>
    <col min="8961" max="8961" width="12.5703125" style="122" customWidth="1"/>
    <col min="8962" max="8962" width="16.7109375" style="122" customWidth="1"/>
    <col min="8963" max="8963" width="17.140625" style="122" customWidth="1"/>
    <col min="8964" max="8964" width="25.7109375" style="122" bestFit="1" customWidth="1"/>
    <col min="8965" max="8965" width="26.85546875" style="122" bestFit="1" customWidth="1"/>
    <col min="8966" max="8966" width="19" style="122" bestFit="1" customWidth="1"/>
    <col min="8967" max="8967" width="26.5703125" style="122" customWidth="1"/>
    <col min="8968" max="8970" width="4.42578125" style="122" customWidth="1"/>
    <col min="8971" max="8971" width="28.5703125" style="122" customWidth="1"/>
    <col min="8972" max="8972" width="10.42578125" style="122" customWidth="1"/>
    <col min="8973" max="8973" width="5.5703125" style="122" customWidth="1"/>
    <col min="8974" max="8974" width="19" style="122" customWidth="1"/>
    <col min="8975" max="8975" width="15.7109375" style="122" customWidth="1"/>
    <col min="8976" max="8977" width="11.42578125" style="122"/>
    <col min="8978" max="8978" width="16.85546875" style="122" customWidth="1"/>
    <col min="8979" max="8979" width="17.7109375" style="122" customWidth="1"/>
    <col min="8980" max="8980" width="12.85546875" style="122" customWidth="1"/>
    <col min="8981" max="8981" width="30" style="122" customWidth="1"/>
    <col min="8982" max="9216" width="11.42578125" style="122"/>
    <col min="9217" max="9217" width="12.5703125" style="122" customWidth="1"/>
    <col min="9218" max="9218" width="16.7109375" style="122" customWidth="1"/>
    <col min="9219" max="9219" width="17.140625" style="122" customWidth="1"/>
    <col min="9220" max="9220" width="25.7109375" style="122" bestFit="1" customWidth="1"/>
    <col min="9221" max="9221" width="26.85546875" style="122" bestFit="1" customWidth="1"/>
    <col min="9222" max="9222" width="19" style="122" bestFit="1" customWidth="1"/>
    <col min="9223" max="9223" width="26.5703125" style="122" customWidth="1"/>
    <col min="9224" max="9226" width="4.42578125" style="122" customWidth="1"/>
    <col min="9227" max="9227" width="28.5703125" style="122" customWidth="1"/>
    <col min="9228" max="9228" width="10.42578125" style="122" customWidth="1"/>
    <col min="9229" max="9229" width="5.5703125" style="122" customWidth="1"/>
    <col min="9230" max="9230" width="19" style="122" customWidth="1"/>
    <col min="9231" max="9231" width="15.7109375" style="122" customWidth="1"/>
    <col min="9232" max="9233" width="11.42578125" style="122"/>
    <col min="9234" max="9234" width="16.85546875" style="122" customWidth="1"/>
    <col min="9235" max="9235" width="17.7109375" style="122" customWidth="1"/>
    <col min="9236" max="9236" width="12.85546875" style="122" customWidth="1"/>
    <col min="9237" max="9237" width="30" style="122" customWidth="1"/>
    <col min="9238" max="9472" width="11.42578125" style="122"/>
    <col min="9473" max="9473" width="12.5703125" style="122" customWidth="1"/>
    <col min="9474" max="9474" width="16.7109375" style="122" customWidth="1"/>
    <col min="9475" max="9475" width="17.140625" style="122" customWidth="1"/>
    <col min="9476" max="9476" width="25.7109375" style="122" bestFit="1" customWidth="1"/>
    <col min="9477" max="9477" width="26.85546875" style="122" bestFit="1" customWidth="1"/>
    <col min="9478" max="9478" width="19" style="122" bestFit="1" customWidth="1"/>
    <col min="9479" max="9479" width="26.5703125" style="122" customWidth="1"/>
    <col min="9480" max="9482" width="4.42578125" style="122" customWidth="1"/>
    <col min="9483" max="9483" width="28.5703125" style="122" customWidth="1"/>
    <col min="9484" max="9484" width="10.42578125" style="122" customWidth="1"/>
    <col min="9485" max="9485" width="5.5703125" style="122" customWidth="1"/>
    <col min="9486" max="9486" width="19" style="122" customWidth="1"/>
    <col min="9487" max="9487" width="15.7109375" style="122" customWidth="1"/>
    <col min="9488" max="9489" width="11.42578125" style="122"/>
    <col min="9490" max="9490" width="16.85546875" style="122" customWidth="1"/>
    <col min="9491" max="9491" width="17.7109375" style="122" customWidth="1"/>
    <col min="9492" max="9492" width="12.85546875" style="122" customWidth="1"/>
    <col min="9493" max="9493" width="30" style="122" customWidth="1"/>
    <col min="9494" max="9728" width="11.42578125" style="122"/>
    <col min="9729" max="9729" width="12.5703125" style="122" customWidth="1"/>
    <col min="9730" max="9730" width="16.7109375" style="122" customWidth="1"/>
    <col min="9731" max="9731" width="17.140625" style="122" customWidth="1"/>
    <col min="9732" max="9732" width="25.7109375" style="122" bestFit="1" customWidth="1"/>
    <col min="9733" max="9733" width="26.85546875" style="122" bestFit="1" customWidth="1"/>
    <col min="9734" max="9734" width="19" style="122" bestFit="1" customWidth="1"/>
    <col min="9735" max="9735" width="26.5703125" style="122" customWidth="1"/>
    <col min="9736" max="9738" width="4.42578125" style="122" customWidth="1"/>
    <col min="9739" max="9739" width="28.5703125" style="122" customWidth="1"/>
    <col min="9740" max="9740" width="10.42578125" style="122" customWidth="1"/>
    <col min="9741" max="9741" width="5.5703125" style="122" customWidth="1"/>
    <col min="9742" max="9742" width="19" style="122" customWidth="1"/>
    <col min="9743" max="9743" width="15.7109375" style="122" customWidth="1"/>
    <col min="9744" max="9745" width="11.42578125" style="122"/>
    <col min="9746" max="9746" width="16.85546875" style="122" customWidth="1"/>
    <col min="9747" max="9747" width="17.7109375" style="122" customWidth="1"/>
    <col min="9748" max="9748" width="12.85546875" style="122" customWidth="1"/>
    <col min="9749" max="9749" width="30" style="122" customWidth="1"/>
    <col min="9750" max="9984" width="11.42578125" style="122"/>
    <col min="9985" max="9985" width="12.5703125" style="122" customWidth="1"/>
    <col min="9986" max="9986" width="16.7109375" style="122" customWidth="1"/>
    <col min="9987" max="9987" width="17.140625" style="122" customWidth="1"/>
    <col min="9988" max="9988" width="25.7109375" style="122" bestFit="1" customWidth="1"/>
    <col min="9989" max="9989" width="26.85546875" style="122" bestFit="1" customWidth="1"/>
    <col min="9990" max="9990" width="19" style="122" bestFit="1" customWidth="1"/>
    <col min="9991" max="9991" width="26.5703125" style="122" customWidth="1"/>
    <col min="9992" max="9994" width="4.42578125" style="122" customWidth="1"/>
    <col min="9995" max="9995" width="28.5703125" style="122" customWidth="1"/>
    <col min="9996" max="9996" width="10.42578125" style="122" customWidth="1"/>
    <col min="9997" max="9997" width="5.5703125" style="122" customWidth="1"/>
    <col min="9998" max="9998" width="19" style="122" customWidth="1"/>
    <col min="9999" max="9999" width="15.7109375" style="122" customWidth="1"/>
    <col min="10000" max="10001" width="11.42578125" style="122"/>
    <col min="10002" max="10002" width="16.85546875" style="122" customWidth="1"/>
    <col min="10003" max="10003" width="17.7109375" style="122" customWidth="1"/>
    <col min="10004" max="10004" width="12.85546875" style="122" customWidth="1"/>
    <col min="10005" max="10005" width="30" style="122" customWidth="1"/>
    <col min="10006" max="10240" width="11.42578125" style="122"/>
    <col min="10241" max="10241" width="12.5703125" style="122" customWidth="1"/>
    <col min="10242" max="10242" width="16.7109375" style="122" customWidth="1"/>
    <col min="10243" max="10243" width="17.140625" style="122" customWidth="1"/>
    <col min="10244" max="10244" width="25.7109375" style="122" bestFit="1" customWidth="1"/>
    <col min="10245" max="10245" width="26.85546875" style="122" bestFit="1" customWidth="1"/>
    <col min="10246" max="10246" width="19" style="122" bestFit="1" customWidth="1"/>
    <col min="10247" max="10247" width="26.5703125" style="122" customWidth="1"/>
    <col min="10248" max="10250" width="4.42578125" style="122" customWidth="1"/>
    <col min="10251" max="10251" width="28.5703125" style="122" customWidth="1"/>
    <col min="10252" max="10252" width="10.42578125" style="122" customWidth="1"/>
    <col min="10253" max="10253" width="5.5703125" style="122" customWidth="1"/>
    <col min="10254" max="10254" width="19" style="122" customWidth="1"/>
    <col min="10255" max="10255" width="15.7109375" style="122" customWidth="1"/>
    <col min="10256" max="10257" width="11.42578125" style="122"/>
    <col min="10258" max="10258" width="16.85546875" style="122" customWidth="1"/>
    <col min="10259" max="10259" width="17.7109375" style="122" customWidth="1"/>
    <col min="10260" max="10260" width="12.85546875" style="122" customWidth="1"/>
    <col min="10261" max="10261" width="30" style="122" customWidth="1"/>
    <col min="10262" max="10496" width="11.42578125" style="122"/>
    <col min="10497" max="10497" width="12.5703125" style="122" customWidth="1"/>
    <col min="10498" max="10498" width="16.7109375" style="122" customWidth="1"/>
    <col min="10499" max="10499" width="17.140625" style="122" customWidth="1"/>
    <col min="10500" max="10500" width="25.7109375" style="122" bestFit="1" customWidth="1"/>
    <col min="10501" max="10501" width="26.85546875" style="122" bestFit="1" customWidth="1"/>
    <col min="10502" max="10502" width="19" style="122" bestFit="1" customWidth="1"/>
    <col min="10503" max="10503" width="26.5703125" style="122" customWidth="1"/>
    <col min="10504" max="10506" width="4.42578125" style="122" customWidth="1"/>
    <col min="10507" max="10507" width="28.5703125" style="122" customWidth="1"/>
    <col min="10508" max="10508" width="10.42578125" style="122" customWidth="1"/>
    <col min="10509" max="10509" width="5.5703125" style="122" customWidth="1"/>
    <col min="10510" max="10510" width="19" style="122" customWidth="1"/>
    <col min="10511" max="10511" width="15.7109375" style="122" customWidth="1"/>
    <col min="10512" max="10513" width="11.42578125" style="122"/>
    <col min="10514" max="10514" width="16.85546875" style="122" customWidth="1"/>
    <col min="10515" max="10515" width="17.7109375" style="122" customWidth="1"/>
    <col min="10516" max="10516" width="12.85546875" style="122" customWidth="1"/>
    <col min="10517" max="10517" width="30" style="122" customWidth="1"/>
    <col min="10518" max="10752" width="11.42578125" style="122"/>
    <col min="10753" max="10753" width="12.5703125" style="122" customWidth="1"/>
    <col min="10754" max="10754" width="16.7109375" style="122" customWidth="1"/>
    <col min="10755" max="10755" width="17.140625" style="122" customWidth="1"/>
    <col min="10756" max="10756" width="25.7109375" style="122" bestFit="1" customWidth="1"/>
    <col min="10757" max="10757" width="26.85546875" style="122" bestFit="1" customWidth="1"/>
    <col min="10758" max="10758" width="19" style="122" bestFit="1" customWidth="1"/>
    <col min="10759" max="10759" width="26.5703125" style="122" customWidth="1"/>
    <col min="10760" max="10762" width="4.42578125" style="122" customWidth="1"/>
    <col min="10763" max="10763" width="28.5703125" style="122" customWidth="1"/>
    <col min="10764" max="10764" width="10.42578125" style="122" customWidth="1"/>
    <col min="10765" max="10765" width="5.5703125" style="122" customWidth="1"/>
    <col min="10766" max="10766" width="19" style="122" customWidth="1"/>
    <col min="10767" max="10767" width="15.7109375" style="122" customWidth="1"/>
    <col min="10768" max="10769" width="11.42578125" style="122"/>
    <col min="10770" max="10770" width="16.85546875" style="122" customWidth="1"/>
    <col min="10771" max="10771" width="17.7109375" style="122" customWidth="1"/>
    <col min="10772" max="10772" width="12.85546875" style="122" customWidth="1"/>
    <col min="10773" max="10773" width="30" style="122" customWidth="1"/>
    <col min="10774" max="11008" width="11.42578125" style="122"/>
    <col min="11009" max="11009" width="12.5703125" style="122" customWidth="1"/>
    <col min="11010" max="11010" width="16.7109375" style="122" customWidth="1"/>
    <col min="11011" max="11011" width="17.140625" style="122" customWidth="1"/>
    <col min="11012" max="11012" width="25.7109375" style="122" bestFit="1" customWidth="1"/>
    <col min="11013" max="11013" width="26.85546875" style="122" bestFit="1" customWidth="1"/>
    <col min="11014" max="11014" width="19" style="122" bestFit="1" customWidth="1"/>
    <col min="11015" max="11015" width="26.5703125" style="122" customWidth="1"/>
    <col min="11016" max="11018" width="4.42578125" style="122" customWidth="1"/>
    <col min="11019" max="11019" width="28.5703125" style="122" customWidth="1"/>
    <col min="11020" max="11020" width="10.42578125" style="122" customWidth="1"/>
    <col min="11021" max="11021" width="5.5703125" style="122" customWidth="1"/>
    <col min="11022" max="11022" width="19" style="122" customWidth="1"/>
    <col min="11023" max="11023" width="15.7109375" style="122" customWidth="1"/>
    <col min="11024" max="11025" width="11.42578125" style="122"/>
    <col min="11026" max="11026" width="16.85546875" style="122" customWidth="1"/>
    <col min="11027" max="11027" width="17.7109375" style="122" customWidth="1"/>
    <col min="11028" max="11028" width="12.85546875" style="122" customWidth="1"/>
    <col min="11029" max="11029" width="30" style="122" customWidth="1"/>
    <col min="11030" max="11264" width="11.42578125" style="122"/>
    <col min="11265" max="11265" width="12.5703125" style="122" customWidth="1"/>
    <col min="11266" max="11266" width="16.7109375" style="122" customWidth="1"/>
    <col min="11267" max="11267" width="17.140625" style="122" customWidth="1"/>
    <col min="11268" max="11268" width="25.7109375" style="122" bestFit="1" customWidth="1"/>
    <col min="11269" max="11269" width="26.85546875" style="122" bestFit="1" customWidth="1"/>
    <col min="11270" max="11270" width="19" style="122" bestFit="1" customWidth="1"/>
    <col min="11271" max="11271" width="26.5703125" style="122" customWidth="1"/>
    <col min="11272" max="11274" width="4.42578125" style="122" customWidth="1"/>
    <col min="11275" max="11275" width="28.5703125" style="122" customWidth="1"/>
    <col min="11276" max="11276" width="10.42578125" style="122" customWidth="1"/>
    <col min="11277" max="11277" width="5.5703125" style="122" customWidth="1"/>
    <col min="11278" max="11278" width="19" style="122" customWidth="1"/>
    <col min="11279" max="11279" width="15.7109375" style="122" customWidth="1"/>
    <col min="11280" max="11281" width="11.42578125" style="122"/>
    <col min="11282" max="11282" width="16.85546875" style="122" customWidth="1"/>
    <col min="11283" max="11283" width="17.7109375" style="122" customWidth="1"/>
    <col min="11284" max="11284" width="12.85546875" style="122" customWidth="1"/>
    <col min="11285" max="11285" width="30" style="122" customWidth="1"/>
    <col min="11286" max="11520" width="11.42578125" style="122"/>
    <col min="11521" max="11521" width="12.5703125" style="122" customWidth="1"/>
    <col min="11522" max="11522" width="16.7109375" style="122" customWidth="1"/>
    <col min="11523" max="11523" width="17.140625" style="122" customWidth="1"/>
    <col min="11524" max="11524" width="25.7109375" style="122" bestFit="1" customWidth="1"/>
    <col min="11525" max="11525" width="26.85546875" style="122" bestFit="1" customWidth="1"/>
    <col min="11526" max="11526" width="19" style="122" bestFit="1" customWidth="1"/>
    <col min="11527" max="11527" width="26.5703125" style="122" customWidth="1"/>
    <col min="11528" max="11530" width="4.42578125" style="122" customWidth="1"/>
    <col min="11531" max="11531" width="28.5703125" style="122" customWidth="1"/>
    <col min="11532" max="11532" width="10.42578125" style="122" customWidth="1"/>
    <col min="11533" max="11533" width="5.5703125" style="122" customWidth="1"/>
    <col min="11534" max="11534" width="19" style="122" customWidth="1"/>
    <col min="11535" max="11535" width="15.7109375" style="122" customWidth="1"/>
    <col min="11536" max="11537" width="11.42578125" style="122"/>
    <col min="11538" max="11538" width="16.85546875" style="122" customWidth="1"/>
    <col min="11539" max="11539" width="17.7109375" style="122" customWidth="1"/>
    <col min="11540" max="11540" width="12.85546875" style="122" customWidth="1"/>
    <col min="11541" max="11541" width="30" style="122" customWidth="1"/>
    <col min="11542" max="11776" width="11.42578125" style="122"/>
    <col min="11777" max="11777" width="12.5703125" style="122" customWidth="1"/>
    <col min="11778" max="11778" width="16.7109375" style="122" customWidth="1"/>
    <col min="11779" max="11779" width="17.140625" style="122" customWidth="1"/>
    <col min="11780" max="11780" width="25.7109375" style="122" bestFit="1" customWidth="1"/>
    <col min="11781" max="11781" width="26.85546875" style="122" bestFit="1" customWidth="1"/>
    <col min="11782" max="11782" width="19" style="122" bestFit="1" customWidth="1"/>
    <col min="11783" max="11783" width="26.5703125" style="122" customWidth="1"/>
    <col min="11784" max="11786" width="4.42578125" style="122" customWidth="1"/>
    <col min="11787" max="11787" width="28.5703125" style="122" customWidth="1"/>
    <col min="11788" max="11788" width="10.42578125" style="122" customWidth="1"/>
    <col min="11789" max="11789" width="5.5703125" style="122" customWidth="1"/>
    <col min="11790" max="11790" width="19" style="122" customWidth="1"/>
    <col min="11791" max="11791" width="15.7109375" style="122" customWidth="1"/>
    <col min="11792" max="11793" width="11.42578125" style="122"/>
    <col min="11794" max="11794" width="16.85546875" style="122" customWidth="1"/>
    <col min="11795" max="11795" width="17.7109375" style="122" customWidth="1"/>
    <col min="11796" max="11796" width="12.85546875" style="122" customWidth="1"/>
    <col min="11797" max="11797" width="30" style="122" customWidth="1"/>
    <col min="11798" max="12032" width="11.42578125" style="122"/>
    <col min="12033" max="12033" width="12.5703125" style="122" customWidth="1"/>
    <col min="12034" max="12034" width="16.7109375" style="122" customWidth="1"/>
    <col min="12035" max="12035" width="17.140625" style="122" customWidth="1"/>
    <col min="12036" max="12036" width="25.7109375" style="122" bestFit="1" customWidth="1"/>
    <col min="12037" max="12037" width="26.85546875" style="122" bestFit="1" customWidth="1"/>
    <col min="12038" max="12038" width="19" style="122" bestFit="1" customWidth="1"/>
    <col min="12039" max="12039" width="26.5703125" style="122" customWidth="1"/>
    <col min="12040" max="12042" width="4.42578125" style="122" customWidth="1"/>
    <col min="12043" max="12043" width="28.5703125" style="122" customWidth="1"/>
    <col min="12044" max="12044" width="10.42578125" style="122" customWidth="1"/>
    <col min="12045" max="12045" width="5.5703125" style="122" customWidth="1"/>
    <col min="12046" max="12046" width="19" style="122" customWidth="1"/>
    <col min="12047" max="12047" width="15.7109375" style="122" customWidth="1"/>
    <col min="12048" max="12049" width="11.42578125" style="122"/>
    <col min="12050" max="12050" width="16.85546875" style="122" customWidth="1"/>
    <col min="12051" max="12051" width="17.7109375" style="122" customWidth="1"/>
    <col min="12052" max="12052" width="12.85546875" style="122" customWidth="1"/>
    <col min="12053" max="12053" width="30" style="122" customWidth="1"/>
    <col min="12054" max="12288" width="11.42578125" style="122"/>
    <col min="12289" max="12289" width="12.5703125" style="122" customWidth="1"/>
    <col min="12290" max="12290" width="16.7109375" style="122" customWidth="1"/>
    <col min="12291" max="12291" width="17.140625" style="122" customWidth="1"/>
    <col min="12292" max="12292" width="25.7109375" style="122" bestFit="1" customWidth="1"/>
    <col min="12293" max="12293" width="26.85546875" style="122" bestFit="1" customWidth="1"/>
    <col min="12294" max="12294" width="19" style="122" bestFit="1" customWidth="1"/>
    <col min="12295" max="12295" width="26.5703125" style="122" customWidth="1"/>
    <col min="12296" max="12298" width="4.42578125" style="122" customWidth="1"/>
    <col min="12299" max="12299" width="28.5703125" style="122" customWidth="1"/>
    <col min="12300" max="12300" width="10.42578125" style="122" customWidth="1"/>
    <col min="12301" max="12301" width="5.5703125" style="122" customWidth="1"/>
    <col min="12302" max="12302" width="19" style="122" customWidth="1"/>
    <col min="12303" max="12303" width="15.7109375" style="122" customWidth="1"/>
    <col min="12304" max="12305" width="11.42578125" style="122"/>
    <col min="12306" max="12306" width="16.85546875" style="122" customWidth="1"/>
    <col min="12307" max="12307" width="17.7109375" style="122" customWidth="1"/>
    <col min="12308" max="12308" width="12.85546875" style="122" customWidth="1"/>
    <col min="12309" max="12309" width="30" style="122" customWidth="1"/>
    <col min="12310" max="12544" width="11.42578125" style="122"/>
    <col min="12545" max="12545" width="12.5703125" style="122" customWidth="1"/>
    <col min="12546" max="12546" width="16.7109375" style="122" customWidth="1"/>
    <col min="12547" max="12547" width="17.140625" style="122" customWidth="1"/>
    <col min="12548" max="12548" width="25.7109375" style="122" bestFit="1" customWidth="1"/>
    <col min="12549" max="12549" width="26.85546875" style="122" bestFit="1" customWidth="1"/>
    <col min="12550" max="12550" width="19" style="122" bestFit="1" customWidth="1"/>
    <col min="12551" max="12551" width="26.5703125" style="122" customWidth="1"/>
    <col min="12552" max="12554" width="4.42578125" style="122" customWidth="1"/>
    <col min="12555" max="12555" width="28.5703125" style="122" customWidth="1"/>
    <col min="12556" max="12556" width="10.42578125" style="122" customWidth="1"/>
    <col min="12557" max="12557" width="5.5703125" style="122" customWidth="1"/>
    <col min="12558" max="12558" width="19" style="122" customWidth="1"/>
    <col min="12559" max="12559" width="15.7109375" style="122" customWidth="1"/>
    <col min="12560" max="12561" width="11.42578125" style="122"/>
    <col min="12562" max="12562" width="16.85546875" style="122" customWidth="1"/>
    <col min="12563" max="12563" width="17.7109375" style="122" customWidth="1"/>
    <col min="12564" max="12564" width="12.85546875" style="122" customWidth="1"/>
    <col min="12565" max="12565" width="30" style="122" customWidth="1"/>
    <col min="12566" max="12800" width="11.42578125" style="122"/>
    <col min="12801" max="12801" width="12.5703125" style="122" customWidth="1"/>
    <col min="12802" max="12802" width="16.7109375" style="122" customWidth="1"/>
    <col min="12803" max="12803" width="17.140625" style="122" customWidth="1"/>
    <col min="12804" max="12804" width="25.7109375" style="122" bestFit="1" customWidth="1"/>
    <col min="12805" max="12805" width="26.85546875" style="122" bestFit="1" customWidth="1"/>
    <col min="12806" max="12806" width="19" style="122" bestFit="1" customWidth="1"/>
    <col min="12807" max="12807" width="26.5703125" style="122" customWidth="1"/>
    <col min="12808" max="12810" width="4.42578125" style="122" customWidth="1"/>
    <col min="12811" max="12811" width="28.5703125" style="122" customWidth="1"/>
    <col min="12812" max="12812" width="10.42578125" style="122" customWidth="1"/>
    <col min="12813" max="12813" width="5.5703125" style="122" customWidth="1"/>
    <col min="12814" max="12814" width="19" style="122" customWidth="1"/>
    <col min="12815" max="12815" width="15.7109375" style="122" customWidth="1"/>
    <col min="12816" max="12817" width="11.42578125" style="122"/>
    <col min="12818" max="12818" width="16.85546875" style="122" customWidth="1"/>
    <col min="12819" max="12819" width="17.7109375" style="122" customWidth="1"/>
    <col min="12820" max="12820" width="12.85546875" style="122" customWidth="1"/>
    <col min="12821" max="12821" width="30" style="122" customWidth="1"/>
    <col min="12822" max="13056" width="11.42578125" style="122"/>
    <col min="13057" max="13057" width="12.5703125" style="122" customWidth="1"/>
    <col min="13058" max="13058" width="16.7109375" style="122" customWidth="1"/>
    <col min="13059" max="13059" width="17.140625" style="122" customWidth="1"/>
    <col min="13060" max="13060" width="25.7109375" style="122" bestFit="1" customWidth="1"/>
    <col min="13061" max="13061" width="26.85546875" style="122" bestFit="1" customWidth="1"/>
    <col min="13062" max="13062" width="19" style="122" bestFit="1" customWidth="1"/>
    <col min="13063" max="13063" width="26.5703125" style="122" customWidth="1"/>
    <col min="13064" max="13066" width="4.42578125" style="122" customWidth="1"/>
    <col min="13067" max="13067" width="28.5703125" style="122" customWidth="1"/>
    <col min="13068" max="13068" width="10.42578125" style="122" customWidth="1"/>
    <col min="13069" max="13069" width="5.5703125" style="122" customWidth="1"/>
    <col min="13070" max="13070" width="19" style="122" customWidth="1"/>
    <col min="13071" max="13071" width="15.7109375" style="122" customWidth="1"/>
    <col min="13072" max="13073" width="11.42578125" style="122"/>
    <col min="13074" max="13074" width="16.85546875" style="122" customWidth="1"/>
    <col min="13075" max="13075" width="17.7109375" style="122" customWidth="1"/>
    <col min="13076" max="13076" width="12.85546875" style="122" customWidth="1"/>
    <col min="13077" max="13077" width="30" style="122" customWidth="1"/>
    <col min="13078" max="13312" width="11.42578125" style="122"/>
    <col min="13313" max="13313" width="12.5703125" style="122" customWidth="1"/>
    <col min="13314" max="13314" width="16.7109375" style="122" customWidth="1"/>
    <col min="13315" max="13315" width="17.140625" style="122" customWidth="1"/>
    <col min="13316" max="13316" width="25.7109375" style="122" bestFit="1" customWidth="1"/>
    <col min="13317" max="13317" width="26.85546875" style="122" bestFit="1" customWidth="1"/>
    <col min="13318" max="13318" width="19" style="122" bestFit="1" customWidth="1"/>
    <col min="13319" max="13319" width="26.5703125" style="122" customWidth="1"/>
    <col min="13320" max="13322" width="4.42578125" style="122" customWidth="1"/>
    <col min="13323" max="13323" width="28.5703125" style="122" customWidth="1"/>
    <col min="13324" max="13324" width="10.42578125" style="122" customWidth="1"/>
    <col min="13325" max="13325" width="5.5703125" style="122" customWidth="1"/>
    <col min="13326" max="13326" width="19" style="122" customWidth="1"/>
    <col min="13327" max="13327" width="15.7109375" style="122" customWidth="1"/>
    <col min="13328" max="13329" width="11.42578125" style="122"/>
    <col min="13330" max="13330" width="16.85546875" style="122" customWidth="1"/>
    <col min="13331" max="13331" width="17.7109375" style="122" customWidth="1"/>
    <col min="13332" max="13332" width="12.85546875" style="122" customWidth="1"/>
    <col min="13333" max="13333" width="30" style="122" customWidth="1"/>
    <col min="13334" max="13568" width="11.42578125" style="122"/>
    <col min="13569" max="13569" width="12.5703125" style="122" customWidth="1"/>
    <col min="13570" max="13570" width="16.7109375" style="122" customWidth="1"/>
    <col min="13571" max="13571" width="17.140625" style="122" customWidth="1"/>
    <col min="13572" max="13572" width="25.7109375" style="122" bestFit="1" customWidth="1"/>
    <col min="13573" max="13573" width="26.85546875" style="122" bestFit="1" customWidth="1"/>
    <col min="13574" max="13574" width="19" style="122" bestFit="1" customWidth="1"/>
    <col min="13575" max="13575" width="26.5703125" style="122" customWidth="1"/>
    <col min="13576" max="13578" width="4.42578125" style="122" customWidth="1"/>
    <col min="13579" max="13579" width="28.5703125" style="122" customWidth="1"/>
    <col min="13580" max="13580" width="10.42578125" style="122" customWidth="1"/>
    <col min="13581" max="13581" width="5.5703125" style="122" customWidth="1"/>
    <col min="13582" max="13582" width="19" style="122" customWidth="1"/>
    <col min="13583" max="13583" width="15.7109375" style="122" customWidth="1"/>
    <col min="13584" max="13585" width="11.42578125" style="122"/>
    <col min="13586" max="13586" width="16.85546875" style="122" customWidth="1"/>
    <col min="13587" max="13587" width="17.7109375" style="122" customWidth="1"/>
    <col min="13588" max="13588" width="12.85546875" style="122" customWidth="1"/>
    <col min="13589" max="13589" width="30" style="122" customWidth="1"/>
    <col min="13590" max="13824" width="11.42578125" style="122"/>
    <col min="13825" max="13825" width="12.5703125" style="122" customWidth="1"/>
    <col min="13826" max="13826" width="16.7109375" style="122" customWidth="1"/>
    <col min="13827" max="13827" width="17.140625" style="122" customWidth="1"/>
    <col min="13828" max="13828" width="25.7109375" style="122" bestFit="1" customWidth="1"/>
    <col min="13829" max="13829" width="26.85546875" style="122" bestFit="1" customWidth="1"/>
    <col min="13830" max="13830" width="19" style="122" bestFit="1" customWidth="1"/>
    <col min="13831" max="13831" width="26.5703125" style="122" customWidth="1"/>
    <col min="13832" max="13834" width="4.42578125" style="122" customWidth="1"/>
    <col min="13835" max="13835" width="28.5703125" style="122" customWidth="1"/>
    <col min="13836" max="13836" width="10.42578125" style="122" customWidth="1"/>
    <col min="13837" max="13837" width="5.5703125" style="122" customWidth="1"/>
    <col min="13838" max="13838" width="19" style="122" customWidth="1"/>
    <col min="13839" max="13839" width="15.7109375" style="122" customWidth="1"/>
    <col min="13840" max="13841" width="11.42578125" style="122"/>
    <col min="13842" max="13842" width="16.85546875" style="122" customWidth="1"/>
    <col min="13843" max="13843" width="17.7109375" style="122" customWidth="1"/>
    <col min="13844" max="13844" width="12.85546875" style="122" customWidth="1"/>
    <col min="13845" max="13845" width="30" style="122" customWidth="1"/>
    <col min="13846" max="14080" width="11.42578125" style="122"/>
    <col min="14081" max="14081" width="12.5703125" style="122" customWidth="1"/>
    <col min="14082" max="14082" width="16.7109375" style="122" customWidth="1"/>
    <col min="14083" max="14083" width="17.140625" style="122" customWidth="1"/>
    <col min="14084" max="14084" width="25.7109375" style="122" bestFit="1" customWidth="1"/>
    <col min="14085" max="14085" width="26.85546875" style="122" bestFit="1" customWidth="1"/>
    <col min="14086" max="14086" width="19" style="122" bestFit="1" customWidth="1"/>
    <col min="14087" max="14087" width="26.5703125" style="122" customWidth="1"/>
    <col min="14088" max="14090" width="4.42578125" style="122" customWidth="1"/>
    <col min="14091" max="14091" width="28.5703125" style="122" customWidth="1"/>
    <col min="14092" max="14092" width="10.42578125" style="122" customWidth="1"/>
    <col min="14093" max="14093" width="5.5703125" style="122" customWidth="1"/>
    <col min="14094" max="14094" width="19" style="122" customWidth="1"/>
    <col min="14095" max="14095" width="15.7109375" style="122" customWidth="1"/>
    <col min="14096" max="14097" width="11.42578125" style="122"/>
    <col min="14098" max="14098" width="16.85546875" style="122" customWidth="1"/>
    <col min="14099" max="14099" width="17.7109375" style="122" customWidth="1"/>
    <col min="14100" max="14100" width="12.85546875" style="122" customWidth="1"/>
    <col min="14101" max="14101" width="30" style="122" customWidth="1"/>
    <col min="14102" max="14336" width="11.42578125" style="122"/>
    <col min="14337" max="14337" width="12.5703125" style="122" customWidth="1"/>
    <col min="14338" max="14338" width="16.7109375" style="122" customWidth="1"/>
    <col min="14339" max="14339" width="17.140625" style="122" customWidth="1"/>
    <col min="14340" max="14340" width="25.7109375" style="122" bestFit="1" customWidth="1"/>
    <col min="14341" max="14341" width="26.85546875" style="122" bestFit="1" customWidth="1"/>
    <col min="14342" max="14342" width="19" style="122" bestFit="1" customWidth="1"/>
    <col min="14343" max="14343" width="26.5703125" style="122" customWidth="1"/>
    <col min="14344" max="14346" width="4.42578125" style="122" customWidth="1"/>
    <col min="14347" max="14347" width="28.5703125" style="122" customWidth="1"/>
    <col min="14348" max="14348" width="10.42578125" style="122" customWidth="1"/>
    <col min="14349" max="14349" width="5.5703125" style="122" customWidth="1"/>
    <col min="14350" max="14350" width="19" style="122" customWidth="1"/>
    <col min="14351" max="14351" width="15.7109375" style="122" customWidth="1"/>
    <col min="14352" max="14353" width="11.42578125" style="122"/>
    <col min="14354" max="14354" width="16.85546875" style="122" customWidth="1"/>
    <col min="14355" max="14355" width="17.7109375" style="122" customWidth="1"/>
    <col min="14356" max="14356" width="12.85546875" style="122" customWidth="1"/>
    <col min="14357" max="14357" width="30" style="122" customWidth="1"/>
    <col min="14358" max="14592" width="11.42578125" style="122"/>
    <col min="14593" max="14593" width="12.5703125" style="122" customWidth="1"/>
    <col min="14594" max="14594" width="16.7109375" style="122" customWidth="1"/>
    <col min="14595" max="14595" width="17.140625" style="122" customWidth="1"/>
    <col min="14596" max="14596" width="25.7109375" style="122" bestFit="1" customWidth="1"/>
    <col min="14597" max="14597" width="26.85546875" style="122" bestFit="1" customWidth="1"/>
    <col min="14598" max="14598" width="19" style="122" bestFit="1" customWidth="1"/>
    <col min="14599" max="14599" width="26.5703125" style="122" customWidth="1"/>
    <col min="14600" max="14602" width="4.42578125" style="122" customWidth="1"/>
    <col min="14603" max="14603" width="28.5703125" style="122" customWidth="1"/>
    <col min="14604" max="14604" width="10.42578125" style="122" customWidth="1"/>
    <col min="14605" max="14605" width="5.5703125" style="122" customWidth="1"/>
    <col min="14606" max="14606" width="19" style="122" customWidth="1"/>
    <col min="14607" max="14607" width="15.7109375" style="122" customWidth="1"/>
    <col min="14608" max="14609" width="11.42578125" style="122"/>
    <col min="14610" max="14610" width="16.85546875" style="122" customWidth="1"/>
    <col min="14611" max="14611" width="17.7109375" style="122" customWidth="1"/>
    <col min="14612" max="14612" width="12.85546875" style="122" customWidth="1"/>
    <col min="14613" max="14613" width="30" style="122" customWidth="1"/>
    <col min="14614" max="14848" width="11.42578125" style="122"/>
    <col min="14849" max="14849" width="12.5703125" style="122" customWidth="1"/>
    <col min="14850" max="14850" width="16.7109375" style="122" customWidth="1"/>
    <col min="14851" max="14851" width="17.140625" style="122" customWidth="1"/>
    <col min="14852" max="14852" width="25.7109375" style="122" bestFit="1" customWidth="1"/>
    <col min="14853" max="14853" width="26.85546875" style="122" bestFit="1" customWidth="1"/>
    <col min="14854" max="14854" width="19" style="122" bestFit="1" customWidth="1"/>
    <col min="14855" max="14855" width="26.5703125" style="122" customWidth="1"/>
    <col min="14856" max="14858" width="4.42578125" style="122" customWidth="1"/>
    <col min="14859" max="14859" width="28.5703125" style="122" customWidth="1"/>
    <col min="14860" max="14860" width="10.42578125" style="122" customWidth="1"/>
    <col min="14861" max="14861" width="5.5703125" style="122" customWidth="1"/>
    <col min="14862" max="14862" width="19" style="122" customWidth="1"/>
    <col min="14863" max="14863" width="15.7109375" style="122" customWidth="1"/>
    <col min="14864" max="14865" width="11.42578125" style="122"/>
    <col min="14866" max="14866" width="16.85546875" style="122" customWidth="1"/>
    <col min="14867" max="14867" width="17.7109375" style="122" customWidth="1"/>
    <col min="14868" max="14868" width="12.85546875" style="122" customWidth="1"/>
    <col min="14869" max="14869" width="30" style="122" customWidth="1"/>
    <col min="14870" max="15104" width="11.42578125" style="122"/>
    <col min="15105" max="15105" width="12.5703125" style="122" customWidth="1"/>
    <col min="15106" max="15106" width="16.7109375" style="122" customWidth="1"/>
    <col min="15107" max="15107" width="17.140625" style="122" customWidth="1"/>
    <col min="15108" max="15108" width="25.7109375" style="122" bestFit="1" customWidth="1"/>
    <col min="15109" max="15109" width="26.85546875" style="122" bestFit="1" customWidth="1"/>
    <col min="15110" max="15110" width="19" style="122" bestFit="1" customWidth="1"/>
    <col min="15111" max="15111" width="26.5703125" style="122" customWidth="1"/>
    <col min="15112" max="15114" width="4.42578125" style="122" customWidth="1"/>
    <col min="15115" max="15115" width="28.5703125" style="122" customWidth="1"/>
    <col min="15116" max="15116" width="10.42578125" style="122" customWidth="1"/>
    <col min="15117" max="15117" width="5.5703125" style="122" customWidth="1"/>
    <col min="15118" max="15118" width="19" style="122" customWidth="1"/>
    <col min="15119" max="15119" width="15.7109375" style="122" customWidth="1"/>
    <col min="15120" max="15121" width="11.42578125" style="122"/>
    <col min="15122" max="15122" width="16.85546875" style="122" customWidth="1"/>
    <col min="15123" max="15123" width="17.7109375" style="122" customWidth="1"/>
    <col min="15124" max="15124" width="12.85546875" style="122" customWidth="1"/>
    <col min="15125" max="15125" width="30" style="122" customWidth="1"/>
    <col min="15126" max="15360" width="11.42578125" style="122"/>
    <col min="15361" max="15361" width="12.5703125" style="122" customWidth="1"/>
    <col min="15362" max="15362" width="16.7109375" style="122" customWidth="1"/>
    <col min="15363" max="15363" width="17.140625" style="122" customWidth="1"/>
    <col min="15364" max="15364" width="25.7109375" style="122" bestFit="1" customWidth="1"/>
    <col min="15365" max="15365" width="26.85546875" style="122" bestFit="1" customWidth="1"/>
    <col min="15366" max="15366" width="19" style="122" bestFit="1" customWidth="1"/>
    <col min="15367" max="15367" width="26.5703125" style="122" customWidth="1"/>
    <col min="15368" max="15370" width="4.42578125" style="122" customWidth="1"/>
    <col min="15371" max="15371" width="28.5703125" style="122" customWidth="1"/>
    <col min="15372" max="15372" width="10.42578125" style="122" customWidth="1"/>
    <col min="15373" max="15373" width="5.5703125" style="122" customWidth="1"/>
    <col min="15374" max="15374" width="19" style="122" customWidth="1"/>
    <col min="15375" max="15375" width="15.7109375" style="122" customWidth="1"/>
    <col min="15376" max="15377" width="11.42578125" style="122"/>
    <col min="15378" max="15378" width="16.85546875" style="122" customWidth="1"/>
    <col min="15379" max="15379" width="17.7109375" style="122" customWidth="1"/>
    <col min="15380" max="15380" width="12.85546875" style="122" customWidth="1"/>
    <col min="15381" max="15381" width="30" style="122" customWidth="1"/>
    <col min="15382" max="15616" width="11.42578125" style="122"/>
    <col min="15617" max="15617" width="12.5703125" style="122" customWidth="1"/>
    <col min="15618" max="15618" width="16.7109375" style="122" customWidth="1"/>
    <col min="15619" max="15619" width="17.140625" style="122" customWidth="1"/>
    <col min="15620" max="15620" width="25.7109375" style="122" bestFit="1" customWidth="1"/>
    <col min="15621" max="15621" width="26.85546875" style="122" bestFit="1" customWidth="1"/>
    <col min="15622" max="15622" width="19" style="122" bestFit="1" customWidth="1"/>
    <col min="15623" max="15623" width="26.5703125" style="122" customWidth="1"/>
    <col min="15624" max="15626" width="4.42578125" style="122" customWidth="1"/>
    <col min="15627" max="15627" width="28.5703125" style="122" customWidth="1"/>
    <col min="15628" max="15628" width="10.42578125" style="122" customWidth="1"/>
    <col min="15629" max="15629" width="5.5703125" style="122" customWidth="1"/>
    <col min="15630" max="15630" width="19" style="122" customWidth="1"/>
    <col min="15631" max="15631" width="15.7109375" style="122" customWidth="1"/>
    <col min="15632" max="15633" width="11.42578125" style="122"/>
    <col min="15634" max="15634" width="16.85546875" style="122" customWidth="1"/>
    <col min="15635" max="15635" width="17.7109375" style="122" customWidth="1"/>
    <col min="15636" max="15636" width="12.85546875" style="122" customWidth="1"/>
    <col min="15637" max="15637" width="30" style="122" customWidth="1"/>
    <col min="15638" max="15872" width="11.42578125" style="122"/>
    <col min="15873" max="15873" width="12.5703125" style="122" customWidth="1"/>
    <col min="15874" max="15874" width="16.7109375" style="122" customWidth="1"/>
    <col min="15875" max="15875" width="17.140625" style="122" customWidth="1"/>
    <col min="15876" max="15876" width="25.7109375" style="122" bestFit="1" customWidth="1"/>
    <col min="15877" max="15877" width="26.85546875" style="122" bestFit="1" customWidth="1"/>
    <col min="15878" max="15878" width="19" style="122" bestFit="1" customWidth="1"/>
    <col min="15879" max="15879" width="26.5703125" style="122" customWidth="1"/>
    <col min="15880" max="15882" width="4.42578125" style="122" customWidth="1"/>
    <col min="15883" max="15883" width="28.5703125" style="122" customWidth="1"/>
    <col min="15884" max="15884" width="10.42578125" style="122" customWidth="1"/>
    <col min="15885" max="15885" width="5.5703125" style="122" customWidth="1"/>
    <col min="15886" max="15886" width="19" style="122" customWidth="1"/>
    <col min="15887" max="15887" width="15.7109375" style="122" customWidth="1"/>
    <col min="15888" max="15889" width="11.42578125" style="122"/>
    <col min="15890" max="15890" width="16.85546875" style="122" customWidth="1"/>
    <col min="15891" max="15891" width="17.7109375" style="122" customWidth="1"/>
    <col min="15892" max="15892" width="12.85546875" style="122" customWidth="1"/>
    <col min="15893" max="15893" width="30" style="122" customWidth="1"/>
    <col min="15894" max="16128" width="11.42578125" style="122"/>
    <col min="16129" max="16129" width="12.5703125" style="122" customWidth="1"/>
    <col min="16130" max="16130" width="16.7109375" style="122" customWidth="1"/>
    <col min="16131" max="16131" width="17.140625" style="122" customWidth="1"/>
    <col min="16132" max="16132" width="25.7109375" style="122" bestFit="1" customWidth="1"/>
    <col min="16133" max="16133" width="26.85546875" style="122" bestFit="1" customWidth="1"/>
    <col min="16134" max="16134" width="19" style="122" bestFit="1" customWidth="1"/>
    <col min="16135" max="16135" width="26.5703125" style="122" customWidth="1"/>
    <col min="16136" max="16138" width="4.42578125" style="122" customWidth="1"/>
    <col min="16139" max="16139" width="28.5703125" style="122" customWidth="1"/>
    <col min="16140" max="16140" width="10.42578125" style="122" customWidth="1"/>
    <col min="16141" max="16141" width="5.5703125" style="122" customWidth="1"/>
    <col min="16142" max="16142" width="19" style="122" customWidth="1"/>
    <col min="16143" max="16143" width="15.7109375" style="122" customWidth="1"/>
    <col min="16144" max="16145" width="11.42578125" style="122"/>
    <col min="16146" max="16146" width="16.85546875" style="122" customWidth="1"/>
    <col min="16147" max="16147" width="17.7109375" style="122" customWidth="1"/>
    <col min="16148" max="16148" width="12.85546875" style="122" customWidth="1"/>
    <col min="16149" max="16149" width="30" style="122" customWidth="1"/>
    <col min="16150" max="16384" width="11.42578125" style="122"/>
  </cols>
  <sheetData>
    <row r="1" spans="1:21" ht="31.5" customHeight="1" x14ac:dyDescent="0.25">
      <c r="A1" s="1556"/>
      <c r="B1" s="1557"/>
      <c r="C1" s="1560" t="s">
        <v>273</v>
      </c>
      <c r="D1" s="1560"/>
      <c r="E1" s="1560"/>
      <c r="F1" s="1560"/>
      <c r="G1" s="1560"/>
      <c r="H1" s="1560"/>
      <c r="I1" s="1560"/>
      <c r="J1" s="1560"/>
      <c r="K1" s="1560"/>
      <c r="L1" s="1560"/>
      <c r="M1" s="1560"/>
      <c r="N1" s="1560"/>
      <c r="O1" s="1560"/>
      <c r="P1" s="1560"/>
      <c r="Q1" s="1560"/>
      <c r="R1" s="1560"/>
      <c r="S1" s="1560"/>
      <c r="T1" s="1560"/>
      <c r="U1" s="198" t="s">
        <v>274</v>
      </c>
    </row>
    <row r="2" spans="1:21" ht="29.25" customHeight="1" x14ac:dyDescent="0.25">
      <c r="A2" s="1558"/>
      <c r="B2" s="1559"/>
      <c r="C2" s="1561" t="s">
        <v>275</v>
      </c>
      <c r="D2" s="1561"/>
      <c r="E2" s="1561"/>
      <c r="F2" s="1561"/>
      <c r="G2" s="1561"/>
      <c r="H2" s="1561"/>
      <c r="I2" s="1561"/>
      <c r="J2" s="1561"/>
      <c r="K2" s="1561"/>
      <c r="L2" s="1561"/>
      <c r="M2" s="1561"/>
      <c r="N2" s="1561"/>
      <c r="O2" s="1561"/>
      <c r="P2" s="1561"/>
      <c r="Q2" s="1561"/>
      <c r="R2" s="1561"/>
      <c r="S2" s="1561"/>
      <c r="T2" s="1561"/>
      <c r="U2" s="199" t="s">
        <v>276</v>
      </c>
    </row>
    <row r="3" spans="1:21" ht="24.75" customHeight="1" thickBot="1" x14ac:dyDescent="0.3">
      <c r="A3" s="1562" t="s">
        <v>352</v>
      </c>
      <c r="B3" s="1563"/>
      <c r="C3" s="1562"/>
      <c r="D3" s="1564"/>
      <c r="E3" s="1564"/>
      <c r="F3" s="1563"/>
      <c r="G3" s="1562" t="s">
        <v>353</v>
      </c>
      <c r="H3" s="1564"/>
      <c r="I3" s="1564"/>
      <c r="J3" s="1564"/>
      <c r="K3" s="1564"/>
      <c r="L3" s="1564"/>
      <c r="M3" s="1564"/>
      <c r="N3" s="1564"/>
      <c r="O3" s="1564"/>
      <c r="P3" s="1564"/>
      <c r="Q3" s="1564"/>
      <c r="R3" s="1564"/>
      <c r="S3" s="1564"/>
      <c r="T3" s="1563"/>
      <c r="U3" s="200"/>
    </row>
    <row r="4" spans="1:21" s="201" customFormat="1" ht="51" customHeight="1" x14ac:dyDescent="0.2">
      <c r="A4" s="1451" t="s">
        <v>279</v>
      </c>
      <c r="B4" s="1451"/>
      <c r="C4" s="1451" t="s">
        <v>280</v>
      </c>
      <c r="D4" s="1451" t="s">
        <v>281</v>
      </c>
      <c r="E4" s="1451"/>
      <c r="F4" s="1451"/>
      <c r="G4" s="1451" t="s">
        <v>282</v>
      </c>
      <c r="H4" s="1565" t="s">
        <v>283</v>
      </c>
      <c r="I4" s="1565" t="s">
        <v>284</v>
      </c>
      <c r="J4" s="1565" t="s">
        <v>285</v>
      </c>
      <c r="K4" s="1451" t="s">
        <v>286</v>
      </c>
      <c r="L4" s="1565" t="s">
        <v>287</v>
      </c>
      <c r="M4" s="1565" t="s">
        <v>288</v>
      </c>
      <c r="N4" s="1451" t="s">
        <v>289</v>
      </c>
      <c r="O4" s="1451" t="s">
        <v>290</v>
      </c>
      <c r="P4" s="1451" t="s">
        <v>291</v>
      </c>
      <c r="Q4" s="1451"/>
      <c r="R4" s="1451" t="s">
        <v>292</v>
      </c>
      <c r="S4" s="1451" t="s">
        <v>293</v>
      </c>
      <c r="T4" s="1451" t="s">
        <v>294</v>
      </c>
      <c r="U4" s="1451" t="s">
        <v>295</v>
      </c>
    </row>
    <row r="5" spans="1:21" s="201" customFormat="1" ht="82.5" customHeight="1" x14ac:dyDescent="0.2">
      <c r="A5" s="202" t="s">
        <v>296</v>
      </c>
      <c r="B5" s="202" t="s">
        <v>297</v>
      </c>
      <c r="C5" s="1452"/>
      <c r="D5" s="203" t="s">
        <v>298</v>
      </c>
      <c r="E5" s="203" t="s">
        <v>299</v>
      </c>
      <c r="F5" s="203" t="s">
        <v>300</v>
      </c>
      <c r="G5" s="1452"/>
      <c r="H5" s="1566"/>
      <c r="I5" s="1566"/>
      <c r="J5" s="1566"/>
      <c r="K5" s="1452"/>
      <c r="L5" s="1566"/>
      <c r="M5" s="1566"/>
      <c r="N5" s="1452"/>
      <c r="O5" s="1452"/>
      <c r="P5" s="202" t="s">
        <v>301</v>
      </c>
      <c r="Q5" s="202" t="s">
        <v>302</v>
      </c>
      <c r="R5" s="1452"/>
      <c r="S5" s="1452"/>
      <c r="T5" s="1452"/>
      <c r="U5" s="1452"/>
    </row>
    <row r="6" spans="1:21" ht="41.25" customHeight="1" x14ac:dyDescent="0.25">
      <c r="A6" s="1567" t="s">
        <v>354</v>
      </c>
      <c r="B6" s="1567" t="s">
        <v>355</v>
      </c>
      <c r="C6" s="1567" t="s">
        <v>356</v>
      </c>
      <c r="D6" s="1567" t="s">
        <v>357</v>
      </c>
      <c r="E6" s="1567" t="s">
        <v>2860</v>
      </c>
      <c r="F6" s="1593"/>
      <c r="G6" s="1577" t="s">
        <v>358</v>
      </c>
      <c r="H6" s="1591" t="s">
        <v>359</v>
      </c>
      <c r="I6" s="1591" t="s">
        <v>360</v>
      </c>
      <c r="J6" s="1591" t="s">
        <v>311</v>
      </c>
      <c r="K6" s="1577" t="s">
        <v>2861</v>
      </c>
      <c r="L6" s="1574" t="s">
        <v>361</v>
      </c>
      <c r="M6" s="1574" t="s">
        <v>362</v>
      </c>
      <c r="N6" s="1567" t="s">
        <v>2862</v>
      </c>
      <c r="O6" s="1567" t="s">
        <v>363</v>
      </c>
      <c r="P6" s="204">
        <v>43101</v>
      </c>
      <c r="Q6" s="204">
        <v>43800</v>
      </c>
      <c r="R6" s="205" t="s">
        <v>364</v>
      </c>
      <c r="S6" s="206">
        <v>1</v>
      </c>
      <c r="T6" s="1586">
        <v>100</v>
      </c>
      <c r="U6" s="1588" t="s">
        <v>2853</v>
      </c>
    </row>
    <row r="7" spans="1:21" ht="51.75" customHeight="1" x14ac:dyDescent="0.25">
      <c r="A7" s="1568"/>
      <c r="B7" s="1568"/>
      <c r="C7" s="1568"/>
      <c r="D7" s="1576"/>
      <c r="E7" s="1576"/>
      <c r="F7" s="1594"/>
      <c r="G7" s="1577"/>
      <c r="H7" s="1591"/>
      <c r="I7" s="1591"/>
      <c r="J7" s="1591"/>
      <c r="K7" s="1577"/>
      <c r="L7" s="1575"/>
      <c r="M7" s="1575"/>
      <c r="N7" s="1576"/>
      <c r="O7" s="1576"/>
      <c r="P7" s="208">
        <v>43101</v>
      </c>
      <c r="Q7" s="204">
        <v>43800</v>
      </c>
      <c r="R7" s="205" t="s">
        <v>365</v>
      </c>
      <c r="S7" s="205">
        <v>2000</v>
      </c>
      <c r="T7" s="1587"/>
      <c r="U7" s="1589"/>
    </row>
    <row r="8" spans="1:21" ht="46.5" customHeight="1" x14ac:dyDescent="0.25">
      <c r="A8" s="1592"/>
      <c r="B8" s="1592"/>
      <c r="C8" s="1592"/>
      <c r="D8" s="1567" t="s">
        <v>366</v>
      </c>
      <c r="E8" s="1567" t="s">
        <v>367</v>
      </c>
      <c r="F8" s="205" t="s">
        <v>368</v>
      </c>
      <c r="G8" s="1577" t="s">
        <v>369</v>
      </c>
      <c r="H8" s="1591"/>
      <c r="I8" s="1591"/>
      <c r="J8" s="1591"/>
      <c r="K8" s="1577"/>
      <c r="L8" s="1575"/>
      <c r="M8" s="1575"/>
      <c r="N8" s="1567" t="s">
        <v>370</v>
      </c>
      <c r="O8" s="1577" t="s">
        <v>2863</v>
      </c>
      <c r="P8" s="1590">
        <v>43101</v>
      </c>
      <c r="Q8" s="1569">
        <v>43800</v>
      </c>
      <c r="R8" s="1570" t="s">
        <v>371</v>
      </c>
      <c r="S8" s="1571">
        <v>0.8</v>
      </c>
      <c r="T8" s="1572">
        <v>100</v>
      </c>
      <c r="U8" s="1573" t="s">
        <v>2864</v>
      </c>
    </row>
    <row r="9" spans="1:21" ht="34.5" customHeight="1" x14ac:dyDescent="0.25">
      <c r="A9" s="1592"/>
      <c r="B9" s="1592"/>
      <c r="C9" s="1592"/>
      <c r="D9" s="1592"/>
      <c r="E9" s="1576"/>
      <c r="F9" s="205" t="s">
        <v>372</v>
      </c>
      <c r="G9" s="1577"/>
      <c r="H9" s="1591"/>
      <c r="I9" s="1591"/>
      <c r="J9" s="1591"/>
      <c r="K9" s="1577"/>
      <c r="L9" s="1575"/>
      <c r="M9" s="1575"/>
      <c r="N9" s="1568"/>
      <c r="O9" s="1577"/>
      <c r="P9" s="1590"/>
      <c r="Q9" s="1569"/>
      <c r="R9" s="1570"/>
      <c r="S9" s="1571"/>
      <c r="T9" s="1572"/>
      <c r="U9" s="1573"/>
    </row>
    <row r="10" spans="1:21" ht="15" customHeight="1" x14ac:dyDescent="0.25">
      <c r="A10" s="1592"/>
      <c r="B10" s="1592"/>
      <c r="C10" s="1592"/>
      <c r="D10" s="1592"/>
      <c r="E10" s="1567" t="s">
        <v>373</v>
      </c>
      <c r="F10" s="1567"/>
      <c r="G10" s="1577"/>
      <c r="H10" s="1591"/>
      <c r="I10" s="1591"/>
      <c r="J10" s="1591"/>
      <c r="K10" s="1577"/>
      <c r="L10" s="1575"/>
      <c r="M10" s="1575"/>
      <c r="N10" s="1568"/>
      <c r="O10" s="1577"/>
      <c r="P10" s="1590"/>
      <c r="Q10" s="1569"/>
      <c r="R10" s="1570"/>
      <c r="S10" s="1571"/>
      <c r="T10" s="1572"/>
      <c r="U10" s="1573"/>
    </row>
    <row r="11" spans="1:21" ht="15" customHeight="1" x14ac:dyDescent="0.25">
      <c r="A11" s="1592"/>
      <c r="B11" s="1592"/>
      <c r="C11" s="1592"/>
      <c r="D11" s="1592"/>
      <c r="E11" s="1568"/>
      <c r="F11" s="1568"/>
      <c r="G11" s="1577"/>
      <c r="H11" s="1591"/>
      <c r="I11" s="1591"/>
      <c r="J11" s="1591"/>
      <c r="K11" s="1577"/>
      <c r="L11" s="1575"/>
      <c r="M11" s="1575"/>
      <c r="N11" s="1568"/>
      <c r="O11" s="1577"/>
      <c r="P11" s="1590"/>
      <c r="Q11" s="1569"/>
      <c r="R11" s="1570"/>
      <c r="S11" s="1571"/>
      <c r="T11" s="1572"/>
      <c r="U11" s="1573"/>
    </row>
    <row r="12" spans="1:21" ht="12.75" customHeight="1" x14ac:dyDescent="0.25">
      <c r="A12" s="1592"/>
      <c r="B12" s="1592"/>
      <c r="C12" s="1592"/>
      <c r="D12" s="1592"/>
      <c r="E12" s="1576"/>
      <c r="F12" s="1568"/>
      <c r="G12" s="1577"/>
      <c r="H12" s="1591"/>
      <c r="I12" s="1591"/>
      <c r="J12" s="1591"/>
      <c r="K12" s="1577"/>
      <c r="L12" s="1575"/>
      <c r="M12" s="1575"/>
      <c r="N12" s="1568"/>
      <c r="O12" s="1577"/>
      <c r="P12" s="1590"/>
      <c r="Q12" s="1569"/>
      <c r="R12" s="1570"/>
      <c r="S12" s="1571"/>
      <c r="T12" s="1572"/>
      <c r="U12" s="1573"/>
    </row>
    <row r="13" spans="1:21" ht="69.75" customHeight="1" x14ac:dyDescent="0.25">
      <c r="A13" s="1592"/>
      <c r="B13" s="1592"/>
      <c r="C13" s="1592"/>
      <c r="D13" s="1595"/>
      <c r="E13" s="209" t="s">
        <v>374</v>
      </c>
      <c r="F13" s="1576"/>
      <c r="G13" s="1577"/>
      <c r="H13" s="1591"/>
      <c r="I13" s="1591"/>
      <c r="J13" s="1591"/>
      <c r="K13" s="1577"/>
      <c r="L13" s="1575"/>
      <c r="M13" s="1575"/>
      <c r="N13" s="1576"/>
      <c r="O13" s="1577"/>
      <c r="P13" s="1590"/>
      <c r="Q13" s="1569"/>
      <c r="R13" s="1570"/>
      <c r="S13" s="1571"/>
      <c r="T13" s="1572"/>
      <c r="U13" s="1573"/>
    </row>
    <row r="14" spans="1:21" ht="75.75" customHeight="1" x14ac:dyDescent="0.25">
      <c r="A14" s="1592"/>
      <c r="B14" s="1592"/>
      <c r="C14" s="1592"/>
      <c r="D14" s="1567" t="s">
        <v>375</v>
      </c>
      <c r="E14" s="1567" t="s">
        <v>376</v>
      </c>
      <c r="F14" s="1567" t="s">
        <v>377</v>
      </c>
      <c r="G14" s="1577" t="s">
        <v>378</v>
      </c>
      <c r="H14" s="1591"/>
      <c r="I14" s="1591"/>
      <c r="J14" s="1591"/>
      <c r="K14" s="1577"/>
      <c r="L14" s="1575"/>
      <c r="M14" s="1575"/>
      <c r="N14" s="210" t="s">
        <v>2865</v>
      </c>
      <c r="O14" s="1577"/>
      <c r="P14" s="204">
        <v>43101</v>
      </c>
      <c r="Q14" s="204">
        <v>43800</v>
      </c>
      <c r="R14" s="205" t="s">
        <v>2866</v>
      </c>
      <c r="S14" s="211">
        <v>29</v>
      </c>
      <c r="T14" s="761">
        <v>100</v>
      </c>
      <c r="U14" s="212" t="s">
        <v>2867</v>
      </c>
    </row>
    <row r="15" spans="1:21" ht="58.5" customHeight="1" x14ac:dyDescent="0.25">
      <c r="A15" s="1592"/>
      <c r="B15" s="1592"/>
      <c r="C15" s="1592"/>
      <c r="D15" s="1568"/>
      <c r="E15" s="1568"/>
      <c r="F15" s="1568"/>
      <c r="G15" s="1577"/>
      <c r="H15" s="1591"/>
      <c r="I15" s="1591"/>
      <c r="J15" s="1591"/>
      <c r="K15" s="1577"/>
      <c r="L15" s="1575"/>
      <c r="M15" s="1575"/>
      <c r="N15" s="207" t="s">
        <v>2854</v>
      </c>
      <c r="O15" s="1577"/>
      <c r="P15" s="213">
        <v>43132</v>
      </c>
      <c r="Q15" s="204">
        <v>43800</v>
      </c>
      <c r="R15" s="205" t="s">
        <v>2868</v>
      </c>
      <c r="S15" s="214">
        <v>1</v>
      </c>
      <c r="T15" s="762">
        <v>100</v>
      </c>
      <c r="U15" s="215" t="s">
        <v>2855</v>
      </c>
    </row>
    <row r="16" spans="1:21" ht="84" customHeight="1" x14ac:dyDescent="0.25">
      <c r="A16" s="1592"/>
      <c r="B16" s="1592"/>
      <c r="C16" s="1592"/>
      <c r="D16" s="1567" t="s">
        <v>379</v>
      </c>
      <c r="E16" s="1567" t="s">
        <v>380</v>
      </c>
      <c r="F16" s="1567"/>
      <c r="G16" s="1577" t="s">
        <v>381</v>
      </c>
      <c r="H16" s="1591"/>
      <c r="I16" s="1591"/>
      <c r="J16" s="1591"/>
      <c r="K16" s="1577"/>
      <c r="L16" s="1575"/>
      <c r="M16" s="1575"/>
      <c r="N16" s="1567" t="s">
        <v>382</v>
      </c>
      <c r="O16" s="1567" t="s">
        <v>383</v>
      </c>
      <c r="P16" s="1580">
        <v>43101</v>
      </c>
      <c r="Q16" s="1580">
        <v>43800</v>
      </c>
      <c r="R16" s="1582" t="s">
        <v>384</v>
      </c>
      <c r="S16" s="1584">
        <v>20</v>
      </c>
      <c r="T16" s="1528">
        <v>100</v>
      </c>
      <c r="U16" s="1579" t="s">
        <v>2856</v>
      </c>
    </row>
    <row r="17" spans="1:21" ht="45" customHeight="1" x14ac:dyDescent="0.25">
      <c r="A17" s="1592"/>
      <c r="B17" s="1592"/>
      <c r="C17" s="1592"/>
      <c r="D17" s="1568"/>
      <c r="E17" s="1568"/>
      <c r="F17" s="1568"/>
      <c r="G17" s="1567"/>
      <c r="H17" s="1574"/>
      <c r="I17" s="1574"/>
      <c r="J17" s="1574"/>
      <c r="K17" s="1567"/>
      <c r="L17" s="1575"/>
      <c r="M17" s="1575"/>
      <c r="N17" s="1568"/>
      <c r="O17" s="1568"/>
      <c r="P17" s="1568"/>
      <c r="Q17" s="1581"/>
      <c r="R17" s="1583"/>
      <c r="S17" s="1585"/>
      <c r="T17" s="1578"/>
      <c r="U17" s="1543"/>
    </row>
    <row r="18" spans="1:21" ht="207" customHeight="1" x14ac:dyDescent="0.25">
      <c r="A18" s="1577" t="s">
        <v>385</v>
      </c>
      <c r="B18" s="1577" t="s">
        <v>386</v>
      </c>
      <c r="C18" s="1577" t="s">
        <v>2869</v>
      </c>
      <c r="D18" s="207" t="s">
        <v>2870</v>
      </c>
      <c r="E18" s="207" t="s">
        <v>387</v>
      </c>
      <c r="F18" s="207" t="s">
        <v>388</v>
      </c>
      <c r="G18" s="1577" t="s">
        <v>389</v>
      </c>
      <c r="H18" s="1591" t="s">
        <v>309</v>
      </c>
      <c r="I18" s="1591" t="s">
        <v>360</v>
      </c>
      <c r="J18" s="1591" t="s">
        <v>390</v>
      </c>
      <c r="K18" s="1570" t="s">
        <v>391</v>
      </c>
      <c r="L18" s="1591" t="s">
        <v>392</v>
      </c>
      <c r="M18" s="1591" t="s">
        <v>393</v>
      </c>
      <c r="N18" s="205" t="s">
        <v>2871</v>
      </c>
      <c r="O18" s="204" t="s">
        <v>2872</v>
      </c>
      <c r="P18" s="204">
        <v>43252</v>
      </c>
      <c r="Q18" s="204">
        <v>43800</v>
      </c>
      <c r="R18" s="204" t="s">
        <v>394</v>
      </c>
      <c r="S18" s="216">
        <v>1</v>
      </c>
      <c r="T18" s="763">
        <v>100</v>
      </c>
      <c r="U18" s="217" t="s">
        <v>2873</v>
      </c>
    </row>
    <row r="19" spans="1:21" ht="51" customHeight="1" x14ac:dyDescent="0.25">
      <c r="A19" s="1577"/>
      <c r="B19" s="1577"/>
      <c r="C19" s="1577"/>
      <c r="D19" s="1577" t="s">
        <v>395</v>
      </c>
      <c r="E19" s="1596" t="s">
        <v>396</v>
      </c>
      <c r="F19" s="1577" t="s">
        <v>397</v>
      </c>
      <c r="G19" s="1577"/>
      <c r="H19" s="1591"/>
      <c r="I19" s="1591"/>
      <c r="J19" s="1591"/>
      <c r="K19" s="1570"/>
      <c r="L19" s="1591"/>
      <c r="M19" s="1591"/>
      <c r="N19" s="1577" t="s">
        <v>2874</v>
      </c>
      <c r="O19" s="1577" t="s">
        <v>2875</v>
      </c>
      <c r="P19" s="1569">
        <v>43101</v>
      </c>
      <c r="Q19" s="1569">
        <v>43800</v>
      </c>
      <c r="R19" s="1577" t="s">
        <v>398</v>
      </c>
      <c r="S19" s="1599">
        <v>2000</v>
      </c>
      <c r="T19" s="1601">
        <v>100</v>
      </c>
      <c r="U19" s="1596" t="s">
        <v>2857</v>
      </c>
    </row>
    <row r="20" spans="1:21" ht="85.5" customHeight="1" x14ac:dyDescent="0.25">
      <c r="A20" s="1577"/>
      <c r="B20" s="1577"/>
      <c r="C20" s="1577"/>
      <c r="D20" s="1577"/>
      <c r="E20" s="1596"/>
      <c r="F20" s="1577"/>
      <c r="G20" s="1577"/>
      <c r="H20" s="1591"/>
      <c r="I20" s="1591"/>
      <c r="J20" s="1591"/>
      <c r="K20" s="1570"/>
      <c r="L20" s="1602"/>
      <c r="M20" s="1602"/>
      <c r="N20" s="1577"/>
      <c r="O20" s="1577"/>
      <c r="P20" s="1569"/>
      <c r="Q20" s="1569"/>
      <c r="R20" s="1577"/>
      <c r="S20" s="1600"/>
      <c r="T20" s="1601"/>
      <c r="U20" s="1596"/>
    </row>
    <row r="21" spans="1:21" ht="48" customHeight="1" x14ac:dyDescent="0.25">
      <c r="A21" s="1577"/>
      <c r="B21" s="1577"/>
      <c r="C21" s="1577"/>
      <c r="D21" s="1577"/>
      <c r="E21" s="1596"/>
      <c r="F21" s="1577"/>
      <c r="G21" s="1577"/>
      <c r="H21" s="1591"/>
      <c r="I21" s="1591"/>
      <c r="J21" s="1591"/>
      <c r="K21" s="1570"/>
      <c r="L21" s="1602"/>
      <c r="M21" s="1602"/>
      <c r="N21" s="1577"/>
      <c r="O21" s="1577"/>
      <c r="P21" s="1569"/>
      <c r="Q21" s="1569"/>
      <c r="R21" s="1577"/>
      <c r="S21" s="1600"/>
      <c r="T21" s="1601"/>
      <c r="U21" s="1596"/>
    </row>
    <row r="22" spans="1:21" ht="31.5" customHeight="1" x14ac:dyDescent="0.25">
      <c r="A22" s="1577"/>
      <c r="B22" s="1577"/>
      <c r="C22" s="1577"/>
      <c r="D22" s="1577"/>
      <c r="E22" s="1596"/>
      <c r="F22" s="1577"/>
      <c r="G22" s="1577"/>
      <c r="H22" s="1591"/>
      <c r="I22" s="1591"/>
      <c r="J22" s="1591"/>
      <c r="K22" s="1570"/>
      <c r="L22" s="1602"/>
      <c r="M22" s="1602"/>
      <c r="N22" s="1577"/>
      <c r="O22" s="1577"/>
      <c r="P22" s="1569"/>
      <c r="Q22" s="1569"/>
      <c r="R22" s="1577"/>
      <c r="S22" s="1600"/>
      <c r="T22" s="1601"/>
      <c r="U22" s="1596"/>
    </row>
    <row r="23" spans="1:21" ht="144" customHeight="1" x14ac:dyDescent="0.25">
      <c r="A23" s="1577"/>
      <c r="B23" s="1577"/>
      <c r="C23" s="1577"/>
      <c r="D23" s="1577" t="s">
        <v>399</v>
      </c>
      <c r="E23" s="1577" t="s">
        <v>400</v>
      </c>
      <c r="F23" s="1597"/>
      <c r="G23" s="1567" t="s">
        <v>401</v>
      </c>
      <c r="H23" s="1591"/>
      <c r="I23" s="1591"/>
      <c r="J23" s="1591"/>
      <c r="K23" s="1570"/>
      <c r="L23" s="1602"/>
      <c r="M23" s="1602"/>
      <c r="N23" s="1598" t="s">
        <v>402</v>
      </c>
      <c r="O23" s="1577" t="s">
        <v>2876</v>
      </c>
      <c r="P23" s="1569">
        <v>43101</v>
      </c>
      <c r="Q23" s="1569">
        <v>43800</v>
      </c>
      <c r="R23" s="1577" t="s">
        <v>403</v>
      </c>
      <c r="S23" s="1599" t="s">
        <v>2858</v>
      </c>
      <c r="T23" s="1601">
        <v>100</v>
      </c>
      <c r="U23" s="1596" t="s">
        <v>2877</v>
      </c>
    </row>
    <row r="24" spans="1:21" ht="102" customHeight="1" x14ac:dyDescent="0.25">
      <c r="A24" s="1577"/>
      <c r="B24" s="1577"/>
      <c r="C24" s="1577"/>
      <c r="D24" s="1577"/>
      <c r="E24" s="1577"/>
      <c r="F24" s="1597"/>
      <c r="G24" s="1568"/>
      <c r="H24" s="1591"/>
      <c r="I24" s="1591"/>
      <c r="J24" s="1591"/>
      <c r="K24" s="1570"/>
      <c r="L24" s="1602"/>
      <c r="M24" s="1602"/>
      <c r="N24" s="1598"/>
      <c r="O24" s="1577"/>
      <c r="P24" s="1569"/>
      <c r="Q24" s="1569"/>
      <c r="R24" s="1577"/>
      <c r="S24" s="1599"/>
      <c r="T24" s="1601"/>
      <c r="U24" s="1596"/>
    </row>
    <row r="25" spans="1:21" ht="21.75" customHeight="1" x14ac:dyDescent="0.25">
      <c r="A25" s="1577"/>
      <c r="B25" s="1577"/>
      <c r="C25" s="1577"/>
      <c r="D25" s="1577" t="s">
        <v>404</v>
      </c>
      <c r="E25" s="1577" t="s">
        <v>405</v>
      </c>
      <c r="F25" s="1577" t="s">
        <v>406</v>
      </c>
      <c r="G25" s="1568"/>
      <c r="H25" s="1591"/>
      <c r="I25" s="1591"/>
      <c r="J25" s="1591"/>
      <c r="K25" s="1570"/>
      <c r="L25" s="1602"/>
      <c r="M25" s="1602"/>
      <c r="N25" s="1598" t="s">
        <v>407</v>
      </c>
      <c r="O25" s="1577" t="s">
        <v>2878</v>
      </c>
      <c r="P25" s="1569">
        <v>43101</v>
      </c>
      <c r="Q25" s="1569">
        <v>43800</v>
      </c>
      <c r="R25" s="1577" t="s">
        <v>408</v>
      </c>
      <c r="S25" s="1600">
        <v>2</v>
      </c>
      <c r="T25" s="1604">
        <v>100</v>
      </c>
      <c r="U25" s="1596" t="s">
        <v>2879</v>
      </c>
    </row>
    <row r="26" spans="1:21" ht="99.75" customHeight="1" x14ac:dyDescent="0.25">
      <c r="A26" s="1577"/>
      <c r="B26" s="1577"/>
      <c r="C26" s="1577"/>
      <c r="D26" s="1577"/>
      <c r="E26" s="1577"/>
      <c r="F26" s="1577"/>
      <c r="G26" s="1568"/>
      <c r="H26" s="1591"/>
      <c r="I26" s="1591"/>
      <c r="J26" s="1591"/>
      <c r="K26" s="1570"/>
      <c r="L26" s="1602"/>
      <c r="M26" s="1602"/>
      <c r="N26" s="1598"/>
      <c r="O26" s="1577"/>
      <c r="P26" s="1569"/>
      <c r="Q26" s="1569"/>
      <c r="R26" s="1577"/>
      <c r="S26" s="1600"/>
      <c r="T26" s="1604"/>
      <c r="U26" s="1596"/>
    </row>
    <row r="27" spans="1:21" ht="85.5" customHeight="1" x14ac:dyDescent="0.25">
      <c r="A27" s="1577"/>
      <c r="B27" s="1577"/>
      <c r="C27" s="1577"/>
      <c r="D27" s="1577"/>
      <c r="E27" s="1577"/>
      <c r="F27" s="1577"/>
      <c r="G27" s="1568"/>
      <c r="H27" s="1591"/>
      <c r="I27" s="1591"/>
      <c r="J27" s="1591"/>
      <c r="K27" s="1570"/>
      <c r="L27" s="1602"/>
      <c r="M27" s="1602"/>
      <c r="N27" s="1598"/>
      <c r="O27" s="1577"/>
      <c r="P27" s="1569"/>
      <c r="Q27" s="1569"/>
      <c r="R27" s="1577"/>
      <c r="S27" s="1600"/>
      <c r="T27" s="1604"/>
      <c r="U27" s="1596"/>
    </row>
    <row r="28" spans="1:21" ht="192" customHeight="1" x14ac:dyDescent="0.25">
      <c r="A28" s="1577"/>
      <c r="B28" s="1577"/>
      <c r="C28" s="1577"/>
      <c r="D28" s="1577" t="s">
        <v>409</v>
      </c>
      <c r="E28" s="1577"/>
      <c r="F28" s="1605"/>
      <c r="G28" s="1576"/>
      <c r="H28" s="1591"/>
      <c r="I28" s="1591"/>
      <c r="J28" s="1591"/>
      <c r="K28" s="1570"/>
      <c r="L28" s="1602"/>
      <c r="M28" s="1602"/>
      <c r="N28" s="1598" t="s">
        <v>410</v>
      </c>
      <c r="O28" s="1577"/>
      <c r="P28" s="1569"/>
      <c r="Q28" s="204">
        <v>43800</v>
      </c>
      <c r="R28" s="205" t="s">
        <v>411</v>
      </c>
      <c r="S28" s="218">
        <v>5</v>
      </c>
      <c r="T28" s="1606">
        <v>95</v>
      </c>
      <c r="U28" s="1606" t="s">
        <v>2859</v>
      </c>
    </row>
    <row r="29" spans="1:21" ht="243" customHeight="1" x14ac:dyDescent="0.25">
      <c r="A29" s="1577"/>
      <c r="B29" s="1577"/>
      <c r="C29" s="1577"/>
      <c r="D29" s="1577"/>
      <c r="E29" s="1577"/>
      <c r="F29" s="1605"/>
      <c r="G29" s="219"/>
      <c r="H29" s="1591"/>
      <c r="I29" s="1591"/>
      <c r="J29" s="1591"/>
      <c r="K29" s="1570"/>
      <c r="L29" s="1602"/>
      <c r="M29" s="1602"/>
      <c r="N29" s="1598"/>
      <c r="O29" s="1577"/>
      <c r="P29" s="1569"/>
      <c r="Q29" s="204">
        <v>43800</v>
      </c>
      <c r="R29" s="205" t="s">
        <v>412</v>
      </c>
      <c r="S29" s="218">
        <v>3</v>
      </c>
      <c r="T29" s="1607"/>
      <c r="U29" s="1607"/>
    </row>
    <row r="30" spans="1:21" x14ac:dyDescent="0.25">
      <c r="E30" s="220"/>
      <c r="F30" s="221"/>
      <c r="G30" s="222"/>
      <c r="H30" s="223"/>
      <c r="I30" s="223"/>
      <c r="J30" s="223"/>
      <c r="K30" s="224"/>
      <c r="L30" s="225"/>
      <c r="M30" s="225"/>
      <c r="N30" s="226"/>
      <c r="O30" s="220"/>
      <c r="P30" s="227"/>
      <c r="Q30" s="227"/>
      <c r="R30" s="220"/>
      <c r="S30" s="228"/>
      <c r="T30" s="220"/>
      <c r="U30" s="229"/>
    </row>
    <row r="31" spans="1:21" s="668" customFormat="1" ht="31.5" customHeight="1" x14ac:dyDescent="0.25">
      <c r="A31" s="695">
        <f>COUNTIF(A6:A29,"*")</f>
        <v>2</v>
      </c>
      <c r="N31" s="695">
        <f>COUNTIF(N6:N29,"*")</f>
        <v>10</v>
      </c>
      <c r="T31" s="757">
        <f>AVERAGE(T6:T29)</f>
        <v>99.5</v>
      </c>
    </row>
    <row r="32" spans="1:21" s="668" customFormat="1" ht="31.5" customHeight="1" x14ac:dyDescent="0.25">
      <c r="A32" s="189" t="s">
        <v>2773</v>
      </c>
      <c r="N32" s="189" t="s">
        <v>2774</v>
      </c>
      <c r="T32" s="723" t="s">
        <v>2788</v>
      </c>
    </row>
    <row r="33" spans="11:13" x14ac:dyDescent="0.25">
      <c r="K33" s="231"/>
    </row>
    <row r="34" spans="11:13" x14ac:dyDescent="0.25">
      <c r="K34" s="1603"/>
      <c r="L34" s="1603"/>
      <c r="M34" s="1603"/>
    </row>
  </sheetData>
  <mergeCells count="120">
    <mergeCell ref="K34:M34"/>
    <mergeCell ref="R25:R27"/>
    <mergeCell ref="S25:S27"/>
    <mergeCell ref="T25:T27"/>
    <mergeCell ref="U25:U27"/>
    <mergeCell ref="D28:D29"/>
    <mergeCell ref="E28:E29"/>
    <mergeCell ref="F28:F29"/>
    <mergeCell ref="N28:N29"/>
    <mergeCell ref="T28:T29"/>
    <mergeCell ref="U28:U29"/>
    <mergeCell ref="D19:D22"/>
    <mergeCell ref="E19:E22"/>
    <mergeCell ref="F19:F22"/>
    <mergeCell ref="N19:N22"/>
    <mergeCell ref="S23:S24"/>
    <mergeCell ref="T23:T24"/>
    <mergeCell ref="U23:U24"/>
    <mergeCell ref="D25:D27"/>
    <mergeCell ref="E25:E27"/>
    <mergeCell ref="F25:F27"/>
    <mergeCell ref="N25:N27"/>
    <mergeCell ref="O25:O29"/>
    <mergeCell ref="P25:P29"/>
    <mergeCell ref="Q25:Q27"/>
    <mergeCell ref="D16:D17"/>
    <mergeCell ref="E16:E17"/>
    <mergeCell ref="F16:F17"/>
    <mergeCell ref="G16:G17"/>
    <mergeCell ref="D8:D13"/>
    <mergeCell ref="E8:E9"/>
    <mergeCell ref="U19:U22"/>
    <mergeCell ref="D23:D24"/>
    <mergeCell ref="E23:E24"/>
    <mergeCell ref="F23:F24"/>
    <mergeCell ref="G23:G28"/>
    <mergeCell ref="N23:N24"/>
    <mergeCell ref="O23:O24"/>
    <mergeCell ref="P23:P24"/>
    <mergeCell ref="Q23:Q24"/>
    <mergeCell ref="R23:R24"/>
    <mergeCell ref="O19:O22"/>
    <mergeCell ref="P19:P22"/>
    <mergeCell ref="Q19:Q22"/>
    <mergeCell ref="R19:R22"/>
    <mergeCell ref="S19:S22"/>
    <mergeCell ref="T19:T22"/>
    <mergeCell ref="L18:L29"/>
    <mergeCell ref="M18:M29"/>
    <mergeCell ref="P16:P17"/>
    <mergeCell ref="H6:H17"/>
    <mergeCell ref="I6:I17"/>
    <mergeCell ref="J6:J17"/>
    <mergeCell ref="K6:K17"/>
    <mergeCell ref="F10:F13"/>
    <mergeCell ref="A18:A29"/>
    <mergeCell ref="B18:B29"/>
    <mergeCell ref="C18:C29"/>
    <mergeCell ref="G18:G22"/>
    <mergeCell ref="H18:H29"/>
    <mergeCell ref="I18:I29"/>
    <mergeCell ref="J18:J29"/>
    <mergeCell ref="K18:K29"/>
    <mergeCell ref="N16:N17"/>
    <mergeCell ref="A6:A17"/>
    <mergeCell ref="B6:B17"/>
    <mergeCell ref="C6:C17"/>
    <mergeCell ref="D6:D7"/>
    <mergeCell ref="E6:E7"/>
    <mergeCell ref="F6:F7"/>
    <mergeCell ref="G6:G7"/>
    <mergeCell ref="F14:F15"/>
    <mergeCell ref="G14:G15"/>
    <mergeCell ref="D14:D15"/>
    <mergeCell ref="E14:E15"/>
    <mergeCell ref="Q8:Q13"/>
    <mergeCell ref="R8:R13"/>
    <mergeCell ref="S8:S13"/>
    <mergeCell ref="T8:T13"/>
    <mergeCell ref="U8:U13"/>
    <mergeCell ref="L6:L17"/>
    <mergeCell ref="M6:M17"/>
    <mergeCell ref="N6:N7"/>
    <mergeCell ref="O6:O7"/>
    <mergeCell ref="N8:N13"/>
    <mergeCell ref="O8:O15"/>
    <mergeCell ref="T16:T17"/>
    <mergeCell ref="U16:U17"/>
    <mergeCell ref="Q16:Q17"/>
    <mergeCell ref="R16:R17"/>
    <mergeCell ref="S16:S17"/>
    <mergeCell ref="T6:T7"/>
    <mergeCell ref="U6:U7"/>
    <mergeCell ref="P8:P13"/>
    <mergeCell ref="G8:G13"/>
    <mergeCell ref="E10:E12"/>
    <mergeCell ref="O16:O17"/>
    <mergeCell ref="A1:B2"/>
    <mergeCell ref="C1:T1"/>
    <mergeCell ref="C2:T2"/>
    <mergeCell ref="A3:B3"/>
    <mergeCell ref="C3:F3"/>
    <mergeCell ref="G3:T3"/>
    <mergeCell ref="S4:S5"/>
    <mergeCell ref="T4:T5"/>
    <mergeCell ref="U4:U5"/>
    <mergeCell ref="N4:N5"/>
    <mergeCell ref="O4:O5"/>
    <mergeCell ref="P4:Q4"/>
    <mergeCell ref="R4:R5"/>
    <mergeCell ref="J4:J5"/>
    <mergeCell ref="K4:K5"/>
    <mergeCell ref="L4:L5"/>
    <mergeCell ref="M4:M5"/>
    <mergeCell ref="A4:B4"/>
    <mergeCell ref="C4:C5"/>
    <mergeCell ref="D4:F4"/>
    <mergeCell ref="G4:G5"/>
    <mergeCell ref="H4:H5"/>
    <mergeCell ref="I4:I5"/>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A10" zoomScale="70" zoomScaleNormal="70" workbookViewId="0">
      <selection activeCell="N14" sqref="N14:N15"/>
    </sheetView>
  </sheetViews>
  <sheetFormatPr baseColWidth="10" defaultColWidth="8" defaultRowHeight="15" x14ac:dyDescent="0.25"/>
  <cols>
    <col min="1" max="1" width="11.28515625" style="644" customWidth="1"/>
    <col min="2" max="2" width="12.42578125" style="644" customWidth="1"/>
    <col min="3" max="3" width="8.42578125" style="644" customWidth="1"/>
    <col min="4" max="6" width="12.42578125" style="644" customWidth="1"/>
    <col min="7" max="7" width="11.5703125" style="644" customWidth="1"/>
    <col min="8" max="8" width="3.28515625" style="644" customWidth="1"/>
    <col min="9" max="9" width="3.42578125" style="644" customWidth="1"/>
    <col min="10" max="10" width="3.28515625" style="644" customWidth="1"/>
    <col min="11" max="11" width="12.42578125" style="644" customWidth="1"/>
    <col min="12" max="12" width="7.28515625" style="644" customWidth="1"/>
    <col min="13" max="13" width="4.140625" style="644" customWidth="1"/>
    <col min="14" max="14" width="12" style="644" customWidth="1"/>
    <col min="15" max="15" width="8.5703125" style="644" customWidth="1"/>
    <col min="16" max="16" width="5.140625" style="644" customWidth="1"/>
    <col min="17" max="17" width="5.28515625" style="644" customWidth="1"/>
    <col min="18" max="18" width="9" style="644" customWidth="1"/>
    <col min="19" max="19" width="3.5703125" style="644" customWidth="1"/>
    <col min="20" max="20" width="18.7109375" style="644" customWidth="1"/>
    <col min="21" max="21" width="26.85546875" style="644" customWidth="1"/>
    <col min="22" max="16384" width="8" style="644"/>
  </cols>
  <sheetData>
    <row r="1" spans="1:21" x14ac:dyDescent="0.25">
      <c r="A1" s="1615"/>
      <c r="B1" s="1616"/>
      <c r="C1" s="1619" t="s">
        <v>2567</v>
      </c>
      <c r="D1" s="1620"/>
      <c r="E1" s="1620"/>
      <c r="F1" s="1620"/>
      <c r="G1" s="1620"/>
      <c r="H1" s="1620"/>
      <c r="I1" s="1620"/>
      <c r="J1" s="1620"/>
      <c r="K1" s="1620"/>
      <c r="L1" s="1620"/>
      <c r="M1" s="1620"/>
      <c r="N1" s="1620"/>
      <c r="O1" s="1620"/>
      <c r="P1" s="1620"/>
      <c r="Q1" s="1620"/>
      <c r="R1" s="1620"/>
      <c r="S1" s="1620"/>
      <c r="T1" s="1621"/>
      <c r="U1" s="643" t="s">
        <v>2568</v>
      </c>
    </row>
    <row r="2" spans="1:21" x14ac:dyDescent="0.25">
      <c r="A2" s="1617"/>
      <c r="B2" s="1618"/>
      <c r="C2" s="1619" t="s">
        <v>2569</v>
      </c>
      <c r="D2" s="1620"/>
      <c r="E2" s="1620"/>
      <c r="F2" s="1620"/>
      <c r="G2" s="1620"/>
      <c r="H2" s="1620"/>
      <c r="I2" s="1620"/>
      <c r="J2" s="1620"/>
      <c r="K2" s="1620"/>
      <c r="L2" s="1620"/>
      <c r="M2" s="1620"/>
      <c r="N2" s="1620"/>
      <c r="O2" s="1620"/>
      <c r="P2" s="1620"/>
      <c r="Q2" s="1620"/>
      <c r="R2" s="1620"/>
      <c r="S2" s="1620"/>
      <c r="T2" s="1621"/>
      <c r="U2" s="643" t="s">
        <v>2570</v>
      </c>
    </row>
    <row r="3" spans="1:21" x14ac:dyDescent="0.25">
      <c r="A3" s="1608" t="s">
        <v>2571</v>
      </c>
      <c r="B3" s="1612"/>
      <c r="C3" s="1612"/>
      <c r="D3" s="1612"/>
      <c r="E3" s="1609"/>
      <c r="F3" s="1622" t="s">
        <v>2572</v>
      </c>
      <c r="G3" s="1623"/>
      <c r="H3" s="1623"/>
      <c r="I3" s="1623"/>
      <c r="J3" s="1623"/>
      <c r="K3" s="1623"/>
      <c r="L3" s="1623"/>
      <c r="M3" s="1623"/>
      <c r="N3" s="1623"/>
      <c r="O3" s="1623"/>
      <c r="P3" s="1623"/>
      <c r="Q3" s="1623"/>
      <c r="R3" s="1623"/>
      <c r="S3" s="1623"/>
      <c r="T3" s="1623"/>
      <c r="U3" s="1624"/>
    </row>
    <row r="4" spans="1:21" x14ac:dyDescent="0.25">
      <c r="A4" s="1608" t="s">
        <v>2573</v>
      </c>
      <c r="B4" s="1609"/>
      <c r="C4" s="1610" t="s">
        <v>2574</v>
      </c>
      <c r="D4" s="1608" t="s">
        <v>2575</v>
      </c>
      <c r="E4" s="1612"/>
      <c r="F4" s="1609"/>
      <c r="G4" s="1610" t="s">
        <v>2576</v>
      </c>
      <c r="H4" s="1613" t="s">
        <v>2577</v>
      </c>
      <c r="I4" s="1613" t="s">
        <v>2578</v>
      </c>
      <c r="J4" s="1613" t="s">
        <v>2579</v>
      </c>
      <c r="K4" s="1625" t="s">
        <v>2580</v>
      </c>
      <c r="L4" s="1613" t="s">
        <v>2581</v>
      </c>
      <c r="M4" s="1613" t="s">
        <v>2582</v>
      </c>
      <c r="N4" s="1637" t="s">
        <v>2583</v>
      </c>
      <c r="O4" s="1625" t="s">
        <v>2584</v>
      </c>
      <c r="P4" s="1639" t="s">
        <v>2585</v>
      </c>
      <c r="Q4" s="1640"/>
      <c r="R4" s="1633" t="s">
        <v>2586</v>
      </c>
      <c r="S4" s="1633" t="s">
        <v>2587</v>
      </c>
      <c r="T4" s="1633" t="s">
        <v>2588</v>
      </c>
      <c r="U4" s="1635" t="s">
        <v>2589</v>
      </c>
    </row>
    <row r="5" spans="1:21" ht="33" x14ac:dyDescent="0.25">
      <c r="A5" s="645" t="s">
        <v>2590</v>
      </c>
      <c r="B5" s="645" t="s">
        <v>2591</v>
      </c>
      <c r="C5" s="1611"/>
      <c r="D5" s="646" t="s">
        <v>2592</v>
      </c>
      <c r="E5" s="647" t="s">
        <v>2593</v>
      </c>
      <c r="F5" s="648" t="s">
        <v>2594</v>
      </c>
      <c r="G5" s="1611"/>
      <c r="H5" s="1614"/>
      <c r="I5" s="1614"/>
      <c r="J5" s="1614"/>
      <c r="K5" s="1626"/>
      <c r="L5" s="1614"/>
      <c r="M5" s="1614"/>
      <c r="N5" s="1638"/>
      <c r="O5" s="1626"/>
      <c r="P5" s="649" t="s">
        <v>2595</v>
      </c>
      <c r="Q5" s="650" t="s">
        <v>2596</v>
      </c>
      <c r="R5" s="1634"/>
      <c r="S5" s="1634"/>
      <c r="T5" s="1634"/>
      <c r="U5" s="1636"/>
    </row>
    <row r="6" spans="1:21" ht="107.25" x14ac:dyDescent="0.25">
      <c r="A6" s="651" t="s">
        <v>2597</v>
      </c>
      <c r="B6" s="651" t="s">
        <v>2598</v>
      </c>
      <c r="C6" s="652" t="s">
        <v>2599</v>
      </c>
      <c r="D6" s="646" t="s">
        <v>2600</v>
      </c>
      <c r="E6" s="653" t="s">
        <v>2601</v>
      </c>
      <c r="F6" s="654" t="s">
        <v>2602</v>
      </c>
      <c r="G6" s="653" t="s">
        <v>2603</v>
      </c>
      <c r="H6" s="655" t="s">
        <v>2604</v>
      </c>
      <c r="I6" s="655" t="s">
        <v>2605</v>
      </c>
      <c r="J6" s="655" t="s">
        <v>2606</v>
      </c>
      <c r="K6" s="653" t="s">
        <v>2607</v>
      </c>
      <c r="L6" s="656" t="s">
        <v>2608</v>
      </c>
      <c r="M6" s="655" t="s">
        <v>2609</v>
      </c>
      <c r="N6" s="652" t="s">
        <v>2610</v>
      </c>
      <c r="O6" s="651" t="s">
        <v>2611</v>
      </c>
      <c r="P6" s="651" t="s">
        <v>2612</v>
      </c>
      <c r="Q6" s="651" t="s">
        <v>2613</v>
      </c>
      <c r="R6" s="652" t="s">
        <v>2614</v>
      </c>
      <c r="S6" s="657">
        <v>12</v>
      </c>
      <c r="T6" s="766">
        <v>100</v>
      </c>
      <c r="U6" s="764" t="s">
        <v>2880</v>
      </c>
    </row>
    <row r="7" spans="1:21" ht="61.5" x14ac:dyDescent="0.25">
      <c r="A7" s="651" t="s">
        <v>2615</v>
      </c>
      <c r="B7" s="651" t="s">
        <v>2616</v>
      </c>
      <c r="C7" s="654" t="s">
        <v>2617</v>
      </c>
      <c r="D7" s="652" t="s">
        <v>2618</v>
      </c>
      <c r="E7" s="658" t="s">
        <v>2619</v>
      </c>
      <c r="F7" s="658" t="s">
        <v>2620</v>
      </c>
      <c r="G7" s="652" t="s">
        <v>2621</v>
      </c>
      <c r="H7" s="659" t="s">
        <v>2604</v>
      </c>
      <c r="I7" s="659" t="s">
        <v>2605</v>
      </c>
      <c r="J7" s="659" t="s">
        <v>2622</v>
      </c>
      <c r="K7" s="645" t="s">
        <v>2623</v>
      </c>
      <c r="L7" s="656" t="s">
        <v>2608</v>
      </c>
      <c r="M7" s="659" t="s">
        <v>2609</v>
      </c>
      <c r="N7" s="658" t="s">
        <v>2624</v>
      </c>
      <c r="O7" s="658" t="s">
        <v>2625</v>
      </c>
      <c r="P7" s="651" t="s">
        <v>2612</v>
      </c>
      <c r="Q7" s="652" t="s">
        <v>2626</v>
      </c>
      <c r="R7" s="652" t="s">
        <v>2627</v>
      </c>
      <c r="S7" s="657">
        <v>1</v>
      </c>
      <c r="T7" s="766">
        <v>100</v>
      </c>
      <c r="U7" s="764" t="s">
        <v>3157</v>
      </c>
    </row>
    <row r="8" spans="1:21" ht="57.75" x14ac:dyDescent="0.25">
      <c r="A8" s="1646" t="s">
        <v>2628</v>
      </c>
      <c r="B8" s="1646" t="s">
        <v>2629</v>
      </c>
      <c r="C8" s="1651" t="s">
        <v>2630</v>
      </c>
      <c r="D8" s="658" t="s">
        <v>2631</v>
      </c>
      <c r="E8" s="660" t="s">
        <v>2632</v>
      </c>
      <c r="F8" s="652" t="s">
        <v>2633</v>
      </c>
      <c r="G8" s="1610" t="s">
        <v>2634</v>
      </c>
      <c r="H8" s="1627" t="s">
        <v>2604</v>
      </c>
      <c r="I8" s="1627" t="s">
        <v>2605</v>
      </c>
      <c r="J8" s="1641" t="s">
        <v>2622</v>
      </c>
      <c r="K8" s="1610" t="s">
        <v>2635</v>
      </c>
      <c r="L8" s="1643" t="s">
        <v>2608</v>
      </c>
      <c r="M8" s="1627" t="s">
        <v>2609</v>
      </c>
      <c r="N8" s="651" t="s">
        <v>2636</v>
      </c>
      <c r="O8" s="1629" t="s">
        <v>2637</v>
      </c>
      <c r="P8" s="1631" t="s">
        <v>2612</v>
      </c>
      <c r="Q8" s="1631" t="s">
        <v>2613</v>
      </c>
      <c r="R8" s="658" t="s">
        <v>2638</v>
      </c>
      <c r="S8" s="661">
        <v>1</v>
      </c>
      <c r="T8" s="766">
        <v>100</v>
      </c>
      <c r="U8" s="764" t="s">
        <v>3158</v>
      </c>
    </row>
    <row r="9" spans="1:21" ht="74.25" x14ac:dyDescent="0.25">
      <c r="A9" s="1650"/>
      <c r="B9" s="1650"/>
      <c r="C9" s="1652"/>
      <c r="D9" s="658" t="s">
        <v>2639</v>
      </c>
      <c r="E9" s="651" t="s">
        <v>2640</v>
      </c>
      <c r="F9" s="658" t="s">
        <v>2641</v>
      </c>
      <c r="G9" s="1611"/>
      <c r="H9" s="1628"/>
      <c r="I9" s="1628"/>
      <c r="J9" s="1642"/>
      <c r="K9" s="1611"/>
      <c r="L9" s="1644"/>
      <c r="M9" s="1628"/>
      <c r="N9" s="658" t="s">
        <v>2642</v>
      </c>
      <c r="O9" s="1630"/>
      <c r="P9" s="1632"/>
      <c r="Q9" s="1632"/>
      <c r="R9" s="658" t="s">
        <v>2643</v>
      </c>
      <c r="S9" s="657">
        <v>1</v>
      </c>
      <c r="T9" s="767">
        <v>50</v>
      </c>
      <c r="U9" s="765" t="s">
        <v>3159</v>
      </c>
    </row>
    <row r="10" spans="1:21" ht="57.75" x14ac:dyDescent="0.25">
      <c r="A10" s="1631" t="s">
        <v>2644</v>
      </c>
      <c r="B10" s="1646" t="s">
        <v>2645</v>
      </c>
      <c r="C10" s="1610" t="s">
        <v>2646</v>
      </c>
      <c r="D10" s="658" t="s">
        <v>2647</v>
      </c>
      <c r="E10" s="652" t="s">
        <v>2648</v>
      </c>
      <c r="F10" s="652" t="s">
        <v>3160</v>
      </c>
      <c r="G10" s="1610" t="s">
        <v>2649</v>
      </c>
      <c r="H10" s="1627" t="s">
        <v>2604</v>
      </c>
      <c r="I10" s="1627" t="s">
        <v>2650</v>
      </c>
      <c r="J10" s="1641" t="s">
        <v>2651</v>
      </c>
      <c r="K10" s="1610" t="s">
        <v>2652</v>
      </c>
      <c r="L10" s="1643" t="s">
        <v>2608</v>
      </c>
      <c r="M10" s="1627" t="s">
        <v>2609</v>
      </c>
      <c r="N10" s="1629" t="s">
        <v>2653</v>
      </c>
      <c r="O10" s="1631" t="s">
        <v>2611</v>
      </c>
      <c r="P10" s="1631" t="s">
        <v>2612</v>
      </c>
      <c r="Q10" s="1631" t="s">
        <v>2613</v>
      </c>
      <c r="R10" s="1631" t="s">
        <v>2654</v>
      </c>
      <c r="S10" s="1656">
        <v>1</v>
      </c>
      <c r="T10" s="1658">
        <v>20</v>
      </c>
      <c r="U10" s="1659" t="s">
        <v>2881</v>
      </c>
    </row>
    <row r="11" spans="1:21" ht="49.5" x14ac:dyDescent="0.25">
      <c r="A11" s="1645"/>
      <c r="B11" s="1647"/>
      <c r="C11" s="1648"/>
      <c r="D11" s="662" t="s">
        <v>2655</v>
      </c>
      <c r="E11" s="663" t="s">
        <v>2656</v>
      </c>
      <c r="F11" s="664" t="s">
        <v>2657</v>
      </c>
      <c r="G11" s="1648"/>
      <c r="H11" s="1649"/>
      <c r="I11" s="1649"/>
      <c r="J11" s="1653"/>
      <c r="K11" s="1648"/>
      <c r="L11" s="1654"/>
      <c r="M11" s="1649"/>
      <c r="N11" s="1665"/>
      <c r="O11" s="1645"/>
      <c r="P11" s="1645"/>
      <c r="Q11" s="1645"/>
      <c r="R11" s="1645"/>
      <c r="S11" s="1657"/>
      <c r="T11" s="1658"/>
      <c r="U11" s="1660"/>
    </row>
    <row r="12" spans="1:21" ht="33" x14ac:dyDescent="0.25">
      <c r="A12" s="1645" t="s">
        <v>2658</v>
      </c>
      <c r="B12" s="1645" t="s">
        <v>2659</v>
      </c>
      <c r="C12" s="1661" t="s">
        <v>2660</v>
      </c>
      <c r="D12" s="665" t="s">
        <v>2661</v>
      </c>
      <c r="E12" s="666" t="s">
        <v>2662</v>
      </c>
      <c r="F12" s="667" t="s">
        <v>2663</v>
      </c>
      <c r="G12" s="1663" t="s">
        <v>2664</v>
      </c>
      <c r="H12" s="1649" t="s">
        <v>2604</v>
      </c>
      <c r="I12" s="1649" t="s">
        <v>2605</v>
      </c>
      <c r="J12" s="1649" t="s">
        <v>2622</v>
      </c>
      <c r="K12" s="1645" t="s">
        <v>2665</v>
      </c>
      <c r="L12" s="1654" t="s">
        <v>2666</v>
      </c>
      <c r="M12" s="1649" t="s">
        <v>2667</v>
      </c>
      <c r="N12" s="1669" t="s">
        <v>2668</v>
      </c>
      <c r="O12" s="1663" t="s">
        <v>2669</v>
      </c>
      <c r="P12" s="1645" t="s">
        <v>2612</v>
      </c>
      <c r="Q12" s="1645" t="s">
        <v>2613</v>
      </c>
      <c r="R12" s="1645" t="s">
        <v>2670</v>
      </c>
      <c r="S12" s="1671">
        <v>1</v>
      </c>
      <c r="T12" s="1655">
        <v>100</v>
      </c>
      <c r="U12" s="1666" t="s">
        <v>2882</v>
      </c>
    </row>
    <row r="13" spans="1:21" ht="41.25" x14ac:dyDescent="0.25">
      <c r="A13" s="1645"/>
      <c r="B13" s="1645"/>
      <c r="C13" s="1661"/>
      <c r="D13" s="658" t="s">
        <v>2671</v>
      </c>
      <c r="E13" s="653" t="s">
        <v>2672</v>
      </c>
      <c r="F13" s="653" t="s">
        <v>2673</v>
      </c>
      <c r="G13" s="1663"/>
      <c r="H13" s="1649"/>
      <c r="I13" s="1649"/>
      <c r="J13" s="1649"/>
      <c r="K13" s="1632"/>
      <c r="L13" s="1654"/>
      <c r="M13" s="1649"/>
      <c r="N13" s="1670"/>
      <c r="O13" s="1663"/>
      <c r="P13" s="1645"/>
      <c r="Q13" s="1645"/>
      <c r="R13" s="1632"/>
      <c r="S13" s="1672"/>
      <c r="T13" s="1655"/>
      <c r="U13" s="1667"/>
    </row>
    <row r="14" spans="1:21" ht="49.5" x14ac:dyDescent="0.25">
      <c r="A14" s="1645"/>
      <c r="B14" s="1645"/>
      <c r="C14" s="1661"/>
      <c r="D14" s="652" t="s">
        <v>2674</v>
      </c>
      <c r="E14" s="658" t="s">
        <v>2675</v>
      </c>
      <c r="F14" s="651" t="s">
        <v>2676</v>
      </c>
      <c r="G14" s="1663"/>
      <c r="H14" s="1649"/>
      <c r="I14" s="1649"/>
      <c r="J14" s="1649"/>
      <c r="K14" s="1629" t="s">
        <v>2677</v>
      </c>
      <c r="L14" s="1654"/>
      <c r="M14" s="1649"/>
      <c r="N14" s="1629" t="s">
        <v>3161</v>
      </c>
      <c r="O14" s="1663"/>
      <c r="P14" s="1645"/>
      <c r="Q14" s="1645"/>
      <c r="R14" s="1631" t="s">
        <v>2678</v>
      </c>
      <c r="S14" s="1656">
        <v>1</v>
      </c>
      <c r="T14" s="1658">
        <v>100</v>
      </c>
      <c r="U14" s="1666" t="s">
        <v>3162</v>
      </c>
    </row>
    <row r="15" spans="1:21" ht="33" x14ac:dyDescent="0.25">
      <c r="A15" s="1632"/>
      <c r="B15" s="1632"/>
      <c r="C15" s="1662"/>
      <c r="D15" s="658" t="s">
        <v>2679</v>
      </c>
      <c r="E15" s="658" t="s">
        <v>2680</v>
      </c>
      <c r="F15" s="658" t="s">
        <v>2681</v>
      </c>
      <c r="G15" s="1664"/>
      <c r="H15" s="1628"/>
      <c r="I15" s="1628"/>
      <c r="J15" s="1628"/>
      <c r="K15" s="1630"/>
      <c r="L15" s="1644"/>
      <c r="M15" s="1628"/>
      <c r="N15" s="1630"/>
      <c r="O15" s="1664"/>
      <c r="P15" s="1632"/>
      <c r="Q15" s="1632"/>
      <c r="R15" s="1632"/>
      <c r="S15" s="1668"/>
      <c r="T15" s="1658"/>
      <c r="U15" s="1667"/>
    </row>
    <row r="17" spans="1:20" s="844" customFormat="1" ht="23.25" x14ac:dyDescent="0.25">
      <c r="A17" s="843">
        <f>COUNTIF(A6:A15,"*")</f>
        <v>5</v>
      </c>
      <c r="N17" s="843">
        <f>COUNTIF(N6:N15,"*")</f>
        <v>7</v>
      </c>
      <c r="T17" s="845">
        <f>AVERAGE(T6:T15)</f>
        <v>81.428571428571431</v>
      </c>
    </row>
    <row r="18" spans="1:20" s="668" customFormat="1" ht="31.5" customHeight="1" x14ac:dyDescent="0.25">
      <c r="A18" s="189" t="s">
        <v>2773</v>
      </c>
      <c r="N18" s="189" t="s">
        <v>2774</v>
      </c>
      <c r="T18" s="723" t="s">
        <v>2788</v>
      </c>
    </row>
  </sheetData>
  <mergeCells count="77">
    <mergeCell ref="U12:U13"/>
    <mergeCell ref="T14:T15"/>
    <mergeCell ref="U14:U15"/>
    <mergeCell ref="K14:K15"/>
    <mergeCell ref="N14:N15"/>
    <mergeCell ref="R14:R15"/>
    <mergeCell ref="S14:S15"/>
    <mergeCell ref="K12:K13"/>
    <mergeCell ref="L12:L15"/>
    <mergeCell ref="M12:M15"/>
    <mergeCell ref="N12:N13"/>
    <mergeCell ref="O12:O15"/>
    <mergeCell ref="P12:P15"/>
    <mergeCell ref="Q12:Q15"/>
    <mergeCell ref="R12:R13"/>
    <mergeCell ref="S12:S13"/>
    <mergeCell ref="T12:T13"/>
    <mergeCell ref="S10:S11"/>
    <mergeCell ref="T10:T11"/>
    <mergeCell ref="U10:U11"/>
    <mergeCell ref="A12:A15"/>
    <mergeCell ref="B12:B15"/>
    <mergeCell ref="C12:C15"/>
    <mergeCell ref="G12:G15"/>
    <mergeCell ref="H12:H15"/>
    <mergeCell ref="I12:I15"/>
    <mergeCell ref="J12:J15"/>
    <mergeCell ref="M10:M11"/>
    <mergeCell ref="N10:N11"/>
    <mergeCell ref="O10:O11"/>
    <mergeCell ref="P10:P11"/>
    <mergeCell ref="Q10:Q11"/>
    <mergeCell ref="R10:R11"/>
    <mergeCell ref="I10:I11"/>
    <mergeCell ref="J10:J11"/>
    <mergeCell ref="K10:K11"/>
    <mergeCell ref="L10:L11"/>
    <mergeCell ref="J8:J9"/>
    <mergeCell ref="K8:K9"/>
    <mergeCell ref="L8:L9"/>
    <mergeCell ref="I8:I9"/>
    <mergeCell ref="A10:A11"/>
    <mergeCell ref="B10:B11"/>
    <mergeCell ref="C10:C11"/>
    <mergeCell ref="G10:G11"/>
    <mergeCell ref="H10:H11"/>
    <mergeCell ref="A8:A9"/>
    <mergeCell ref="B8:B9"/>
    <mergeCell ref="C8:C9"/>
    <mergeCell ref="G8:G9"/>
    <mergeCell ref="H8:H9"/>
    <mergeCell ref="M8:M9"/>
    <mergeCell ref="O8:O9"/>
    <mergeCell ref="P8:P9"/>
    <mergeCell ref="T4:T5"/>
    <mergeCell ref="U4:U5"/>
    <mergeCell ref="N4:N5"/>
    <mergeCell ref="O4:O5"/>
    <mergeCell ref="P4:Q4"/>
    <mergeCell ref="R4:R5"/>
    <mergeCell ref="S4:S5"/>
    <mergeCell ref="Q8:Q9"/>
    <mergeCell ref="I4:I5"/>
    <mergeCell ref="J4:J5"/>
    <mergeCell ref="K4:K5"/>
    <mergeCell ref="L4:L5"/>
    <mergeCell ref="M4:M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opLeftCell="G9" zoomScale="70" zoomScaleNormal="70" workbookViewId="0">
      <selection activeCell="U10" sqref="U10"/>
    </sheetView>
  </sheetViews>
  <sheetFormatPr baseColWidth="10" defaultColWidth="11.42578125" defaultRowHeight="12.75" x14ac:dyDescent="0.25"/>
  <cols>
    <col min="1" max="1" width="17.7109375" style="374" customWidth="1"/>
    <col min="2" max="2" width="29.85546875" style="374" customWidth="1"/>
    <col min="3" max="3" width="15.28515625" style="375" customWidth="1"/>
    <col min="4" max="4" width="18.85546875" style="375" customWidth="1"/>
    <col min="5" max="5" width="16" style="375" customWidth="1"/>
    <col min="6" max="6" width="17.42578125" style="375" customWidth="1"/>
    <col min="7" max="7" width="16.42578125" style="375" customWidth="1"/>
    <col min="8" max="8" width="6.28515625" style="376" customWidth="1"/>
    <col min="9" max="10" width="6.28515625" style="374" customWidth="1"/>
    <col min="11" max="11" width="21" style="374" customWidth="1"/>
    <col min="12" max="12" width="8" style="377" customWidth="1"/>
    <col min="13" max="13" width="7.42578125" style="375" customWidth="1"/>
    <col min="14" max="14" width="20.42578125" style="378" customWidth="1"/>
    <col min="15" max="15" width="17.85546875" style="379" customWidth="1"/>
    <col min="16" max="16" width="11.42578125" style="379" customWidth="1"/>
    <col min="17" max="17" width="10.5703125" style="379" customWidth="1"/>
    <col min="18" max="18" width="18.28515625" style="375" customWidth="1"/>
    <col min="19" max="19" width="7.7109375" style="379" customWidth="1"/>
    <col min="20" max="20" width="18.7109375" style="379" customWidth="1"/>
    <col min="21" max="22" width="40.7109375" style="375" customWidth="1"/>
    <col min="23" max="23" width="40.7109375" style="380" customWidth="1"/>
    <col min="24" max="16384" width="11.42578125" style="375"/>
  </cols>
  <sheetData>
    <row r="1" spans="1:23" s="359" customFormat="1" ht="27" customHeight="1" x14ac:dyDescent="0.25">
      <c r="A1" s="1459"/>
      <c r="B1" s="1459"/>
      <c r="C1" s="1673" t="s">
        <v>273</v>
      </c>
      <c r="D1" s="1673"/>
      <c r="E1" s="1673"/>
      <c r="F1" s="1673"/>
      <c r="G1" s="1673"/>
      <c r="H1" s="1673"/>
      <c r="I1" s="1673"/>
      <c r="J1" s="1673"/>
      <c r="K1" s="1673"/>
      <c r="L1" s="1673"/>
      <c r="M1" s="1673"/>
      <c r="N1" s="1673"/>
      <c r="O1" s="1673"/>
      <c r="P1" s="1673"/>
      <c r="Q1" s="1673"/>
      <c r="R1" s="1673"/>
      <c r="S1" s="1673"/>
      <c r="T1" s="1673"/>
      <c r="U1" s="358" t="s">
        <v>274</v>
      </c>
      <c r="W1" s="360"/>
    </row>
    <row r="2" spans="1:23" s="359" customFormat="1" ht="31.5" customHeight="1" x14ac:dyDescent="0.25">
      <c r="A2" s="1459"/>
      <c r="B2" s="1459"/>
      <c r="C2" s="1673" t="s">
        <v>275</v>
      </c>
      <c r="D2" s="1673"/>
      <c r="E2" s="1673"/>
      <c r="F2" s="1673"/>
      <c r="G2" s="1673"/>
      <c r="H2" s="1673"/>
      <c r="I2" s="1673"/>
      <c r="J2" s="1673"/>
      <c r="K2" s="1673"/>
      <c r="L2" s="1673"/>
      <c r="M2" s="1673"/>
      <c r="N2" s="1673"/>
      <c r="O2" s="1673"/>
      <c r="P2" s="1673"/>
      <c r="Q2" s="1673"/>
      <c r="R2" s="1673"/>
      <c r="S2" s="1673"/>
      <c r="T2" s="1673"/>
      <c r="U2" s="358" t="s">
        <v>276</v>
      </c>
      <c r="W2" s="360"/>
    </row>
    <row r="3" spans="1:23" s="359" customFormat="1" ht="40.5" customHeight="1" x14ac:dyDescent="0.25">
      <c r="A3" s="1676" t="s">
        <v>953</v>
      </c>
      <c r="B3" s="1676"/>
      <c r="C3" s="1676"/>
      <c r="D3" s="1676"/>
      <c r="E3" s="1676"/>
      <c r="F3" s="1676" t="s">
        <v>954</v>
      </c>
      <c r="G3" s="1676"/>
      <c r="H3" s="1676"/>
      <c r="I3" s="1676"/>
      <c r="J3" s="1676"/>
      <c r="K3" s="1676"/>
      <c r="L3" s="1676"/>
      <c r="M3" s="1676"/>
      <c r="N3" s="1676"/>
      <c r="O3" s="1676"/>
      <c r="P3" s="1676"/>
      <c r="Q3" s="1676"/>
      <c r="R3" s="1676"/>
      <c r="S3" s="1676"/>
      <c r="T3" s="1676"/>
      <c r="U3" s="1676"/>
      <c r="W3" s="360"/>
    </row>
    <row r="4" spans="1:23" s="361" customFormat="1" ht="44.25" customHeight="1" x14ac:dyDescent="0.2">
      <c r="A4" s="1673" t="s">
        <v>955</v>
      </c>
      <c r="B4" s="1673"/>
      <c r="C4" s="1673" t="s">
        <v>956</v>
      </c>
      <c r="D4" s="1674" t="s">
        <v>957</v>
      </c>
      <c r="E4" s="1674"/>
      <c r="F4" s="1674"/>
      <c r="G4" s="1673" t="s">
        <v>958</v>
      </c>
      <c r="H4" s="1675" t="s">
        <v>283</v>
      </c>
      <c r="I4" s="1675" t="s">
        <v>284</v>
      </c>
      <c r="J4" s="1675" t="s">
        <v>285</v>
      </c>
      <c r="K4" s="1673" t="s">
        <v>286</v>
      </c>
      <c r="L4" s="1675" t="s">
        <v>287</v>
      </c>
      <c r="M4" s="1675" t="s">
        <v>288</v>
      </c>
      <c r="N4" s="1673" t="s">
        <v>289</v>
      </c>
      <c r="O4" s="1673" t="s">
        <v>290</v>
      </c>
      <c r="P4" s="1673" t="s">
        <v>291</v>
      </c>
      <c r="Q4" s="1673"/>
      <c r="R4" s="1673" t="s">
        <v>959</v>
      </c>
      <c r="S4" s="1673" t="s">
        <v>293</v>
      </c>
      <c r="T4" s="1673" t="s">
        <v>294</v>
      </c>
      <c r="U4" s="1673" t="s">
        <v>295</v>
      </c>
      <c r="W4" s="1677"/>
    </row>
    <row r="5" spans="1:23" s="361" customFormat="1" ht="38.25" x14ac:dyDescent="0.25">
      <c r="A5" s="362" t="s">
        <v>960</v>
      </c>
      <c r="B5" s="362" t="s">
        <v>961</v>
      </c>
      <c r="C5" s="1673"/>
      <c r="D5" s="363" t="s">
        <v>298</v>
      </c>
      <c r="E5" s="363" t="s">
        <v>299</v>
      </c>
      <c r="F5" s="364" t="s">
        <v>300</v>
      </c>
      <c r="G5" s="1673"/>
      <c r="H5" s="1675"/>
      <c r="I5" s="1675"/>
      <c r="J5" s="1675"/>
      <c r="K5" s="1673"/>
      <c r="L5" s="1675"/>
      <c r="M5" s="1675"/>
      <c r="N5" s="1673"/>
      <c r="O5" s="1673"/>
      <c r="P5" s="362" t="s">
        <v>301</v>
      </c>
      <c r="Q5" s="362" t="s">
        <v>302</v>
      </c>
      <c r="R5" s="1673"/>
      <c r="S5" s="1673"/>
      <c r="T5" s="1673"/>
      <c r="U5" s="1673"/>
      <c r="W5" s="1677"/>
    </row>
    <row r="6" spans="1:23" s="359" customFormat="1" ht="102" customHeight="1" x14ac:dyDescent="0.25">
      <c r="A6" s="1678" t="s">
        <v>962</v>
      </c>
      <c r="B6" s="1678" t="s">
        <v>963</v>
      </c>
      <c r="C6" s="1681" t="s">
        <v>964</v>
      </c>
      <c r="D6" s="1696" t="s">
        <v>965</v>
      </c>
      <c r="E6" s="1678" t="s">
        <v>966</v>
      </c>
      <c r="F6" s="1696" t="s">
        <v>967</v>
      </c>
      <c r="G6" s="1681" t="s">
        <v>968</v>
      </c>
      <c r="H6" s="1683" t="s">
        <v>359</v>
      </c>
      <c r="I6" s="1683" t="s">
        <v>360</v>
      </c>
      <c r="J6" s="1683" t="s">
        <v>311</v>
      </c>
      <c r="K6" s="1678" t="s">
        <v>969</v>
      </c>
      <c r="L6" s="1683" t="s">
        <v>970</v>
      </c>
      <c r="M6" s="1683" t="s">
        <v>343</v>
      </c>
      <c r="N6" s="185" t="s">
        <v>971</v>
      </c>
      <c r="O6" s="791" t="s">
        <v>972</v>
      </c>
      <c r="P6" s="792" t="s">
        <v>973</v>
      </c>
      <c r="Q6" s="792" t="s">
        <v>438</v>
      </c>
      <c r="R6" s="793" t="s">
        <v>974</v>
      </c>
      <c r="S6" s="791">
        <v>1</v>
      </c>
      <c r="T6" s="800">
        <v>100</v>
      </c>
      <c r="U6" s="794" t="s">
        <v>2887</v>
      </c>
      <c r="W6" s="360"/>
    </row>
    <row r="7" spans="1:23" s="359" customFormat="1" ht="72" customHeight="1" x14ac:dyDescent="0.25">
      <c r="A7" s="1679"/>
      <c r="B7" s="1680"/>
      <c r="C7" s="1682"/>
      <c r="D7" s="1697"/>
      <c r="E7" s="1680"/>
      <c r="F7" s="1697"/>
      <c r="G7" s="1682"/>
      <c r="H7" s="1684"/>
      <c r="I7" s="1684"/>
      <c r="J7" s="1684"/>
      <c r="K7" s="1680"/>
      <c r="L7" s="1684"/>
      <c r="M7" s="1684"/>
      <c r="N7" s="711" t="s">
        <v>2886</v>
      </c>
      <c r="O7" s="1678" t="s">
        <v>972</v>
      </c>
      <c r="P7" s="1692" t="s">
        <v>973</v>
      </c>
      <c r="Q7" s="1692" t="s">
        <v>438</v>
      </c>
      <c r="R7" s="1294" t="s">
        <v>3163</v>
      </c>
      <c r="S7" s="1678">
        <v>1</v>
      </c>
      <c r="T7" s="800">
        <v>100</v>
      </c>
      <c r="U7" s="794" t="s">
        <v>3164</v>
      </c>
      <c r="W7" s="360"/>
    </row>
    <row r="8" spans="1:23" s="359" customFormat="1" ht="178.5" x14ac:dyDescent="0.25">
      <c r="A8" s="1680"/>
      <c r="B8" s="365" t="s">
        <v>975</v>
      </c>
      <c r="C8" s="1681"/>
      <c r="D8" s="366" t="s">
        <v>976</v>
      </c>
      <c r="E8" s="366" t="s">
        <v>977</v>
      </c>
      <c r="F8" s="365" t="s">
        <v>978</v>
      </c>
      <c r="G8" s="1681"/>
      <c r="H8" s="1683"/>
      <c r="I8" s="1683"/>
      <c r="J8" s="1683"/>
      <c r="K8" s="365" t="s">
        <v>979</v>
      </c>
      <c r="L8" s="1683"/>
      <c r="M8" s="1683"/>
      <c r="N8" s="173" t="s">
        <v>2885</v>
      </c>
      <c r="O8" s="1680"/>
      <c r="P8" s="1693"/>
      <c r="Q8" s="1693"/>
      <c r="R8" s="1460"/>
      <c r="S8" s="1680"/>
      <c r="T8" s="801">
        <v>100</v>
      </c>
      <c r="U8" s="794" t="s">
        <v>3165</v>
      </c>
      <c r="W8" s="360"/>
    </row>
    <row r="9" spans="1:23" s="359" customFormat="1" ht="63.75" x14ac:dyDescent="0.25">
      <c r="A9" s="1678" t="s">
        <v>980</v>
      </c>
      <c r="B9" s="366" t="s">
        <v>981</v>
      </c>
      <c r="C9" s="1678" t="s">
        <v>982</v>
      </c>
      <c r="D9" s="366" t="s">
        <v>983</v>
      </c>
      <c r="E9" s="366" t="s">
        <v>984</v>
      </c>
      <c r="F9" s="366" t="s">
        <v>985</v>
      </c>
      <c r="G9" s="1678" t="s">
        <v>986</v>
      </c>
      <c r="H9" s="1685" t="s">
        <v>359</v>
      </c>
      <c r="I9" s="1685" t="s">
        <v>360</v>
      </c>
      <c r="J9" s="1685" t="s">
        <v>311</v>
      </c>
      <c r="K9" s="365" t="s">
        <v>3166</v>
      </c>
      <c r="L9" s="1685" t="s">
        <v>970</v>
      </c>
      <c r="M9" s="1689" t="s">
        <v>343</v>
      </c>
      <c r="N9" s="367" t="s">
        <v>3167</v>
      </c>
      <c r="O9" s="795" t="s">
        <v>972</v>
      </c>
      <c r="P9" s="792" t="s">
        <v>973</v>
      </c>
      <c r="Q9" s="792" t="s">
        <v>438</v>
      </c>
      <c r="R9" s="796" t="s">
        <v>987</v>
      </c>
      <c r="S9" s="791">
        <v>1</v>
      </c>
      <c r="T9" s="801">
        <v>100</v>
      </c>
      <c r="U9" s="794" t="s">
        <v>2888</v>
      </c>
      <c r="W9" s="1677"/>
    </row>
    <row r="10" spans="1:23" s="359" customFormat="1" ht="63.75" x14ac:dyDescent="0.25">
      <c r="A10" s="1680"/>
      <c r="B10" s="368" t="s">
        <v>988</v>
      </c>
      <c r="C10" s="1680"/>
      <c r="D10" s="366" t="s">
        <v>989</v>
      </c>
      <c r="E10" s="366" t="s">
        <v>990</v>
      </c>
      <c r="F10" s="366" t="s">
        <v>991</v>
      </c>
      <c r="G10" s="1680"/>
      <c r="H10" s="1687"/>
      <c r="I10" s="1687"/>
      <c r="J10" s="1687"/>
      <c r="K10" s="365" t="s">
        <v>992</v>
      </c>
      <c r="L10" s="1687"/>
      <c r="M10" s="1691"/>
      <c r="N10" s="367" t="s">
        <v>993</v>
      </c>
      <c r="O10" s="795" t="s">
        <v>972</v>
      </c>
      <c r="P10" s="792" t="s">
        <v>973</v>
      </c>
      <c r="Q10" s="792" t="s">
        <v>438</v>
      </c>
      <c r="R10" s="796" t="s">
        <v>994</v>
      </c>
      <c r="S10" s="791">
        <v>1</v>
      </c>
      <c r="T10" s="801">
        <v>100</v>
      </c>
      <c r="U10" s="802" t="s">
        <v>2889</v>
      </c>
      <c r="W10" s="1677"/>
    </row>
    <row r="11" spans="1:23" s="359" customFormat="1" ht="103.5" customHeight="1" x14ac:dyDescent="0.25">
      <c r="A11" s="1678" t="s">
        <v>995</v>
      </c>
      <c r="B11" s="1678" t="s">
        <v>996</v>
      </c>
      <c r="C11" s="1678" t="s">
        <v>964</v>
      </c>
      <c r="D11" s="1678" t="s">
        <v>997</v>
      </c>
      <c r="E11" s="1678" t="s">
        <v>998</v>
      </c>
      <c r="F11" s="1678" t="s">
        <v>999</v>
      </c>
      <c r="G11" s="1678" t="s">
        <v>1000</v>
      </c>
      <c r="H11" s="1685" t="s">
        <v>359</v>
      </c>
      <c r="I11" s="1685" t="s">
        <v>360</v>
      </c>
      <c r="J11" s="1685" t="s">
        <v>311</v>
      </c>
      <c r="K11" s="1678" t="s">
        <v>3168</v>
      </c>
      <c r="L11" s="1685" t="s">
        <v>970</v>
      </c>
      <c r="M11" s="1689" t="s">
        <v>343</v>
      </c>
      <c r="N11" s="367" t="s">
        <v>2890</v>
      </c>
      <c r="O11" s="1678" t="s">
        <v>972</v>
      </c>
      <c r="P11" s="1694" t="s">
        <v>1001</v>
      </c>
      <c r="Q11" s="1694" t="s">
        <v>438</v>
      </c>
      <c r="R11" s="798" t="s">
        <v>2892</v>
      </c>
      <c r="S11" s="791">
        <v>1</v>
      </c>
      <c r="T11" s="801">
        <v>100</v>
      </c>
      <c r="U11" s="799" t="s">
        <v>2894</v>
      </c>
      <c r="W11" s="1677"/>
    </row>
    <row r="12" spans="1:23" s="359" customFormat="1" ht="50.25" customHeight="1" x14ac:dyDescent="0.25">
      <c r="A12" s="1679"/>
      <c r="B12" s="1679"/>
      <c r="C12" s="1679"/>
      <c r="D12" s="1680"/>
      <c r="E12" s="1680"/>
      <c r="F12" s="1680"/>
      <c r="G12" s="1679"/>
      <c r="H12" s="1686"/>
      <c r="I12" s="1686"/>
      <c r="J12" s="1686"/>
      <c r="K12" s="1680"/>
      <c r="L12" s="1686"/>
      <c r="M12" s="1690"/>
      <c r="N12" s="367" t="s">
        <v>2891</v>
      </c>
      <c r="O12" s="1680"/>
      <c r="P12" s="1695"/>
      <c r="Q12" s="1695"/>
      <c r="R12" s="798" t="s">
        <v>2893</v>
      </c>
      <c r="S12" s="791">
        <v>1</v>
      </c>
      <c r="T12" s="801">
        <v>100</v>
      </c>
      <c r="U12" s="799" t="s">
        <v>2895</v>
      </c>
      <c r="W12" s="1677"/>
    </row>
    <row r="13" spans="1:23" s="359" customFormat="1" ht="63.75" x14ac:dyDescent="0.25">
      <c r="A13" s="1680"/>
      <c r="B13" s="1680"/>
      <c r="C13" s="1680"/>
      <c r="D13" s="366" t="s">
        <v>1003</v>
      </c>
      <c r="E13" s="366" t="s">
        <v>1004</v>
      </c>
      <c r="F13" s="366" t="s">
        <v>1005</v>
      </c>
      <c r="G13" s="1680"/>
      <c r="H13" s="1687"/>
      <c r="I13" s="1687"/>
      <c r="J13" s="1687"/>
      <c r="K13" s="365" t="s">
        <v>1006</v>
      </c>
      <c r="L13" s="1687"/>
      <c r="M13" s="1691"/>
      <c r="N13" s="367" t="s">
        <v>1007</v>
      </c>
      <c r="O13" s="795" t="s">
        <v>972</v>
      </c>
      <c r="P13" s="797" t="s">
        <v>1001</v>
      </c>
      <c r="Q13" s="797" t="s">
        <v>1002</v>
      </c>
      <c r="R13" s="798" t="s">
        <v>1008</v>
      </c>
      <c r="S13" s="791">
        <v>1</v>
      </c>
      <c r="T13" s="801">
        <v>100</v>
      </c>
      <c r="U13" s="799" t="s">
        <v>2896</v>
      </c>
      <c r="W13" s="1677"/>
    </row>
    <row r="14" spans="1:23" s="359" customFormat="1" x14ac:dyDescent="0.25">
      <c r="A14" s="369"/>
      <c r="B14" s="369"/>
      <c r="H14" s="373"/>
      <c r="I14" s="369"/>
      <c r="J14" s="369"/>
      <c r="K14" s="372"/>
      <c r="L14" s="370"/>
      <c r="N14" s="371"/>
      <c r="O14" s="361"/>
      <c r="P14" s="361"/>
      <c r="Q14" s="1688"/>
      <c r="R14" s="1688"/>
      <c r="S14" s="361"/>
      <c r="W14" s="360"/>
    </row>
    <row r="15" spans="1:23" s="668" customFormat="1" ht="31.5" customHeight="1" x14ac:dyDescent="0.25">
      <c r="A15" s="695">
        <f>COUNTIF(A6:A13,"*")</f>
        <v>3</v>
      </c>
      <c r="N15" s="695">
        <f>COUNTIF(N6:N13,"*")</f>
        <v>8</v>
      </c>
      <c r="T15" s="757">
        <f>AVERAGE(T2:T13)</f>
        <v>100</v>
      </c>
    </row>
    <row r="16" spans="1:23" s="668" customFormat="1" ht="31.5" customHeight="1" x14ac:dyDescent="0.25">
      <c r="A16" s="189" t="s">
        <v>2773</v>
      </c>
      <c r="N16" s="189" t="s">
        <v>2774</v>
      </c>
      <c r="T16" s="723" t="s">
        <v>2788</v>
      </c>
    </row>
    <row r="17" spans="1:23" s="359" customFormat="1" x14ac:dyDescent="0.25">
      <c r="A17" s="369"/>
      <c r="B17" s="369"/>
      <c r="H17" s="373"/>
      <c r="I17" s="369"/>
      <c r="J17" s="369"/>
      <c r="K17" s="369"/>
      <c r="L17" s="370"/>
      <c r="N17" s="371"/>
      <c r="O17" s="361"/>
      <c r="P17" s="361"/>
      <c r="Q17" s="361"/>
      <c r="S17" s="361"/>
      <c r="W17" s="360"/>
    </row>
    <row r="18" spans="1:23" s="359" customFormat="1" x14ac:dyDescent="0.25">
      <c r="A18" s="369"/>
      <c r="B18" s="369"/>
      <c r="H18" s="373"/>
      <c r="I18" s="369"/>
      <c r="J18" s="369"/>
      <c r="K18" s="369"/>
      <c r="L18" s="370"/>
      <c r="N18" s="371"/>
      <c r="O18" s="361"/>
      <c r="P18" s="361"/>
      <c r="Q18" s="361"/>
      <c r="S18" s="361"/>
      <c r="T18" s="361"/>
      <c r="W18" s="360"/>
    </row>
    <row r="19" spans="1:23" s="359" customFormat="1" x14ac:dyDescent="0.25">
      <c r="A19" s="369"/>
      <c r="B19" s="369"/>
      <c r="H19" s="373"/>
      <c r="I19" s="369"/>
      <c r="J19" s="369"/>
      <c r="K19" s="369"/>
      <c r="L19" s="370"/>
      <c r="N19" s="371"/>
      <c r="O19" s="361"/>
      <c r="P19" s="361"/>
      <c r="Q19" s="361"/>
      <c r="S19" s="361"/>
      <c r="T19" s="361"/>
      <c r="W19" s="360"/>
    </row>
    <row r="20" spans="1:23" s="359" customFormat="1" x14ac:dyDescent="0.25">
      <c r="A20" s="369"/>
      <c r="B20" s="369"/>
      <c r="H20" s="373"/>
      <c r="I20" s="369"/>
      <c r="J20" s="369"/>
      <c r="K20" s="369"/>
      <c r="L20" s="370"/>
      <c r="N20" s="371"/>
      <c r="O20" s="361"/>
      <c r="P20" s="361"/>
      <c r="Q20" s="361"/>
      <c r="S20" s="361"/>
      <c r="T20" s="361"/>
      <c r="W20" s="360"/>
    </row>
    <row r="21" spans="1:23" s="359" customFormat="1" x14ac:dyDescent="0.25">
      <c r="A21" s="369"/>
      <c r="B21" s="369"/>
      <c r="H21" s="373"/>
      <c r="I21" s="369"/>
      <c r="J21" s="369"/>
      <c r="K21" s="369"/>
      <c r="L21" s="370"/>
      <c r="N21" s="371"/>
      <c r="O21" s="361"/>
      <c r="P21" s="361"/>
      <c r="Q21" s="361"/>
      <c r="S21" s="361"/>
      <c r="T21" s="361"/>
      <c r="W21" s="360"/>
    </row>
    <row r="22" spans="1:23" s="359" customFormat="1" x14ac:dyDescent="0.25">
      <c r="A22" s="369"/>
      <c r="B22" s="369"/>
      <c r="H22" s="373"/>
      <c r="I22" s="369"/>
      <c r="J22" s="369"/>
      <c r="K22" s="369"/>
      <c r="L22" s="370"/>
      <c r="N22" s="371"/>
      <c r="O22" s="361"/>
      <c r="P22" s="361"/>
      <c r="Q22" s="361"/>
      <c r="S22" s="361"/>
      <c r="T22" s="361"/>
      <c r="W22" s="360"/>
    </row>
    <row r="23" spans="1:23" s="359" customFormat="1" x14ac:dyDescent="0.25">
      <c r="A23" s="369"/>
      <c r="B23" s="369"/>
      <c r="H23" s="373"/>
      <c r="I23" s="369"/>
      <c r="J23" s="369"/>
      <c r="K23" s="369"/>
      <c r="L23" s="370"/>
      <c r="N23" s="371"/>
      <c r="O23" s="361"/>
      <c r="P23" s="361"/>
      <c r="Q23" s="361"/>
      <c r="S23" s="361"/>
      <c r="T23" s="361"/>
      <c r="W23" s="360"/>
    </row>
    <row r="24" spans="1:23" s="359" customFormat="1" x14ac:dyDescent="0.25">
      <c r="A24" s="369"/>
      <c r="B24" s="369"/>
      <c r="H24" s="373"/>
      <c r="I24" s="369"/>
      <c r="J24" s="369"/>
      <c r="K24" s="369"/>
      <c r="L24" s="370"/>
      <c r="N24" s="371"/>
      <c r="O24" s="361"/>
      <c r="P24" s="361"/>
      <c r="Q24" s="361"/>
      <c r="S24" s="361"/>
      <c r="T24" s="361"/>
      <c r="W24" s="360"/>
    </row>
    <row r="25" spans="1:23" s="359" customFormat="1" x14ac:dyDescent="0.25">
      <c r="A25" s="369"/>
      <c r="B25" s="369"/>
      <c r="H25" s="373"/>
      <c r="I25" s="369"/>
      <c r="J25" s="369"/>
      <c r="K25" s="369"/>
      <c r="L25" s="370"/>
      <c r="N25" s="371"/>
      <c r="O25" s="361"/>
      <c r="P25" s="361"/>
      <c r="Q25" s="361"/>
      <c r="S25" s="361"/>
      <c r="T25" s="361"/>
      <c r="W25" s="360"/>
    </row>
    <row r="26" spans="1:23" s="359" customFormat="1" x14ac:dyDescent="0.25">
      <c r="A26" s="369"/>
      <c r="B26" s="369"/>
      <c r="H26" s="373"/>
      <c r="I26" s="369"/>
      <c r="J26" s="369"/>
      <c r="K26" s="369"/>
      <c r="L26" s="370"/>
      <c r="N26" s="371"/>
      <c r="O26" s="361"/>
      <c r="P26" s="361"/>
      <c r="Q26" s="361"/>
      <c r="S26" s="361"/>
      <c r="T26" s="361"/>
      <c r="W26" s="360"/>
    </row>
    <row r="27" spans="1:23" s="359" customFormat="1" x14ac:dyDescent="0.25">
      <c r="A27" s="369"/>
      <c r="B27" s="369"/>
      <c r="H27" s="373"/>
      <c r="I27" s="369"/>
      <c r="J27" s="369"/>
      <c r="K27" s="369"/>
      <c r="L27" s="370"/>
      <c r="N27" s="371"/>
      <c r="O27" s="361"/>
      <c r="P27" s="361"/>
      <c r="Q27" s="361"/>
      <c r="S27" s="361"/>
      <c r="T27" s="361"/>
      <c r="W27" s="360"/>
    </row>
    <row r="28" spans="1:23" s="359" customFormat="1" x14ac:dyDescent="0.25">
      <c r="A28" s="369"/>
      <c r="B28" s="369"/>
      <c r="H28" s="373"/>
      <c r="I28" s="369"/>
      <c r="J28" s="369"/>
      <c r="K28" s="369"/>
      <c r="L28" s="370"/>
      <c r="N28" s="371"/>
      <c r="O28" s="361"/>
      <c r="P28" s="361"/>
      <c r="Q28" s="361"/>
      <c r="S28" s="361"/>
      <c r="T28" s="361"/>
      <c r="W28" s="360"/>
    </row>
    <row r="29" spans="1:23" s="359" customFormat="1" x14ac:dyDescent="0.25">
      <c r="A29" s="369"/>
      <c r="B29" s="369"/>
      <c r="H29" s="373"/>
      <c r="I29" s="369"/>
      <c r="J29" s="369"/>
      <c r="K29" s="369"/>
      <c r="L29" s="370"/>
      <c r="N29" s="371"/>
      <c r="O29" s="361"/>
      <c r="P29" s="361"/>
      <c r="Q29" s="361"/>
      <c r="S29" s="361"/>
      <c r="T29" s="361"/>
      <c r="W29" s="360"/>
    </row>
    <row r="30" spans="1:23" s="359" customFormat="1" x14ac:dyDescent="0.25">
      <c r="A30" s="369"/>
      <c r="B30" s="369"/>
      <c r="H30" s="373"/>
      <c r="I30" s="369"/>
      <c r="J30" s="369"/>
      <c r="K30" s="369"/>
      <c r="L30" s="370"/>
      <c r="N30" s="371"/>
      <c r="O30" s="361"/>
      <c r="P30" s="361"/>
      <c r="Q30" s="361"/>
      <c r="S30" s="361"/>
      <c r="T30" s="361"/>
      <c r="W30" s="360"/>
    </row>
    <row r="31" spans="1:23" s="359" customFormat="1" x14ac:dyDescent="0.25">
      <c r="A31" s="369"/>
      <c r="B31" s="369"/>
      <c r="H31" s="373"/>
      <c r="I31" s="369"/>
      <c r="J31" s="369"/>
      <c r="K31" s="369"/>
      <c r="L31" s="370"/>
      <c r="N31" s="371"/>
      <c r="O31" s="361"/>
      <c r="P31" s="361"/>
      <c r="Q31" s="361"/>
      <c r="S31" s="361"/>
      <c r="T31" s="361"/>
      <c r="W31" s="360"/>
    </row>
    <row r="32" spans="1:23" s="359" customFormat="1" x14ac:dyDescent="0.25">
      <c r="A32" s="369"/>
      <c r="B32" s="369"/>
      <c r="H32" s="373"/>
      <c r="I32" s="369"/>
      <c r="J32" s="369"/>
      <c r="K32" s="369"/>
      <c r="L32" s="370"/>
      <c r="N32" s="371"/>
      <c r="O32" s="361"/>
      <c r="P32" s="361"/>
      <c r="Q32" s="361"/>
      <c r="S32" s="361"/>
      <c r="T32" s="361"/>
      <c r="W32" s="360"/>
    </row>
    <row r="33" spans="11:11" x14ac:dyDescent="0.25">
      <c r="K33" s="369"/>
    </row>
  </sheetData>
  <mergeCells count="67">
    <mergeCell ref="D11:D12"/>
    <mergeCell ref="Q11:Q12"/>
    <mergeCell ref="P11:P12"/>
    <mergeCell ref="O11:O12"/>
    <mergeCell ref="F6:F7"/>
    <mergeCell ref="E6:E7"/>
    <mergeCell ref="D6:D7"/>
    <mergeCell ref="K11:K12"/>
    <mergeCell ref="B6:B7"/>
    <mergeCell ref="S7:S8"/>
    <mergeCell ref="R7:R8"/>
    <mergeCell ref="Q7:Q8"/>
    <mergeCell ref="P7:P8"/>
    <mergeCell ref="O7:O8"/>
    <mergeCell ref="K6:K7"/>
    <mergeCell ref="Q14:R14"/>
    <mergeCell ref="L11:L13"/>
    <mergeCell ref="M11:M13"/>
    <mergeCell ref="L9:L10"/>
    <mergeCell ref="M9:M10"/>
    <mergeCell ref="W9:W13"/>
    <mergeCell ref="A11:A13"/>
    <mergeCell ref="B11:B13"/>
    <mergeCell ref="C11:C13"/>
    <mergeCell ref="G11:G13"/>
    <mergeCell ref="H11:H13"/>
    <mergeCell ref="I11:I13"/>
    <mergeCell ref="J11:J13"/>
    <mergeCell ref="A9:A10"/>
    <mergeCell ref="C9:C10"/>
    <mergeCell ref="G9:G10"/>
    <mergeCell ref="H9:H10"/>
    <mergeCell ref="I9:I10"/>
    <mergeCell ref="J9:J10"/>
    <mergeCell ref="F11:F12"/>
    <mergeCell ref="E11:E12"/>
    <mergeCell ref="W4:W5"/>
    <mergeCell ref="A6:A8"/>
    <mergeCell ref="C6:C8"/>
    <mergeCell ref="G6:G8"/>
    <mergeCell ref="H6:H8"/>
    <mergeCell ref="I6:I8"/>
    <mergeCell ref="J6:J8"/>
    <mergeCell ref="L6:L8"/>
    <mergeCell ref="M6:M8"/>
    <mergeCell ref="O4:O5"/>
    <mergeCell ref="P4:Q4"/>
    <mergeCell ref="R4:R5"/>
    <mergeCell ref="S4:S5"/>
    <mergeCell ref="T4:T5"/>
    <mergeCell ref="U4:U5"/>
    <mergeCell ref="I4:I5"/>
    <mergeCell ref="J4:J5"/>
    <mergeCell ref="K4:K5"/>
    <mergeCell ref="L4:L5"/>
    <mergeCell ref="M4:M5"/>
    <mergeCell ref="N4:N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topLeftCell="H3" zoomScale="90" zoomScaleNormal="90" workbookViewId="0">
      <selection activeCell="U6" sqref="U6"/>
    </sheetView>
  </sheetViews>
  <sheetFormatPr baseColWidth="10" defaultColWidth="11.42578125" defaultRowHeight="12.75" x14ac:dyDescent="0.2"/>
  <cols>
    <col min="1" max="1" width="11.5703125" style="191" customWidth="1"/>
    <col min="2" max="2" width="14.7109375" style="191" customWidth="1"/>
    <col min="3" max="3" width="15.140625" style="19" customWidth="1"/>
    <col min="4" max="5" width="15.7109375" style="19" customWidth="1"/>
    <col min="6" max="6" width="16.5703125" style="19" customWidth="1"/>
    <col min="7" max="7" width="15.7109375" style="19" customWidth="1"/>
    <col min="8" max="8" width="4.140625" style="195" customWidth="1"/>
    <col min="9" max="10" width="4.140625" style="191" customWidth="1"/>
    <col min="11" max="11" width="20.7109375" style="191" customWidth="1"/>
    <col min="12" max="12" width="4.5703125" style="325" customWidth="1"/>
    <col min="13" max="13" width="4.5703125" style="19" customWidth="1"/>
    <col min="14" max="14" width="25.7109375" style="191" customWidth="1"/>
    <col min="15" max="15" width="15.28515625" style="19" hidden="1" customWidth="1"/>
    <col min="16" max="17" width="6.7109375" style="193" hidden="1" customWidth="1"/>
    <col min="18" max="18" width="12.28515625" style="19" hidden="1" customWidth="1"/>
    <col min="19" max="19" width="7.85546875" style="19" customWidth="1"/>
    <col min="20" max="20" width="16.28515625" style="193" customWidth="1"/>
    <col min="21" max="21" width="28.28515625" style="19" customWidth="1"/>
    <col min="22" max="16384" width="11.42578125" style="19"/>
  </cols>
  <sheetData>
    <row r="1" spans="1:21" ht="28.5" customHeight="1" x14ac:dyDescent="0.2">
      <c r="A1" s="1315"/>
      <c r="B1" s="1316"/>
      <c r="C1" s="1219" t="s">
        <v>273</v>
      </c>
      <c r="D1" s="1219"/>
      <c r="E1" s="1219"/>
      <c r="F1" s="1219"/>
      <c r="G1" s="1219"/>
      <c r="H1" s="1219"/>
      <c r="I1" s="1219"/>
      <c r="J1" s="1219"/>
      <c r="K1" s="1219"/>
      <c r="L1" s="1219"/>
      <c r="M1" s="1219"/>
      <c r="N1" s="1219"/>
      <c r="O1" s="1219"/>
      <c r="P1" s="1219"/>
      <c r="Q1" s="1219"/>
      <c r="R1" s="1219"/>
      <c r="S1" s="1219"/>
      <c r="T1" s="1219"/>
      <c r="U1" s="302" t="s">
        <v>274</v>
      </c>
    </row>
    <row r="2" spans="1:21" ht="28.5" customHeight="1" x14ac:dyDescent="0.2">
      <c r="A2" s="1317"/>
      <c r="B2" s="1233"/>
      <c r="C2" s="1220" t="s">
        <v>275</v>
      </c>
      <c r="D2" s="1220"/>
      <c r="E2" s="1220"/>
      <c r="F2" s="1220"/>
      <c r="G2" s="1220"/>
      <c r="H2" s="1220"/>
      <c r="I2" s="1220"/>
      <c r="J2" s="1220"/>
      <c r="K2" s="1220"/>
      <c r="L2" s="1220"/>
      <c r="M2" s="1220"/>
      <c r="N2" s="1220"/>
      <c r="O2" s="1220"/>
      <c r="P2" s="1220"/>
      <c r="Q2" s="1220"/>
      <c r="R2" s="1220"/>
      <c r="S2" s="1220"/>
      <c r="T2" s="1220"/>
      <c r="U2" s="303" t="s">
        <v>276</v>
      </c>
    </row>
    <row r="3" spans="1:21" ht="37.5" customHeight="1" thickBot="1" x14ac:dyDescent="0.25">
      <c r="A3" s="1303" t="s">
        <v>1903</v>
      </c>
      <c r="B3" s="1303"/>
      <c r="C3" s="1303"/>
      <c r="D3" s="1303"/>
      <c r="E3" s="1303"/>
      <c r="F3" s="1303" t="s">
        <v>3169</v>
      </c>
      <c r="G3" s="1303"/>
      <c r="H3" s="1303"/>
      <c r="I3" s="1303"/>
      <c r="J3" s="1303"/>
      <c r="K3" s="1303"/>
      <c r="L3" s="1303"/>
      <c r="M3" s="1303"/>
      <c r="N3" s="1303"/>
      <c r="O3" s="1303"/>
      <c r="P3" s="1303"/>
      <c r="Q3" s="1303"/>
      <c r="R3" s="1303"/>
      <c r="S3" s="1303"/>
      <c r="T3" s="1303"/>
      <c r="U3" s="1304"/>
    </row>
    <row r="4" spans="1:21" s="539" customFormat="1" ht="44.25" customHeight="1" x14ac:dyDescent="0.2">
      <c r="A4" s="1488" t="s">
        <v>1904</v>
      </c>
      <c r="B4" s="1488"/>
      <c r="C4" s="1488" t="s">
        <v>1905</v>
      </c>
      <c r="D4" s="1488" t="s">
        <v>1906</v>
      </c>
      <c r="E4" s="1488"/>
      <c r="F4" s="1488"/>
      <c r="G4" s="1488" t="s">
        <v>1100</v>
      </c>
      <c r="H4" s="1495" t="s">
        <v>283</v>
      </c>
      <c r="I4" s="1495" t="s">
        <v>284</v>
      </c>
      <c r="J4" s="1495" t="s">
        <v>285</v>
      </c>
      <c r="K4" s="1488" t="s">
        <v>286</v>
      </c>
      <c r="L4" s="1495" t="s">
        <v>287</v>
      </c>
      <c r="M4" s="1495" t="s">
        <v>288</v>
      </c>
      <c r="N4" s="1488" t="s">
        <v>289</v>
      </c>
      <c r="O4" s="1488" t="s">
        <v>290</v>
      </c>
      <c r="P4" s="1488" t="s">
        <v>291</v>
      </c>
      <c r="Q4" s="1488"/>
      <c r="R4" s="1488" t="s">
        <v>292</v>
      </c>
      <c r="S4" s="1488" t="s">
        <v>293</v>
      </c>
      <c r="T4" s="1698" t="s">
        <v>294</v>
      </c>
      <c r="U4" s="1488" t="s">
        <v>295</v>
      </c>
    </row>
    <row r="5" spans="1:21" s="539" customFormat="1" ht="82.5" customHeight="1" x14ac:dyDescent="0.2">
      <c r="A5" s="464" t="s">
        <v>1101</v>
      </c>
      <c r="B5" s="464" t="s">
        <v>1102</v>
      </c>
      <c r="C5" s="1489"/>
      <c r="D5" s="465" t="s">
        <v>298</v>
      </c>
      <c r="E5" s="465" t="s">
        <v>299</v>
      </c>
      <c r="F5" s="540" t="s">
        <v>300</v>
      </c>
      <c r="G5" s="1489"/>
      <c r="H5" s="1496"/>
      <c r="I5" s="1496"/>
      <c r="J5" s="1496"/>
      <c r="K5" s="1489"/>
      <c r="L5" s="1496"/>
      <c r="M5" s="1496"/>
      <c r="N5" s="1489"/>
      <c r="O5" s="1489"/>
      <c r="P5" s="464" t="s">
        <v>301</v>
      </c>
      <c r="Q5" s="464" t="s">
        <v>302</v>
      </c>
      <c r="R5" s="1489"/>
      <c r="S5" s="1489"/>
      <c r="T5" s="1494"/>
      <c r="U5" s="1489"/>
    </row>
    <row r="6" spans="1:21" s="546" customFormat="1" ht="120" x14ac:dyDescent="0.2">
      <c r="A6" s="1703" t="s">
        <v>1907</v>
      </c>
      <c r="B6" s="541" t="s">
        <v>1908</v>
      </c>
      <c r="C6" s="1703" t="s">
        <v>1909</v>
      </c>
      <c r="D6" s="541" t="s">
        <v>1910</v>
      </c>
      <c r="E6" s="541" t="s">
        <v>1911</v>
      </c>
      <c r="F6" s="541" t="s">
        <v>1912</v>
      </c>
      <c r="G6" s="542" t="s">
        <v>1913</v>
      </c>
      <c r="H6" s="1699" t="s">
        <v>824</v>
      </c>
      <c r="I6" s="1699" t="s">
        <v>1607</v>
      </c>
      <c r="J6" s="1699" t="s">
        <v>1914</v>
      </c>
      <c r="K6" s="543" t="s">
        <v>1915</v>
      </c>
      <c r="L6" s="1699" t="s">
        <v>849</v>
      </c>
      <c r="M6" s="1699" t="s">
        <v>343</v>
      </c>
      <c r="N6" s="542" t="s">
        <v>1916</v>
      </c>
      <c r="O6" s="544" t="s">
        <v>1917</v>
      </c>
      <c r="P6" s="545">
        <v>43617</v>
      </c>
      <c r="Q6" s="545">
        <v>44166</v>
      </c>
      <c r="R6" s="542" t="s">
        <v>1918</v>
      </c>
      <c r="S6" s="522">
        <v>3</v>
      </c>
      <c r="T6" s="820">
        <v>100</v>
      </c>
      <c r="U6" s="542" t="s">
        <v>3170</v>
      </c>
    </row>
    <row r="7" spans="1:21" s="546" customFormat="1" ht="132" x14ac:dyDescent="0.2">
      <c r="A7" s="1703"/>
      <c r="B7" s="541" t="s">
        <v>1919</v>
      </c>
      <c r="C7" s="1703"/>
      <c r="D7" s="541" t="s">
        <v>1920</v>
      </c>
      <c r="E7" s="542" t="s">
        <v>1921</v>
      </c>
      <c r="F7" s="542" t="s">
        <v>1922</v>
      </c>
      <c r="G7" s="542" t="s">
        <v>1923</v>
      </c>
      <c r="H7" s="1699"/>
      <c r="I7" s="1699"/>
      <c r="J7" s="1699"/>
      <c r="K7" s="543" t="s">
        <v>1924</v>
      </c>
      <c r="L7" s="1699"/>
      <c r="M7" s="1699"/>
      <c r="N7" s="542" t="s">
        <v>1925</v>
      </c>
      <c r="O7" s="544" t="s">
        <v>1926</v>
      </c>
      <c r="P7" s="545">
        <v>43617</v>
      </c>
      <c r="Q7" s="545">
        <v>43983</v>
      </c>
      <c r="R7" s="542" t="s">
        <v>1927</v>
      </c>
      <c r="S7" s="522">
        <v>2</v>
      </c>
      <c r="T7" s="820">
        <v>100</v>
      </c>
      <c r="U7" s="542" t="s">
        <v>2908</v>
      </c>
    </row>
    <row r="8" spans="1:21" s="546" customFormat="1" ht="96" x14ac:dyDescent="0.2">
      <c r="A8" s="1703"/>
      <c r="B8" s="541" t="s">
        <v>1928</v>
      </c>
      <c r="C8" s="1703"/>
      <c r="D8" s="541" t="s">
        <v>1929</v>
      </c>
      <c r="E8" s="541" t="s">
        <v>1930</v>
      </c>
      <c r="F8" s="541" t="s">
        <v>1931</v>
      </c>
      <c r="G8" s="541" t="s">
        <v>1932</v>
      </c>
      <c r="H8" s="1699"/>
      <c r="I8" s="1699"/>
      <c r="J8" s="1699"/>
      <c r="K8" s="543" t="s">
        <v>1933</v>
      </c>
      <c r="L8" s="1699"/>
      <c r="M8" s="1699"/>
      <c r="N8" s="542"/>
      <c r="O8" s="544"/>
      <c r="P8" s="545"/>
      <c r="Q8" s="545"/>
      <c r="R8" s="542"/>
      <c r="S8" s="522"/>
      <c r="T8" s="820"/>
      <c r="U8" s="542"/>
    </row>
    <row r="9" spans="1:21" s="546" customFormat="1" ht="108" x14ac:dyDescent="0.2">
      <c r="A9" s="1533" t="s">
        <v>1934</v>
      </c>
      <c r="B9" s="1703" t="s">
        <v>1935</v>
      </c>
      <c r="C9" s="1703" t="s">
        <v>1936</v>
      </c>
      <c r="D9" s="1703" t="s">
        <v>1937</v>
      </c>
      <c r="E9" s="1703" t="s">
        <v>1938</v>
      </c>
      <c r="F9" s="1703" t="s">
        <v>1939</v>
      </c>
      <c r="G9" s="1703" t="s">
        <v>1940</v>
      </c>
      <c r="H9" s="1700" t="s">
        <v>1462</v>
      </c>
      <c r="I9" s="1700" t="s">
        <v>825</v>
      </c>
      <c r="J9" s="1700" t="s">
        <v>1463</v>
      </c>
      <c r="K9" s="547" t="s">
        <v>1941</v>
      </c>
      <c r="L9" s="1700" t="s">
        <v>849</v>
      </c>
      <c r="M9" s="1700" t="s">
        <v>1942</v>
      </c>
      <c r="N9" s="522" t="s">
        <v>1943</v>
      </c>
      <c r="O9" s="548" t="s">
        <v>1917</v>
      </c>
      <c r="P9" s="549">
        <v>43374</v>
      </c>
      <c r="Q9" s="549">
        <v>43739</v>
      </c>
      <c r="R9" s="522" t="s">
        <v>1944</v>
      </c>
      <c r="S9" s="522">
        <v>1</v>
      </c>
      <c r="T9" s="820">
        <v>100</v>
      </c>
      <c r="U9" s="542" t="s">
        <v>2909</v>
      </c>
    </row>
    <row r="10" spans="1:21" s="546" customFormat="1" ht="60" x14ac:dyDescent="0.2">
      <c r="A10" s="1543"/>
      <c r="B10" s="1703"/>
      <c r="C10" s="1703"/>
      <c r="D10" s="1703"/>
      <c r="E10" s="1703"/>
      <c r="F10" s="1703"/>
      <c r="G10" s="1703"/>
      <c r="H10" s="1701"/>
      <c r="I10" s="1701"/>
      <c r="J10" s="1701"/>
      <c r="K10" s="547" t="s">
        <v>1945</v>
      </c>
      <c r="L10" s="1701"/>
      <c r="M10" s="1701"/>
      <c r="N10" s="522" t="s">
        <v>1946</v>
      </c>
      <c r="O10" s="548" t="s">
        <v>1917</v>
      </c>
      <c r="P10" s="549">
        <v>43344</v>
      </c>
      <c r="Q10" s="549">
        <v>43800</v>
      </c>
      <c r="R10" s="550" t="s">
        <v>1947</v>
      </c>
      <c r="S10" s="551">
        <v>1</v>
      </c>
      <c r="T10" s="820">
        <v>100</v>
      </c>
      <c r="U10" s="552" t="s">
        <v>2910</v>
      </c>
    </row>
    <row r="11" spans="1:21" s="546" customFormat="1" ht="48" x14ac:dyDescent="0.2">
      <c r="A11" s="1534"/>
      <c r="B11" s="1703"/>
      <c r="C11" s="1703"/>
      <c r="D11" s="1703"/>
      <c r="E11" s="1703"/>
      <c r="F11" s="1703"/>
      <c r="G11" s="1703"/>
      <c r="H11" s="1702"/>
      <c r="I11" s="1702"/>
      <c r="J11" s="1702"/>
      <c r="K11" s="547" t="s">
        <v>1948</v>
      </c>
      <c r="L11" s="1702"/>
      <c r="M11" s="1702"/>
      <c r="N11" s="522" t="s">
        <v>1949</v>
      </c>
      <c r="O11" s="548" t="s">
        <v>1917</v>
      </c>
      <c r="P11" s="549">
        <v>43617</v>
      </c>
      <c r="Q11" s="549">
        <v>43983</v>
      </c>
      <c r="R11" s="521" t="s">
        <v>1950</v>
      </c>
      <c r="S11" s="551">
        <v>1</v>
      </c>
      <c r="T11" s="820">
        <v>80</v>
      </c>
      <c r="U11" s="552" t="s">
        <v>2911</v>
      </c>
    </row>
    <row r="12" spans="1:21" s="546" customFormat="1" ht="12" x14ac:dyDescent="0.2">
      <c r="A12" s="226"/>
      <c r="B12" s="226"/>
      <c r="C12" s="226"/>
      <c r="D12" s="226"/>
      <c r="E12" s="226"/>
      <c r="F12" s="226"/>
      <c r="G12" s="226"/>
      <c r="H12" s="553"/>
      <c r="I12" s="553"/>
      <c r="J12" s="553"/>
      <c r="K12" s="554"/>
      <c r="L12" s="553"/>
      <c r="M12" s="553"/>
      <c r="N12" s="226"/>
      <c r="O12" s="226"/>
      <c r="P12" s="555"/>
      <c r="Q12" s="555"/>
      <c r="R12" s="556"/>
      <c r="S12" s="557"/>
      <c r="T12" s="556"/>
      <c r="U12" s="558"/>
    </row>
    <row r="13" spans="1:21" s="836" customFormat="1" ht="31.5" customHeight="1" x14ac:dyDescent="0.25">
      <c r="A13" s="835">
        <f>COUNTIF(A6:A11,"*")</f>
        <v>2</v>
      </c>
      <c r="N13" s="835">
        <f>COUNTIF(N6:N11,"*")</f>
        <v>5</v>
      </c>
      <c r="T13" s="837">
        <f>AVERAGE(T6:T11)</f>
        <v>96</v>
      </c>
    </row>
    <row r="14" spans="1:21" s="668" customFormat="1" ht="39.75" customHeight="1" x14ac:dyDescent="0.25">
      <c r="A14" s="189" t="s">
        <v>2773</v>
      </c>
      <c r="N14" s="189" t="s">
        <v>2774</v>
      </c>
      <c r="T14" s="723" t="s">
        <v>2788</v>
      </c>
    </row>
  </sheetData>
  <mergeCells count="41">
    <mergeCell ref="J9:J11"/>
    <mergeCell ref="L9:L11"/>
    <mergeCell ref="M9:M11"/>
    <mergeCell ref="M6:M8"/>
    <mergeCell ref="A9:A11"/>
    <mergeCell ref="B9:B11"/>
    <mergeCell ref="C9:C11"/>
    <mergeCell ref="D9:D11"/>
    <mergeCell ref="E9:E11"/>
    <mergeCell ref="F9:F11"/>
    <mergeCell ref="G9:G11"/>
    <mergeCell ref="H9:H11"/>
    <mergeCell ref="I9:I11"/>
    <mergeCell ref="A6:A8"/>
    <mergeCell ref="C6:C8"/>
    <mergeCell ref="H6:H8"/>
    <mergeCell ref="I6:I8"/>
    <mergeCell ref="J6:J8"/>
    <mergeCell ref="L6:L8"/>
    <mergeCell ref="O4:O5"/>
    <mergeCell ref="P4:Q4"/>
    <mergeCell ref="R4:R5"/>
    <mergeCell ref="S4:S5"/>
    <mergeCell ref="T4:T5"/>
    <mergeCell ref="U4:U5"/>
    <mergeCell ref="I4:I5"/>
    <mergeCell ref="J4:J5"/>
    <mergeCell ref="K4:K5"/>
    <mergeCell ref="L4:L5"/>
    <mergeCell ref="M4:M5"/>
    <mergeCell ref="N4:N5"/>
    <mergeCell ref="A1:B2"/>
    <mergeCell ref="C1:T1"/>
    <mergeCell ref="C2:T2"/>
    <mergeCell ref="A3:E3"/>
    <mergeCell ref="F3:U3"/>
    <mergeCell ref="A4:B4"/>
    <mergeCell ref="C4:C5"/>
    <mergeCell ref="D4:F4"/>
    <mergeCell ref="G4:G5"/>
    <mergeCell ref="H4:H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topLeftCell="A49" zoomScale="50" zoomScaleNormal="50" workbookViewId="0">
      <selection activeCell="N51" sqref="N51"/>
    </sheetView>
  </sheetViews>
  <sheetFormatPr baseColWidth="10" defaultColWidth="11.42578125" defaultRowHeight="15" x14ac:dyDescent="0.25"/>
  <cols>
    <col min="1" max="1" width="30.7109375" style="264" customWidth="1"/>
    <col min="2" max="2" width="23.5703125" style="264" customWidth="1"/>
    <col min="3" max="3" width="18.42578125" style="233" customWidth="1"/>
    <col min="4" max="4" width="18.5703125" style="233" customWidth="1"/>
    <col min="5" max="5" width="22.85546875" style="233" customWidth="1"/>
    <col min="6" max="6" width="26" style="233" customWidth="1"/>
    <col min="7" max="7" width="18.85546875" style="233" customWidth="1"/>
    <col min="8" max="8" width="4.7109375" style="266" customWidth="1"/>
    <col min="9" max="9" width="4.7109375" style="264" customWidth="1"/>
    <col min="10" max="10" width="4.85546875" style="264" customWidth="1"/>
    <col min="11" max="11" width="34.5703125" style="264" customWidth="1"/>
    <col min="12" max="12" width="9.7109375" style="265" customWidth="1"/>
    <col min="13" max="13" width="6" style="233" customWidth="1"/>
    <col min="14" max="14" width="29.5703125" style="264" bestFit="1" customWidth="1"/>
    <col min="15" max="15" width="29.5703125" style="233" bestFit="1" customWidth="1"/>
    <col min="16" max="16" width="10.140625" style="235" bestFit="1" customWidth="1"/>
    <col min="17" max="17" width="13.28515625" style="235" bestFit="1" customWidth="1"/>
    <col min="18" max="18" width="22.7109375" style="233" bestFit="1" customWidth="1"/>
    <col min="19" max="19" width="15.85546875" style="233" customWidth="1"/>
    <col min="20" max="20" width="20.42578125" style="235" customWidth="1"/>
    <col min="21" max="21" width="95.7109375" style="249" customWidth="1"/>
    <col min="22" max="22" width="52" style="233" customWidth="1"/>
    <col min="23" max="16384" width="11.42578125" style="233"/>
  </cols>
  <sheetData>
    <row r="1" spans="1:23" ht="42.75" customHeight="1" x14ac:dyDescent="0.25">
      <c r="A1" s="1707"/>
      <c r="B1" s="1707"/>
      <c r="C1" s="1708" t="s">
        <v>273</v>
      </c>
      <c r="D1" s="1708"/>
      <c r="E1" s="1708"/>
      <c r="F1" s="1708"/>
      <c r="G1" s="1708"/>
      <c r="H1" s="1708"/>
      <c r="I1" s="1708"/>
      <c r="J1" s="1708"/>
      <c r="K1" s="1708"/>
      <c r="L1" s="1708"/>
      <c r="M1" s="1708"/>
      <c r="N1" s="1708"/>
      <c r="O1" s="1708"/>
      <c r="P1" s="1708"/>
      <c r="Q1" s="1708"/>
      <c r="R1" s="1708"/>
      <c r="S1" s="1708"/>
      <c r="T1" s="1708"/>
      <c r="U1" s="748" t="s">
        <v>274</v>
      </c>
    </row>
    <row r="2" spans="1:23" ht="50.25" customHeight="1" x14ac:dyDescent="0.25">
      <c r="A2" s="1707"/>
      <c r="B2" s="1707"/>
      <c r="C2" s="1708" t="s">
        <v>275</v>
      </c>
      <c r="D2" s="1708"/>
      <c r="E2" s="1708"/>
      <c r="F2" s="1708"/>
      <c r="G2" s="1708"/>
      <c r="H2" s="1708"/>
      <c r="I2" s="1708"/>
      <c r="J2" s="1708"/>
      <c r="K2" s="1708"/>
      <c r="L2" s="1708"/>
      <c r="M2" s="1708"/>
      <c r="N2" s="1708"/>
      <c r="O2" s="1708"/>
      <c r="P2" s="1708"/>
      <c r="Q2" s="1708"/>
      <c r="R2" s="1708"/>
      <c r="S2" s="1708"/>
      <c r="T2" s="1708"/>
      <c r="U2" s="748" t="s">
        <v>276</v>
      </c>
    </row>
    <row r="3" spans="1:23" ht="18.75" customHeight="1" x14ac:dyDescent="0.25">
      <c r="A3" s="1709" t="s">
        <v>416</v>
      </c>
      <c r="B3" s="1709"/>
      <c r="C3" s="1709"/>
      <c r="D3" s="1709"/>
      <c r="E3" s="1709"/>
      <c r="F3" s="1709" t="s">
        <v>417</v>
      </c>
      <c r="G3" s="1709"/>
      <c r="H3" s="1709"/>
      <c r="I3" s="1709"/>
      <c r="J3" s="1709"/>
      <c r="K3" s="1709"/>
      <c r="L3" s="1709"/>
      <c r="M3" s="1709"/>
      <c r="N3" s="1709"/>
      <c r="O3" s="1709"/>
      <c r="P3" s="1709"/>
      <c r="Q3" s="1709"/>
      <c r="R3" s="1709"/>
      <c r="S3" s="1709"/>
      <c r="T3" s="1709"/>
      <c r="U3" s="1709"/>
    </row>
    <row r="4" spans="1:23" s="235" customFormat="1" ht="51.75" customHeight="1" x14ac:dyDescent="0.25">
      <c r="A4" s="1710" t="s">
        <v>418</v>
      </c>
      <c r="B4" s="1710"/>
      <c r="C4" s="1710" t="s">
        <v>419</v>
      </c>
      <c r="D4" s="1710" t="s">
        <v>420</v>
      </c>
      <c r="E4" s="1710"/>
      <c r="F4" s="1710"/>
      <c r="G4" s="1710" t="s">
        <v>421</v>
      </c>
      <c r="H4" s="1711" t="s">
        <v>283</v>
      </c>
      <c r="I4" s="1711" t="s">
        <v>284</v>
      </c>
      <c r="J4" s="1711" t="s">
        <v>285</v>
      </c>
      <c r="K4" s="1710" t="s">
        <v>286</v>
      </c>
      <c r="L4" s="1711" t="s">
        <v>287</v>
      </c>
      <c r="M4" s="1711" t="s">
        <v>288</v>
      </c>
      <c r="N4" s="1710" t="s">
        <v>289</v>
      </c>
      <c r="O4" s="1710" t="s">
        <v>290</v>
      </c>
      <c r="P4" s="1710" t="s">
        <v>291</v>
      </c>
      <c r="Q4" s="1710"/>
      <c r="R4" s="1710" t="s">
        <v>292</v>
      </c>
      <c r="S4" s="1710" t="s">
        <v>293</v>
      </c>
      <c r="T4" s="1721" t="s">
        <v>294</v>
      </c>
      <c r="U4" s="1721" t="s">
        <v>295</v>
      </c>
      <c r="V4" s="234"/>
      <c r="W4" s="1719"/>
    </row>
    <row r="5" spans="1:23" s="235" customFormat="1" ht="105" customHeight="1" x14ac:dyDescent="0.25">
      <c r="A5" s="232" t="s">
        <v>422</v>
      </c>
      <c r="B5" s="232" t="s">
        <v>423</v>
      </c>
      <c r="C5" s="1710"/>
      <c r="D5" s="236" t="s">
        <v>298</v>
      </c>
      <c r="E5" s="236" t="s">
        <v>299</v>
      </c>
      <c r="F5" s="236" t="s">
        <v>299</v>
      </c>
      <c r="G5" s="1710"/>
      <c r="H5" s="1711"/>
      <c r="I5" s="1711"/>
      <c r="J5" s="1711"/>
      <c r="K5" s="1710"/>
      <c r="L5" s="1711"/>
      <c r="M5" s="1711"/>
      <c r="N5" s="1710"/>
      <c r="O5" s="1710"/>
      <c r="P5" s="232" t="s">
        <v>301</v>
      </c>
      <c r="Q5" s="232" t="s">
        <v>302</v>
      </c>
      <c r="R5" s="1710"/>
      <c r="S5" s="1710"/>
      <c r="T5" s="1721"/>
      <c r="U5" s="1721"/>
      <c r="V5" s="234"/>
      <c r="W5" s="1719"/>
    </row>
    <row r="6" spans="1:23" ht="336.75" customHeight="1" x14ac:dyDescent="0.25">
      <c r="A6" s="1712" t="s">
        <v>424</v>
      </c>
      <c r="B6" s="1717" t="s">
        <v>425</v>
      </c>
      <c r="C6" s="1717" t="s">
        <v>426</v>
      </c>
      <c r="D6" s="237" t="s">
        <v>427</v>
      </c>
      <c r="E6" s="237" t="s">
        <v>428</v>
      </c>
      <c r="G6" s="1717"/>
      <c r="H6" s="1720" t="s">
        <v>429</v>
      </c>
      <c r="I6" s="1720" t="s">
        <v>360</v>
      </c>
      <c r="J6" s="1720" t="s">
        <v>311</v>
      </c>
      <c r="K6" s="237" t="s">
        <v>430</v>
      </c>
      <c r="L6" s="1720" t="s">
        <v>431</v>
      </c>
      <c r="M6" s="1720" t="s">
        <v>362</v>
      </c>
      <c r="N6" s="238"/>
      <c r="O6" s="237"/>
      <c r="P6" s="237"/>
      <c r="Q6" s="237"/>
      <c r="R6" s="237"/>
      <c r="S6" s="239"/>
      <c r="T6" s="822"/>
      <c r="U6" s="748"/>
      <c r="V6" s="240"/>
    </row>
    <row r="7" spans="1:23" ht="173.25" customHeight="1" x14ac:dyDescent="0.25">
      <c r="A7" s="1717"/>
      <c r="B7" s="1717"/>
      <c r="C7" s="1717"/>
      <c r="D7" s="1712" t="s">
        <v>432</v>
      </c>
      <c r="E7" s="1712" t="s">
        <v>433</v>
      </c>
      <c r="F7" s="1707"/>
      <c r="G7" s="1717"/>
      <c r="H7" s="1720"/>
      <c r="I7" s="1720"/>
      <c r="J7" s="1720"/>
      <c r="K7" s="237" t="s">
        <v>434</v>
      </c>
      <c r="L7" s="1720"/>
      <c r="M7" s="1720"/>
      <c r="N7" s="1712" t="s">
        <v>435</v>
      </c>
      <c r="O7" s="1712" t="s">
        <v>436</v>
      </c>
      <c r="P7" s="1723" t="s">
        <v>437</v>
      </c>
      <c r="Q7" s="1712" t="s">
        <v>438</v>
      </c>
      <c r="R7" s="1712" t="s">
        <v>439</v>
      </c>
      <c r="S7" s="1712">
        <v>1</v>
      </c>
      <c r="T7" s="1714">
        <v>100</v>
      </c>
      <c r="U7" s="1716" t="s">
        <v>2912</v>
      </c>
    </row>
    <row r="8" spans="1:23" ht="220.5" customHeight="1" x14ac:dyDescent="0.25">
      <c r="A8" s="1717"/>
      <c r="B8" s="1717"/>
      <c r="C8" s="1717"/>
      <c r="D8" s="1713"/>
      <c r="E8" s="1713"/>
      <c r="F8" s="1707"/>
      <c r="G8" s="1717"/>
      <c r="H8" s="1720"/>
      <c r="I8" s="1720"/>
      <c r="J8" s="1720"/>
      <c r="K8" s="237" t="s">
        <v>440</v>
      </c>
      <c r="L8" s="1720"/>
      <c r="M8" s="1720"/>
      <c r="N8" s="1713"/>
      <c r="O8" s="1713"/>
      <c r="P8" s="1724"/>
      <c r="Q8" s="1713"/>
      <c r="R8" s="1713"/>
      <c r="S8" s="1713"/>
      <c r="T8" s="1715"/>
      <c r="U8" s="1716"/>
    </row>
    <row r="9" spans="1:23" ht="85.5" customHeight="1" x14ac:dyDescent="0.25">
      <c r="A9" s="1717"/>
      <c r="B9" s="1717"/>
      <c r="C9" s="1717"/>
      <c r="D9" s="237" t="s">
        <v>441</v>
      </c>
      <c r="E9" s="237" t="s">
        <v>442</v>
      </c>
      <c r="F9" s="237"/>
      <c r="G9" s="1717"/>
      <c r="H9" s="1720"/>
      <c r="I9" s="1720"/>
      <c r="J9" s="1720"/>
      <c r="K9" s="237" t="s">
        <v>443</v>
      </c>
      <c r="L9" s="1720"/>
      <c r="M9" s="1720"/>
      <c r="N9" s="239"/>
      <c r="O9" s="239"/>
      <c r="P9" s="239"/>
      <c r="Q9" s="239"/>
      <c r="R9" s="239"/>
      <c r="S9" s="241"/>
      <c r="T9" s="822"/>
      <c r="U9" s="748"/>
      <c r="V9" s="1722"/>
    </row>
    <row r="10" spans="1:23" ht="159.75" customHeight="1" x14ac:dyDescent="0.25">
      <c r="A10" s="1717"/>
      <c r="B10" s="1717"/>
      <c r="C10" s="1717"/>
      <c r="D10" s="237" t="s">
        <v>444</v>
      </c>
      <c r="E10" s="237" t="s">
        <v>445</v>
      </c>
      <c r="F10" s="239"/>
      <c r="G10" s="1717"/>
      <c r="H10" s="1720"/>
      <c r="I10" s="1720"/>
      <c r="J10" s="1720"/>
      <c r="K10" s="237" t="s">
        <v>446</v>
      </c>
      <c r="L10" s="1720"/>
      <c r="M10" s="1720"/>
      <c r="N10" s="237"/>
      <c r="O10" s="239"/>
      <c r="P10" s="239"/>
      <c r="Q10" s="242"/>
      <c r="R10" s="239"/>
      <c r="S10" s="241"/>
      <c r="T10" s="822"/>
      <c r="U10" s="748"/>
      <c r="V10" s="1722"/>
    </row>
    <row r="11" spans="1:23" ht="223.5" customHeight="1" x14ac:dyDescent="0.25">
      <c r="A11" s="1717"/>
      <c r="B11" s="1717"/>
      <c r="C11" s="1717"/>
      <c r="D11" s="1712" t="s">
        <v>3063</v>
      </c>
      <c r="E11" s="1712" t="s">
        <v>447</v>
      </c>
      <c r="F11" s="1712" t="s">
        <v>448</v>
      </c>
      <c r="G11" s="1717"/>
      <c r="H11" s="1720"/>
      <c r="I11" s="1720"/>
      <c r="J11" s="1720"/>
      <c r="K11" s="1712"/>
      <c r="L11" s="1720"/>
      <c r="M11" s="1720"/>
      <c r="N11" s="237" t="s">
        <v>449</v>
      </c>
      <c r="O11" s="237" t="s">
        <v>450</v>
      </c>
      <c r="P11" s="237" t="s">
        <v>437</v>
      </c>
      <c r="Q11" s="237" t="s">
        <v>438</v>
      </c>
      <c r="R11" s="237" t="s">
        <v>451</v>
      </c>
      <c r="S11" s="237">
        <v>2</v>
      </c>
      <c r="T11" s="822">
        <v>100</v>
      </c>
      <c r="U11" s="748" t="s">
        <v>2913</v>
      </c>
      <c r="V11" s="1722"/>
    </row>
    <row r="12" spans="1:23" ht="129" customHeight="1" x14ac:dyDescent="0.25">
      <c r="A12" s="1717"/>
      <c r="B12" s="1717"/>
      <c r="C12" s="1717"/>
      <c r="D12" s="1717"/>
      <c r="E12" s="1717"/>
      <c r="F12" s="1717"/>
      <c r="G12" s="1717"/>
      <c r="H12" s="1720"/>
      <c r="I12" s="1720"/>
      <c r="J12" s="1720"/>
      <c r="K12" s="1717"/>
      <c r="L12" s="1720"/>
      <c r="M12" s="1720"/>
      <c r="N12" s="237"/>
      <c r="O12" s="237" t="s">
        <v>452</v>
      </c>
      <c r="P12" s="237" t="s">
        <v>437</v>
      </c>
      <c r="Q12" s="237" t="s">
        <v>438</v>
      </c>
      <c r="R12" s="237" t="s">
        <v>453</v>
      </c>
      <c r="S12" s="244">
        <v>0.01</v>
      </c>
      <c r="T12" s="822"/>
      <c r="U12" s="748"/>
      <c r="V12" s="240"/>
    </row>
    <row r="13" spans="1:23" ht="210" customHeight="1" x14ac:dyDescent="0.25">
      <c r="A13" s="1713"/>
      <c r="B13" s="1717"/>
      <c r="C13" s="1717"/>
      <c r="D13" s="1717"/>
      <c r="E13" s="1717"/>
      <c r="F13" s="1717"/>
      <c r="G13" s="1717"/>
      <c r="H13" s="1720"/>
      <c r="I13" s="1720"/>
      <c r="J13" s="1720"/>
      <c r="K13" s="1717"/>
      <c r="L13" s="1720"/>
      <c r="M13" s="1720"/>
      <c r="N13" s="237"/>
      <c r="O13" s="237" t="s">
        <v>454</v>
      </c>
      <c r="P13" s="245" t="s">
        <v>437</v>
      </c>
      <c r="Q13" s="237" t="s">
        <v>438</v>
      </c>
      <c r="R13" s="237" t="s">
        <v>455</v>
      </c>
      <c r="S13" s="244">
        <v>0.1</v>
      </c>
      <c r="T13" s="822"/>
      <c r="U13" s="748"/>
      <c r="V13" s="240"/>
    </row>
    <row r="14" spans="1:23" ht="167.25" customHeight="1" x14ac:dyDescent="0.25">
      <c r="A14" s="1712" t="s">
        <v>456</v>
      </c>
      <c r="B14" s="1712" t="s">
        <v>457</v>
      </c>
      <c r="C14" s="1712" t="s">
        <v>458</v>
      </c>
      <c r="D14" s="237" t="s">
        <v>459</v>
      </c>
      <c r="E14" s="237" t="s">
        <v>460</v>
      </c>
      <c r="F14" s="237"/>
      <c r="G14" s="1707" t="s">
        <v>3066</v>
      </c>
      <c r="H14" s="1718" t="s">
        <v>309</v>
      </c>
      <c r="I14" s="1718" t="s">
        <v>360</v>
      </c>
      <c r="J14" s="1718" t="s">
        <v>390</v>
      </c>
      <c r="K14" s="237" t="s">
        <v>461</v>
      </c>
      <c r="L14" s="1718" t="s">
        <v>462</v>
      </c>
      <c r="M14" s="1718" t="s">
        <v>463</v>
      </c>
      <c r="N14" s="1712" t="s">
        <v>2915</v>
      </c>
      <c r="O14" s="1712"/>
      <c r="P14" s="1712"/>
      <c r="Q14" s="1712"/>
      <c r="R14" s="1712"/>
      <c r="S14" s="1712"/>
      <c r="T14" s="1726">
        <v>100</v>
      </c>
      <c r="U14" s="1716" t="s">
        <v>2916</v>
      </c>
      <c r="V14" s="1722"/>
    </row>
    <row r="15" spans="1:23" ht="97.5" customHeight="1" x14ac:dyDescent="0.25">
      <c r="A15" s="1717"/>
      <c r="B15" s="1717"/>
      <c r="C15" s="1717"/>
      <c r="D15" s="237" t="s">
        <v>464</v>
      </c>
      <c r="E15" s="237"/>
      <c r="F15" s="237"/>
      <c r="G15" s="1707"/>
      <c r="H15" s="1718"/>
      <c r="I15" s="1718"/>
      <c r="J15" s="1718"/>
      <c r="K15" s="237" t="s">
        <v>465</v>
      </c>
      <c r="L15" s="1718"/>
      <c r="M15" s="1718"/>
      <c r="N15" s="1713"/>
      <c r="O15" s="1713"/>
      <c r="P15" s="1713"/>
      <c r="Q15" s="1713"/>
      <c r="R15" s="1713"/>
      <c r="S15" s="1713"/>
      <c r="T15" s="1726"/>
      <c r="U15" s="1716"/>
      <c r="V15" s="1722"/>
    </row>
    <row r="16" spans="1:23" ht="54" customHeight="1" x14ac:dyDescent="0.25">
      <c r="A16" s="1717"/>
      <c r="B16" s="1717"/>
      <c r="C16" s="1717"/>
      <c r="D16" s="1707" t="s">
        <v>466</v>
      </c>
      <c r="E16" s="237" t="s">
        <v>467</v>
      </c>
      <c r="F16" s="1707"/>
      <c r="G16" s="1707"/>
      <c r="H16" s="1718"/>
      <c r="I16" s="1718"/>
      <c r="J16" s="1718"/>
      <c r="K16" s="240" t="s">
        <v>468</v>
      </c>
      <c r="L16" s="1718"/>
      <c r="M16" s="1718"/>
      <c r="N16" s="237"/>
      <c r="O16" s="237"/>
      <c r="P16" s="237"/>
      <c r="Q16" s="237"/>
      <c r="R16" s="237"/>
      <c r="S16" s="244"/>
      <c r="T16" s="822"/>
      <c r="U16" s="750"/>
      <c r="V16" s="1722"/>
    </row>
    <row r="17" spans="1:23" ht="155.25" customHeight="1" x14ac:dyDescent="0.25">
      <c r="A17" s="1717"/>
      <c r="B17" s="1717"/>
      <c r="C17" s="1717"/>
      <c r="D17" s="1707"/>
      <c r="E17" s="246" t="s">
        <v>469</v>
      </c>
      <c r="F17" s="1707"/>
      <c r="G17" s="1707"/>
      <c r="H17" s="1718"/>
      <c r="I17" s="1718"/>
      <c r="J17" s="1718"/>
      <c r="K17" s="237"/>
      <c r="L17" s="1718"/>
      <c r="M17" s="1718"/>
      <c r="N17" s="237" t="s">
        <v>470</v>
      </c>
      <c r="O17" s="237" t="s">
        <v>471</v>
      </c>
      <c r="P17" s="237" t="s">
        <v>437</v>
      </c>
      <c r="Q17" s="237" t="s">
        <v>438</v>
      </c>
      <c r="R17" s="237" t="s">
        <v>472</v>
      </c>
      <c r="S17" s="244">
        <v>0.7</v>
      </c>
      <c r="T17" s="822">
        <v>100</v>
      </c>
      <c r="U17" s="748" t="s">
        <v>2914</v>
      </c>
      <c r="V17" s="240"/>
    </row>
    <row r="18" spans="1:23" ht="159" customHeight="1" x14ac:dyDescent="0.25">
      <c r="A18" s="1717"/>
      <c r="B18" s="1717"/>
      <c r="C18" s="1717"/>
      <c r="D18" s="1707"/>
      <c r="E18" s="237" t="s">
        <v>473</v>
      </c>
      <c r="F18" s="1707"/>
      <c r="G18" s="1707"/>
      <c r="H18" s="1718"/>
      <c r="I18" s="1718"/>
      <c r="J18" s="1718"/>
      <c r="K18" s="247" t="s">
        <v>474</v>
      </c>
      <c r="L18" s="1718"/>
      <c r="M18" s="1718"/>
      <c r="N18" s="237"/>
      <c r="O18" s="237"/>
      <c r="P18" s="237"/>
      <c r="Q18" s="237"/>
      <c r="R18" s="237"/>
      <c r="S18" s="244"/>
      <c r="T18" s="823"/>
      <c r="U18" s="748"/>
    </row>
    <row r="19" spans="1:23" ht="155.25" customHeight="1" x14ac:dyDescent="0.25">
      <c r="A19" s="1717"/>
      <c r="B19" s="1717"/>
      <c r="C19" s="1717"/>
      <c r="D19" s="1707" t="s">
        <v>475</v>
      </c>
      <c r="E19" s="1707" t="s">
        <v>476</v>
      </c>
      <c r="F19" s="1707"/>
      <c r="G19" s="1707" t="s">
        <v>477</v>
      </c>
      <c r="H19" s="1718" t="s">
        <v>309</v>
      </c>
      <c r="I19" s="1718" t="s">
        <v>360</v>
      </c>
      <c r="J19" s="1718" t="s">
        <v>390</v>
      </c>
      <c r="K19" s="237" t="s">
        <v>478</v>
      </c>
      <c r="L19" s="1718" t="s">
        <v>462</v>
      </c>
      <c r="M19" s="1718" t="s">
        <v>463</v>
      </c>
      <c r="N19" s="237" t="s">
        <v>480</v>
      </c>
      <c r="O19" s="237" t="s">
        <v>481</v>
      </c>
      <c r="P19" s="245" t="s">
        <v>437</v>
      </c>
      <c r="Q19" s="237" t="s">
        <v>438</v>
      </c>
      <c r="R19" s="237" t="s">
        <v>482</v>
      </c>
      <c r="S19" s="238">
        <v>1</v>
      </c>
      <c r="T19" s="822">
        <v>95</v>
      </c>
      <c r="U19" s="248" t="s">
        <v>2917</v>
      </c>
    </row>
    <row r="20" spans="1:23" ht="138" customHeight="1" x14ac:dyDescent="0.25">
      <c r="A20" s="1717"/>
      <c r="B20" s="1717"/>
      <c r="C20" s="1717"/>
      <c r="D20" s="1707"/>
      <c r="E20" s="1707"/>
      <c r="F20" s="1707"/>
      <c r="G20" s="1707"/>
      <c r="H20" s="1718"/>
      <c r="I20" s="1718"/>
      <c r="J20" s="1718"/>
      <c r="K20" s="237" t="s">
        <v>479</v>
      </c>
      <c r="L20" s="1718"/>
      <c r="M20" s="1718"/>
      <c r="N20" s="253" t="s">
        <v>486</v>
      </c>
      <c r="O20" s="253" t="s">
        <v>487</v>
      </c>
      <c r="P20" s="253" t="s">
        <v>437</v>
      </c>
      <c r="Q20" s="253" t="s">
        <v>438</v>
      </c>
      <c r="R20" s="826" t="s">
        <v>488</v>
      </c>
      <c r="S20" s="826" t="s">
        <v>489</v>
      </c>
      <c r="T20" s="825">
        <v>100</v>
      </c>
      <c r="U20" s="832" t="s">
        <v>2918</v>
      </c>
    </row>
    <row r="21" spans="1:23" ht="138" customHeight="1" x14ac:dyDescent="0.25">
      <c r="A21" s="1717"/>
      <c r="B21" s="1717"/>
      <c r="C21" s="1717"/>
      <c r="D21" s="1712" t="s">
        <v>483</v>
      </c>
      <c r="E21" s="1712" t="s">
        <v>484</v>
      </c>
      <c r="F21" s="1712"/>
      <c r="G21" s="1707"/>
      <c r="H21" s="1718"/>
      <c r="I21" s="1718"/>
      <c r="J21" s="1718"/>
      <c r="K21" s="1712" t="s">
        <v>485</v>
      </c>
      <c r="L21" s="1718"/>
      <c r="M21" s="1718"/>
      <c r="N21" s="237" t="s">
        <v>494</v>
      </c>
      <c r="O21" s="237" t="s">
        <v>495</v>
      </c>
      <c r="P21" s="247" t="s">
        <v>437</v>
      </c>
      <c r="Q21" s="247" t="s">
        <v>438</v>
      </c>
      <c r="R21" s="237" t="s">
        <v>496</v>
      </c>
      <c r="S21" s="237" t="s">
        <v>497</v>
      </c>
      <c r="T21" s="822">
        <v>80</v>
      </c>
      <c r="U21" s="748" t="s">
        <v>2919</v>
      </c>
    </row>
    <row r="22" spans="1:23" ht="184.5" customHeight="1" x14ac:dyDescent="0.25">
      <c r="A22" s="1717"/>
      <c r="B22" s="1717"/>
      <c r="C22" s="1717"/>
      <c r="D22" s="1713"/>
      <c r="E22" s="1713"/>
      <c r="F22" s="1713"/>
      <c r="G22" s="1707"/>
      <c r="H22" s="1718"/>
      <c r="I22" s="1718"/>
      <c r="J22" s="1718"/>
      <c r="K22" s="1713"/>
      <c r="L22" s="1718"/>
      <c r="M22" s="1725"/>
      <c r="N22" s="1706" t="s">
        <v>2920</v>
      </c>
      <c r="O22" s="830"/>
      <c r="P22" s="828"/>
      <c r="Q22" s="828"/>
      <c r="R22" s="827"/>
      <c r="S22" s="829"/>
      <c r="T22" s="1705">
        <v>80</v>
      </c>
      <c r="U22" s="1704" t="s">
        <v>2921</v>
      </c>
      <c r="V22" s="249"/>
      <c r="W22" s="240"/>
    </row>
    <row r="23" spans="1:23" ht="134.25" customHeight="1" x14ac:dyDescent="0.25">
      <c r="A23" s="1717"/>
      <c r="B23" s="1717"/>
      <c r="C23" s="1717"/>
      <c r="D23" s="239" t="s">
        <v>490</v>
      </c>
      <c r="E23" s="239" t="s">
        <v>491</v>
      </c>
      <c r="F23" s="239" t="s">
        <v>492</v>
      </c>
      <c r="G23" s="1707"/>
      <c r="H23" s="1718"/>
      <c r="I23" s="1718"/>
      <c r="J23" s="1718"/>
      <c r="K23" s="237" t="s">
        <v>493</v>
      </c>
      <c r="L23" s="1718"/>
      <c r="M23" s="1725"/>
      <c r="N23" s="1706"/>
      <c r="T23" s="1705"/>
      <c r="U23" s="1704"/>
      <c r="V23" s="235"/>
    </row>
    <row r="24" spans="1:23" ht="146.25" customHeight="1" x14ac:dyDescent="0.25">
      <c r="A24" s="1713"/>
      <c r="B24" s="1717"/>
      <c r="C24" s="1717"/>
      <c r="D24" s="237" t="s">
        <v>498</v>
      </c>
      <c r="E24" s="237" t="s">
        <v>491</v>
      </c>
      <c r="F24" s="237"/>
      <c r="G24" s="1707"/>
      <c r="H24" s="1718"/>
      <c r="I24" s="1718"/>
      <c r="J24" s="1718"/>
      <c r="K24" s="237" t="s">
        <v>499</v>
      </c>
      <c r="L24" s="1718"/>
      <c r="M24" s="1718"/>
      <c r="N24" s="237" t="s">
        <v>500</v>
      </c>
      <c r="O24" s="237" t="s">
        <v>501</v>
      </c>
      <c r="P24" s="247" t="s">
        <v>437</v>
      </c>
      <c r="Q24" s="247" t="s">
        <v>438</v>
      </c>
      <c r="R24" s="237" t="s">
        <v>502</v>
      </c>
      <c r="S24" s="237">
        <v>1</v>
      </c>
      <c r="T24" s="821">
        <v>100</v>
      </c>
      <c r="U24" s="748" t="s">
        <v>3067</v>
      </c>
    </row>
    <row r="25" spans="1:23" ht="201" customHeight="1" x14ac:dyDescent="0.25">
      <c r="A25" s="1712" t="s">
        <v>503</v>
      </c>
      <c r="B25" s="1712" t="s">
        <v>504</v>
      </c>
      <c r="C25" s="1712" t="s">
        <v>505</v>
      </c>
      <c r="D25" s="237" t="s">
        <v>506</v>
      </c>
      <c r="E25" s="237" t="s">
        <v>507</v>
      </c>
      <c r="F25" s="237"/>
      <c r="G25" s="1707" t="s">
        <v>508</v>
      </c>
      <c r="H25" s="1718" t="s">
        <v>359</v>
      </c>
      <c r="I25" s="1718" t="s">
        <v>310</v>
      </c>
      <c r="J25" s="1718" t="s">
        <v>509</v>
      </c>
      <c r="K25" s="247" t="s">
        <v>510</v>
      </c>
      <c r="L25" s="1718" t="s">
        <v>431</v>
      </c>
      <c r="M25" s="1718" t="s">
        <v>362</v>
      </c>
      <c r="N25" s="237"/>
      <c r="O25" s="237"/>
      <c r="P25" s="250"/>
      <c r="Q25" s="250"/>
      <c r="R25" s="250"/>
      <c r="S25" s="250"/>
      <c r="T25" s="822"/>
      <c r="U25" s="248"/>
      <c r="V25" s="240"/>
    </row>
    <row r="26" spans="1:23" ht="117.75" customHeight="1" x14ac:dyDescent="0.25">
      <c r="A26" s="1717"/>
      <c r="B26" s="1717"/>
      <c r="C26" s="1717"/>
      <c r="D26" s="237" t="s">
        <v>511</v>
      </c>
      <c r="E26" s="237" t="s">
        <v>512</v>
      </c>
      <c r="F26" s="237"/>
      <c r="G26" s="1707"/>
      <c r="H26" s="1718"/>
      <c r="I26" s="1718"/>
      <c r="J26" s="1718"/>
      <c r="K26" s="237" t="s">
        <v>443</v>
      </c>
      <c r="L26" s="1718"/>
      <c r="M26" s="1718"/>
      <c r="N26" s="237"/>
      <c r="O26" s="237"/>
      <c r="P26" s="250"/>
      <c r="Q26" s="250"/>
      <c r="R26" s="250"/>
      <c r="S26" s="250"/>
      <c r="T26" s="822"/>
      <c r="U26" s="748"/>
    </row>
    <row r="27" spans="1:23" ht="194.25" customHeight="1" x14ac:dyDescent="0.25">
      <c r="A27" s="1717"/>
      <c r="B27" s="1717"/>
      <c r="C27" s="1717"/>
      <c r="D27" s="1712" t="s">
        <v>513</v>
      </c>
      <c r="E27" s="1712" t="s">
        <v>514</v>
      </c>
      <c r="F27" s="1712"/>
      <c r="G27" s="1707"/>
      <c r="H27" s="1718"/>
      <c r="I27" s="1718"/>
      <c r="J27" s="1718"/>
      <c r="K27" s="1712" t="s">
        <v>515</v>
      </c>
      <c r="L27" s="1718"/>
      <c r="M27" s="1718"/>
      <c r="N27" s="237" t="s">
        <v>516</v>
      </c>
      <c r="O27" s="237" t="s">
        <v>517</v>
      </c>
      <c r="P27" s="250" t="s">
        <v>437</v>
      </c>
      <c r="Q27" s="250" t="s">
        <v>438</v>
      </c>
      <c r="R27" s="237" t="s">
        <v>496</v>
      </c>
      <c r="S27" s="237" t="s">
        <v>497</v>
      </c>
      <c r="T27" s="822">
        <v>100</v>
      </c>
      <c r="U27" s="833" t="s">
        <v>3068</v>
      </c>
    </row>
    <row r="28" spans="1:23" ht="148.5" customHeight="1" x14ac:dyDescent="0.25">
      <c r="A28" s="1713"/>
      <c r="B28" s="1713"/>
      <c r="C28" s="1713"/>
      <c r="D28" s="1713"/>
      <c r="E28" s="1713"/>
      <c r="F28" s="1713"/>
      <c r="G28" s="1707"/>
      <c r="H28" s="1718"/>
      <c r="I28" s="1718"/>
      <c r="J28" s="1718"/>
      <c r="K28" s="1713"/>
      <c r="L28" s="1718"/>
      <c r="M28" s="1718"/>
      <c r="N28" s="250" t="s">
        <v>518</v>
      </c>
      <c r="O28" s="237" t="s">
        <v>519</v>
      </c>
      <c r="P28" s="250" t="s">
        <v>437</v>
      </c>
      <c r="Q28" s="250" t="s">
        <v>438</v>
      </c>
      <c r="R28" s="237" t="s">
        <v>3069</v>
      </c>
      <c r="S28" s="250" t="s">
        <v>520</v>
      </c>
      <c r="T28" s="822">
        <v>100</v>
      </c>
      <c r="U28" s="833" t="s">
        <v>2922</v>
      </c>
    </row>
    <row r="29" spans="1:23" ht="120" customHeight="1" x14ac:dyDescent="0.25">
      <c r="A29" s="1712" t="s">
        <v>521</v>
      </c>
      <c r="B29" s="1712" t="s">
        <v>522</v>
      </c>
      <c r="C29" s="1712" t="s">
        <v>523</v>
      </c>
      <c r="D29" s="1712" t="s">
        <v>524</v>
      </c>
      <c r="E29" s="1712" t="s">
        <v>525</v>
      </c>
      <c r="F29" s="1712" t="s">
        <v>526</v>
      </c>
      <c r="G29" s="1712" t="s">
        <v>527</v>
      </c>
      <c r="H29" s="1727" t="s">
        <v>309</v>
      </c>
      <c r="I29" s="1727" t="s">
        <v>528</v>
      </c>
      <c r="J29" s="1727" t="s">
        <v>529</v>
      </c>
      <c r="K29" s="237" t="s">
        <v>3070</v>
      </c>
      <c r="L29" s="1727" t="s">
        <v>530</v>
      </c>
      <c r="M29" s="1727" t="s">
        <v>531</v>
      </c>
      <c r="N29" s="237"/>
      <c r="O29" s="238"/>
      <c r="P29" s="238"/>
      <c r="Q29" s="238"/>
      <c r="R29" s="238"/>
      <c r="S29" s="238"/>
      <c r="T29" s="1729"/>
      <c r="U29" s="1731"/>
    </row>
    <row r="30" spans="1:23" ht="102.75" customHeight="1" x14ac:dyDescent="0.25">
      <c r="A30" s="1717"/>
      <c r="B30" s="1717"/>
      <c r="C30" s="1717"/>
      <c r="D30" s="1717"/>
      <c r="E30" s="1717"/>
      <c r="F30" s="1717"/>
      <c r="G30" s="1717"/>
      <c r="H30" s="1720"/>
      <c r="I30" s="1720"/>
      <c r="J30" s="1720"/>
      <c r="K30" s="237" t="s">
        <v>532</v>
      </c>
      <c r="L30" s="1720"/>
      <c r="M30" s="1720"/>
      <c r="N30" s="237"/>
      <c r="O30" s="237"/>
      <c r="P30" s="250"/>
      <c r="Q30" s="250"/>
      <c r="R30" s="237"/>
      <c r="S30" s="244"/>
      <c r="T30" s="1730"/>
      <c r="U30" s="1732"/>
    </row>
    <row r="31" spans="1:23" ht="102" customHeight="1" x14ac:dyDescent="0.25">
      <c r="A31" s="1717"/>
      <c r="B31" s="1717"/>
      <c r="C31" s="1717"/>
      <c r="D31" s="1717"/>
      <c r="E31" s="1717"/>
      <c r="F31" s="1717"/>
      <c r="G31" s="1717"/>
      <c r="H31" s="1720"/>
      <c r="I31" s="1720"/>
      <c r="J31" s="1720"/>
      <c r="K31" s="237" t="s">
        <v>533</v>
      </c>
      <c r="L31" s="1720"/>
      <c r="M31" s="1720"/>
      <c r="N31" s="237" t="s">
        <v>534</v>
      </c>
      <c r="O31" s="237" t="s">
        <v>535</v>
      </c>
      <c r="P31" s="250" t="s">
        <v>437</v>
      </c>
      <c r="Q31" s="250" t="s">
        <v>438</v>
      </c>
      <c r="R31" s="237" t="s">
        <v>3071</v>
      </c>
      <c r="S31" s="251">
        <v>1</v>
      </c>
      <c r="T31" s="831">
        <v>100</v>
      </c>
      <c r="U31" s="833" t="s">
        <v>3072</v>
      </c>
      <c r="V31" s="1722"/>
    </row>
    <row r="32" spans="1:23" ht="48" customHeight="1" x14ac:dyDescent="0.25">
      <c r="A32" s="1713"/>
      <c r="B32" s="1713"/>
      <c r="C32" s="1713"/>
      <c r="D32" s="1713"/>
      <c r="E32" s="1713"/>
      <c r="F32" s="1713"/>
      <c r="G32" s="1713"/>
      <c r="H32" s="1728"/>
      <c r="I32" s="1728"/>
      <c r="J32" s="1728"/>
      <c r="K32" s="237" t="s">
        <v>536</v>
      </c>
      <c r="L32" s="1728"/>
      <c r="M32" s="1728"/>
      <c r="N32" s="237"/>
      <c r="O32" s="237"/>
      <c r="P32" s="250"/>
      <c r="Q32" s="250"/>
      <c r="R32" s="237"/>
      <c r="S32" s="238"/>
      <c r="T32" s="831"/>
      <c r="U32" s="833"/>
      <c r="V32" s="1722"/>
    </row>
    <row r="33" spans="1:21" ht="105" customHeight="1" x14ac:dyDescent="0.25">
      <c r="A33" s="1712" t="s">
        <v>537</v>
      </c>
      <c r="B33" s="1712" t="s">
        <v>538</v>
      </c>
      <c r="C33" s="1712" t="s">
        <v>539</v>
      </c>
      <c r="D33" s="237" t="s">
        <v>540</v>
      </c>
      <c r="E33" s="237" t="s">
        <v>541</v>
      </c>
      <c r="F33" s="239"/>
      <c r="G33" s="1712" t="s">
        <v>3073</v>
      </c>
      <c r="H33" s="1727" t="s">
        <v>359</v>
      </c>
      <c r="I33" s="1727" t="s">
        <v>310</v>
      </c>
      <c r="J33" s="1727" t="s">
        <v>509</v>
      </c>
      <c r="K33" s="240" t="s">
        <v>542</v>
      </c>
      <c r="L33" s="1727" t="s">
        <v>530</v>
      </c>
      <c r="M33" s="1727" t="s">
        <v>543</v>
      </c>
      <c r="N33" s="247" t="s">
        <v>544</v>
      </c>
      <c r="O33" s="247" t="s">
        <v>545</v>
      </c>
      <c r="P33" s="250" t="s">
        <v>437</v>
      </c>
      <c r="Q33" s="250" t="s">
        <v>438</v>
      </c>
      <c r="R33" s="247" t="s">
        <v>546</v>
      </c>
      <c r="S33" s="251">
        <v>1</v>
      </c>
      <c r="T33" s="822">
        <v>100</v>
      </c>
      <c r="U33" s="748" t="s">
        <v>2923</v>
      </c>
    </row>
    <row r="34" spans="1:21" ht="149.25" customHeight="1" x14ac:dyDescent="0.25">
      <c r="A34" s="1717"/>
      <c r="B34" s="1717"/>
      <c r="C34" s="1717"/>
      <c r="D34" s="237" t="s">
        <v>547</v>
      </c>
      <c r="E34" s="237" t="s">
        <v>548</v>
      </c>
      <c r="F34" s="239"/>
      <c r="G34" s="1717"/>
      <c r="H34" s="1720"/>
      <c r="I34" s="1720"/>
      <c r="J34" s="1720"/>
      <c r="K34" s="247" t="s">
        <v>549</v>
      </c>
      <c r="L34" s="1720"/>
      <c r="M34" s="1720"/>
      <c r="N34" s="247" t="s">
        <v>550</v>
      </c>
      <c r="O34" s="247" t="s">
        <v>545</v>
      </c>
      <c r="P34" s="252" t="s">
        <v>437</v>
      </c>
      <c r="Q34" s="252" t="s">
        <v>438</v>
      </c>
      <c r="R34" s="247" t="s">
        <v>546</v>
      </c>
      <c r="S34" s="251">
        <v>1</v>
      </c>
      <c r="T34" s="822">
        <v>100</v>
      </c>
      <c r="U34" s="748" t="s">
        <v>2924</v>
      </c>
    </row>
    <row r="35" spans="1:21" ht="152.25" customHeight="1" x14ac:dyDescent="0.25">
      <c r="A35" s="1717"/>
      <c r="B35" s="1717"/>
      <c r="C35" s="1717"/>
      <c r="D35" s="247" t="s">
        <v>551</v>
      </c>
      <c r="F35" s="253"/>
      <c r="G35" s="1717"/>
      <c r="H35" s="1720"/>
      <c r="I35" s="1720"/>
      <c r="J35" s="1720"/>
      <c r="K35" s="1712" t="s">
        <v>552</v>
      </c>
      <c r="L35" s="1720"/>
      <c r="M35" s="1720"/>
      <c r="N35" s="237" t="s">
        <v>553</v>
      </c>
      <c r="O35" s="237" t="s">
        <v>554</v>
      </c>
      <c r="P35" s="245" t="s">
        <v>437</v>
      </c>
      <c r="Q35" s="237" t="s">
        <v>438</v>
      </c>
      <c r="R35" s="237" t="s">
        <v>555</v>
      </c>
      <c r="S35" s="237">
        <v>30</v>
      </c>
      <c r="T35" s="822">
        <v>100</v>
      </c>
      <c r="U35" s="748" t="s">
        <v>3074</v>
      </c>
    </row>
    <row r="36" spans="1:21" ht="117.75" customHeight="1" x14ac:dyDescent="0.25">
      <c r="A36" s="1717"/>
      <c r="B36" s="1717"/>
      <c r="C36" s="1717"/>
      <c r="D36" s="237" t="s">
        <v>556</v>
      </c>
      <c r="E36" s="239"/>
      <c r="F36" s="239"/>
      <c r="G36" s="1717"/>
      <c r="H36" s="1720"/>
      <c r="I36" s="1720"/>
      <c r="J36" s="1720"/>
      <c r="K36" s="1713"/>
      <c r="L36" s="1720"/>
      <c r="M36" s="1720"/>
      <c r="N36" s="237" t="s">
        <v>557</v>
      </c>
      <c r="O36" s="237" t="s">
        <v>554</v>
      </c>
      <c r="P36" s="245" t="s">
        <v>437</v>
      </c>
      <c r="Q36" s="237" t="s">
        <v>438</v>
      </c>
      <c r="R36" s="237" t="s">
        <v>555</v>
      </c>
      <c r="S36" s="238">
        <v>2</v>
      </c>
      <c r="T36" s="822">
        <v>100</v>
      </c>
      <c r="U36" s="748" t="s">
        <v>2925</v>
      </c>
    </row>
    <row r="37" spans="1:21" ht="133.5" customHeight="1" x14ac:dyDescent="0.25">
      <c r="A37" s="1717"/>
      <c r="B37" s="1717"/>
      <c r="C37" s="1717"/>
      <c r="D37" s="1712" t="s">
        <v>558</v>
      </c>
      <c r="E37" s="239"/>
      <c r="F37" s="239"/>
      <c r="G37" s="1717"/>
      <c r="H37" s="1720"/>
      <c r="I37" s="1720"/>
      <c r="J37" s="1720"/>
      <c r="K37" s="1712" t="s">
        <v>559</v>
      </c>
      <c r="L37" s="1720"/>
      <c r="M37" s="1720"/>
      <c r="N37" s="246" t="s">
        <v>560</v>
      </c>
      <c r="O37" s="246" t="s">
        <v>554</v>
      </c>
      <c r="P37" s="254" t="s">
        <v>437</v>
      </c>
      <c r="Q37" s="246" t="s">
        <v>438</v>
      </c>
      <c r="R37" s="246" t="s">
        <v>561</v>
      </c>
      <c r="S37" s="246">
        <v>60</v>
      </c>
      <c r="T37" s="824">
        <v>100</v>
      </c>
      <c r="U37" s="748" t="s">
        <v>2926</v>
      </c>
    </row>
    <row r="38" spans="1:21" ht="141" customHeight="1" x14ac:dyDescent="0.25">
      <c r="A38" s="1713"/>
      <c r="B38" s="1713"/>
      <c r="C38" s="1713"/>
      <c r="D38" s="1713"/>
      <c r="E38" s="239"/>
      <c r="F38" s="239"/>
      <c r="G38" s="1713"/>
      <c r="H38" s="1728"/>
      <c r="I38" s="1728"/>
      <c r="J38" s="1728"/>
      <c r="K38" s="1713"/>
      <c r="L38" s="1728"/>
      <c r="M38" s="1728"/>
      <c r="N38" s="237" t="s">
        <v>562</v>
      </c>
      <c r="O38" s="237" t="s">
        <v>450</v>
      </c>
      <c r="P38" s="245" t="s">
        <v>437</v>
      </c>
      <c r="Q38" s="237" t="s">
        <v>438</v>
      </c>
      <c r="R38" s="237" t="s">
        <v>496</v>
      </c>
      <c r="S38" s="237" t="s">
        <v>563</v>
      </c>
      <c r="T38" s="824">
        <v>100</v>
      </c>
      <c r="U38" s="748" t="s">
        <v>2927</v>
      </c>
    </row>
    <row r="39" spans="1:21" ht="252.75" customHeight="1" x14ac:dyDescent="0.25">
      <c r="A39" s="237" t="s">
        <v>564</v>
      </c>
      <c r="B39" s="237" t="s">
        <v>565</v>
      </c>
      <c r="C39" s="237" t="s">
        <v>566</v>
      </c>
      <c r="D39" s="237" t="s">
        <v>567</v>
      </c>
      <c r="E39" s="237" t="s">
        <v>568</v>
      </c>
      <c r="F39" s="237"/>
      <c r="G39" s="237" t="s">
        <v>569</v>
      </c>
      <c r="H39" s="255" t="s">
        <v>309</v>
      </c>
      <c r="I39" s="255" t="s">
        <v>360</v>
      </c>
      <c r="J39" s="256" t="s">
        <v>390</v>
      </c>
      <c r="K39" s="237" t="s">
        <v>570</v>
      </c>
      <c r="L39" s="256" t="s">
        <v>530</v>
      </c>
      <c r="M39" s="256" t="s">
        <v>343</v>
      </c>
      <c r="N39" s="237" t="s">
        <v>571</v>
      </c>
      <c r="O39" s="237" t="s">
        <v>572</v>
      </c>
      <c r="P39" s="245" t="s">
        <v>437</v>
      </c>
      <c r="Q39" s="237" t="s">
        <v>438</v>
      </c>
      <c r="R39" s="237" t="s">
        <v>3075</v>
      </c>
      <c r="S39" s="237" t="s">
        <v>573</v>
      </c>
      <c r="T39" s="822">
        <v>100</v>
      </c>
      <c r="U39" s="748" t="s">
        <v>3076</v>
      </c>
    </row>
    <row r="40" spans="1:21" ht="111" customHeight="1" x14ac:dyDescent="0.25">
      <c r="A40" s="1707" t="s">
        <v>574</v>
      </c>
      <c r="B40" s="1707" t="s">
        <v>575</v>
      </c>
      <c r="C40" s="1707" t="s">
        <v>576</v>
      </c>
      <c r="D40" s="237" t="s">
        <v>577</v>
      </c>
      <c r="E40" s="237" t="s">
        <v>578</v>
      </c>
      <c r="F40" s="239"/>
      <c r="G40" s="1707" t="s">
        <v>579</v>
      </c>
      <c r="H40" s="1727" t="s">
        <v>359</v>
      </c>
      <c r="I40" s="1727" t="s">
        <v>360</v>
      </c>
      <c r="J40" s="1727" t="s">
        <v>311</v>
      </c>
      <c r="K40" s="1712"/>
      <c r="L40" s="1718" t="s">
        <v>530</v>
      </c>
      <c r="M40" s="1718" t="s">
        <v>343</v>
      </c>
      <c r="N40" s="237" t="s">
        <v>580</v>
      </c>
      <c r="O40" s="237" t="s">
        <v>471</v>
      </c>
      <c r="P40" s="245" t="s">
        <v>437</v>
      </c>
      <c r="Q40" s="237" t="s">
        <v>438</v>
      </c>
      <c r="R40" s="237" t="s">
        <v>581</v>
      </c>
      <c r="S40" s="244">
        <v>0.7</v>
      </c>
      <c r="T40" s="822">
        <v>100</v>
      </c>
      <c r="U40" s="750" t="s">
        <v>3077</v>
      </c>
    </row>
    <row r="41" spans="1:21" ht="127.5" customHeight="1" x14ac:dyDescent="0.25">
      <c r="A41" s="1707"/>
      <c r="B41" s="1707"/>
      <c r="C41" s="1707"/>
      <c r="D41" s="1707" t="s">
        <v>582</v>
      </c>
      <c r="E41" s="237" t="s">
        <v>583</v>
      </c>
      <c r="F41" s="1712"/>
      <c r="G41" s="1707"/>
      <c r="H41" s="1720"/>
      <c r="I41" s="1720"/>
      <c r="J41" s="1720"/>
      <c r="K41" s="1717"/>
      <c r="L41" s="1718"/>
      <c r="M41" s="1718"/>
      <c r="N41" s="237" t="s">
        <v>584</v>
      </c>
      <c r="O41" s="237" t="s">
        <v>471</v>
      </c>
      <c r="P41" s="245" t="s">
        <v>437</v>
      </c>
      <c r="Q41" s="237" t="s">
        <v>438</v>
      </c>
      <c r="R41" s="237" t="s">
        <v>585</v>
      </c>
      <c r="S41" s="244">
        <v>1</v>
      </c>
      <c r="T41" s="823">
        <v>20</v>
      </c>
      <c r="U41" s="748" t="s">
        <v>3078</v>
      </c>
    </row>
    <row r="42" spans="1:21" ht="112.5" customHeight="1" x14ac:dyDescent="0.25">
      <c r="A42" s="1707"/>
      <c r="B42" s="1707"/>
      <c r="C42" s="1707"/>
      <c r="D42" s="1707"/>
      <c r="E42" s="237" t="s">
        <v>586</v>
      </c>
      <c r="F42" s="1717"/>
      <c r="G42" s="1707"/>
      <c r="H42" s="1720"/>
      <c r="I42" s="1720"/>
      <c r="J42" s="1720"/>
      <c r="K42" s="1717"/>
      <c r="L42" s="1718"/>
      <c r="M42" s="1718"/>
      <c r="N42" s="237" t="s">
        <v>587</v>
      </c>
      <c r="O42" s="237" t="s">
        <v>588</v>
      </c>
      <c r="P42" s="245" t="s">
        <v>437</v>
      </c>
      <c r="Q42" s="237" t="s">
        <v>438</v>
      </c>
      <c r="R42" s="237" t="s">
        <v>589</v>
      </c>
      <c r="S42" s="237">
        <v>2</v>
      </c>
      <c r="T42" s="823">
        <v>100</v>
      </c>
      <c r="U42" s="749" t="s">
        <v>2928</v>
      </c>
    </row>
    <row r="43" spans="1:21" ht="276.75" customHeight="1" x14ac:dyDescent="0.25">
      <c r="A43" s="237" t="s">
        <v>590</v>
      </c>
      <c r="B43" s="237" t="s">
        <v>591</v>
      </c>
      <c r="C43" s="237" t="s">
        <v>592</v>
      </c>
      <c r="D43" s="237" t="s">
        <v>593</v>
      </c>
      <c r="E43" s="237" t="s">
        <v>594</v>
      </c>
      <c r="F43" s="237"/>
      <c r="G43" s="237" t="s">
        <v>595</v>
      </c>
      <c r="H43" s="256" t="s">
        <v>359</v>
      </c>
      <c r="I43" s="256" t="s">
        <v>360</v>
      </c>
      <c r="J43" s="256" t="s">
        <v>311</v>
      </c>
      <c r="K43" s="247" t="s">
        <v>596</v>
      </c>
      <c r="L43" s="256" t="s">
        <v>431</v>
      </c>
      <c r="M43" s="256" t="s">
        <v>343</v>
      </c>
      <c r="N43" s="247" t="s">
        <v>597</v>
      </c>
      <c r="O43" s="247" t="s">
        <v>598</v>
      </c>
      <c r="P43" s="245" t="s">
        <v>437</v>
      </c>
      <c r="Q43" s="237" t="s">
        <v>438</v>
      </c>
      <c r="R43" s="247" t="s">
        <v>599</v>
      </c>
      <c r="S43" s="247">
        <v>1</v>
      </c>
      <c r="T43" s="823"/>
      <c r="U43" s="748" t="s">
        <v>2929</v>
      </c>
    </row>
    <row r="44" spans="1:21" ht="174.75" customHeight="1" x14ac:dyDescent="0.25">
      <c r="A44" s="1712" t="s">
        <v>600</v>
      </c>
      <c r="B44" s="1712" t="s">
        <v>601</v>
      </c>
      <c r="C44" s="1712" t="s">
        <v>602</v>
      </c>
      <c r="D44" s="237" t="s">
        <v>603</v>
      </c>
      <c r="E44" s="237" t="s">
        <v>604</v>
      </c>
      <c r="F44" s="239"/>
      <c r="G44" s="1712" t="s">
        <v>605</v>
      </c>
      <c r="H44" s="1727" t="s">
        <v>359</v>
      </c>
      <c r="I44" s="1727" t="s">
        <v>360</v>
      </c>
      <c r="J44" s="1727" t="s">
        <v>311</v>
      </c>
      <c r="K44" s="237" t="s">
        <v>3079</v>
      </c>
      <c r="L44" s="1727" t="s">
        <v>431</v>
      </c>
      <c r="M44" s="1727" t="s">
        <v>343</v>
      </c>
      <c r="N44" s="237" t="s">
        <v>606</v>
      </c>
      <c r="O44" s="237" t="s">
        <v>450</v>
      </c>
      <c r="P44" s="245" t="s">
        <v>437</v>
      </c>
      <c r="Q44" s="237" t="s">
        <v>438</v>
      </c>
      <c r="R44" s="237" t="s">
        <v>607</v>
      </c>
      <c r="S44" s="237">
        <v>1</v>
      </c>
      <c r="T44" s="822">
        <v>100</v>
      </c>
      <c r="U44" s="748" t="s">
        <v>2930</v>
      </c>
    </row>
    <row r="45" spans="1:21" ht="54.75" customHeight="1" x14ac:dyDescent="0.25">
      <c r="A45" s="1713"/>
      <c r="B45" s="1713"/>
      <c r="C45" s="1713"/>
      <c r="D45" s="247" t="s">
        <v>608</v>
      </c>
      <c r="E45" s="237"/>
      <c r="F45" s="239"/>
      <c r="G45" s="1713"/>
      <c r="H45" s="1728"/>
      <c r="I45" s="1728"/>
      <c r="J45" s="1728"/>
      <c r="K45" s="257"/>
      <c r="L45" s="1728"/>
      <c r="M45" s="1728"/>
      <c r="N45" s="239"/>
      <c r="O45" s="242"/>
      <c r="P45" s="238"/>
      <c r="Q45" s="238"/>
      <c r="R45" s="242"/>
      <c r="S45" s="242"/>
      <c r="T45" s="822"/>
      <c r="U45" s="748"/>
    </row>
    <row r="46" spans="1:21" s="258" customFormat="1" ht="165" customHeight="1" x14ac:dyDescent="0.25">
      <c r="A46" s="1712" t="s">
        <v>609</v>
      </c>
      <c r="B46" s="1707" t="s">
        <v>610</v>
      </c>
      <c r="C46" s="1707" t="s">
        <v>611</v>
      </c>
      <c r="D46" s="237" t="s">
        <v>612</v>
      </c>
      <c r="E46" s="237" t="s">
        <v>613</v>
      </c>
      <c r="F46" s="242"/>
      <c r="G46" s="1707" t="s">
        <v>614</v>
      </c>
      <c r="H46" s="1718" t="s">
        <v>309</v>
      </c>
      <c r="I46" s="1718" t="s">
        <v>360</v>
      </c>
      <c r="J46" s="1718" t="s">
        <v>390</v>
      </c>
      <c r="K46" s="237" t="s">
        <v>615</v>
      </c>
      <c r="L46" s="1733" t="s">
        <v>530</v>
      </c>
      <c r="M46" s="1734" t="s">
        <v>343</v>
      </c>
      <c r="N46" s="237" t="s">
        <v>616</v>
      </c>
      <c r="O46" s="237" t="s">
        <v>617</v>
      </c>
      <c r="P46" s="237" t="s">
        <v>618</v>
      </c>
      <c r="Q46" s="237" t="s">
        <v>619</v>
      </c>
      <c r="R46" s="237" t="s">
        <v>620</v>
      </c>
      <c r="S46" s="238">
        <v>2</v>
      </c>
      <c r="T46" s="821">
        <v>100</v>
      </c>
      <c r="U46" s="748" t="s">
        <v>3080</v>
      </c>
    </row>
    <row r="47" spans="1:21" s="258" customFormat="1" ht="127.5" customHeight="1" x14ac:dyDescent="0.25">
      <c r="A47" s="1717"/>
      <c r="B47" s="1707"/>
      <c r="C47" s="1707"/>
      <c r="D47" s="237" t="s">
        <v>621</v>
      </c>
      <c r="E47" s="237" t="s">
        <v>622</v>
      </c>
      <c r="F47" s="237" t="s">
        <v>623</v>
      </c>
      <c r="G47" s="1707"/>
      <c r="H47" s="1718"/>
      <c r="I47" s="1718"/>
      <c r="J47" s="1718"/>
      <c r="K47" s="237" t="s">
        <v>624</v>
      </c>
      <c r="L47" s="1733"/>
      <c r="M47" s="1734"/>
      <c r="N47" s="237" t="s">
        <v>625</v>
      </c>
      <c r="O47" s="237" t="s">
        <v>626</v>
      </c>
      <c r="P47" s="237" t="s">
        <v>618</v>
      </c>
      <c r="Q47" s="237" t="s">
        <v>619</v>
      </c>
      <c r="R47" s="237" t="s">
        <v>627</v>
      </c>
      <c r="S47" s="238">
        <v>2</v>
      </c>
      <c r="T47" s="821">
        <v>80</v>
      </c>
      <c r="U47" s="748" t="s">
        <v>3081</v>
      </c>
    </row>
    <row r="48" spans="1:21" s="258" customFormat="1" ht="386.25" customHeight="1" x14ac:dyDescent="0.25">
      <c r="A48" s="1713"/>
      <c r="B48" s="237" t="s">
        <v>628</v>
      </c>
      <c r="C48" s="237" t="s">
        <v>629</v>
      </c>
      <c r="D48" s="237" t="s">
        <v>630</v>
      </c>
      <c r="E48" s="237" t="s">
        <v>631</v>
      </c>
      <c r="F48" s="237" t="s">
        <v>632</v>
      </c>
      <c r="G48" s="237" t="s">
        <v>633</v>
      </c>
      <c r="H48" s="255" t="s">
        <v>359</v>
      </c>
      <c r="I48" s="255" t="s">
        <v>360</v>
      </c>
      <c r="J48" s="255" t="s">
        <v>311</v>
      </c>
      <c r="K48" s="237"/>
      <c r="L48" s="255" t="s">
        <v>634</v>
      </c>
      <c r="M48" s="259" t="s">
        <v>343</v>
      </c>
      <c r="N48" s="237" t="s">
        <v>635</v>
      </c>
      <c r="O48" s="237" t="s">
        <v>3082</v>
      </c>
      <c r="P48" s="237" t="s">
        <v>618</v>
      </c>
      <c r="Q48" s="237" t="s">
        <v>619</v>
      </c>
      <c r="R48" s="237" t="s">
        <v>636</v>
      </c>
      <c r="S48" s="244">
        <v>0.6</v>
      </c>
      <c r="T48" s="821">
        <v>0</v>
      </c>
      <c r="U48" s="748" t="s">
        <v>2931</v>
      </c>
    </row>
    <row r="49" spans="1:21" s="258" customFormat="1" ht="107.25" customHeight="1" x14ac:dyDescent="0.25">
      <c r="A49" s="1712" t="s">
        <v>637</v>
      </c>
      <c r="B49" s="1707" t="s">
        <v>638</v>
      </c>
      <c r="C49" s="1707" t="s">
        <v>639</v>
      </c>
      <c r="D49" s="237" t="s">
        <v>640</v>
      </c>
      <c r="E49" s="237" t="s">
        <v>641</v>
      </c>
      <c r="F49" s="237"/>
      <c r="G49" s="1707" t="s">
        <v>3083</v>
      </c>
      <c r="H49" s="1718" t="s">
        <v>359</v>
      </c>
      <c r="I49" s="1718" t="s">
        <v>360</v>
      </c>
      <c r="J49" s="1718" t="s">
        <v>311</v>
      </c>
      <c r="K49" s="237" t="s">
        <v>642</v>
      </c>
      <c r="L49" s="1718" t="s">
        <v>431</v>
      </c>
      <c r="M49" s="1718" t="s">
        <v>343</v>
      </c>
      <c r="N49" s="237" t="s">
        <v>643</v>
      </c>
      <c r="O49" s="237" t="s">
        <v>644</v>
      </c>
      <c r="P49" s="237" t="s">
        <v>618</v>
      </c>
      <c r="Q49" s="237" t="s">
        <v>619</v>
      </c>
      <c r="R49" s="237" t="s">
        <v>645</v>
      </c>
      <c r="S49" s="251">
        <v>0.6</v>
      </c>
      <c r="T49" s="821">
        <v>100</v>
      </c>
      <c r="U49" s="748" t="s">
        <v>3084</v>
      </c>
    </row>
    <row r="50" spans="1:21" s="258" customFormat="1" ht="220.5" customHeight="1" x14ac:dyDescent="0.25">
      <c r="A50" s="1717"/>
      <c r="B50" s="1707"/>
      <c r="C50" s="1707"/>
      <c r="D50" s="1712" t="s">
        <v>646</v>
      </c>
      <c r="E50" s="1712"/>
      <c r="F50" s="1712"/>
      <c r="G50" s="1707"/>
      <c r="H50" s="1718"/>
      <c r="I50" s="1718"/>
      <c r="J50" s="1718"/>
      <c r="K50" s="1712" t="s">
        <v>647</v>
      </c>
      <c r="L50" s="1718"/>
      <c r="M50" s="1718"/>
      <c r="N50" s="237" t="s">
        <v>648</v>
      </c>
      <c r="O50" s="237" t="s">
        <v>644</v>
      </c>
      <c r="P50" s="237" t="s">
        <v>618</v>
      </c>
      <c r="Q50" s="237" t="s">
        <v>619</v>
      </c>
      <c r="R50" s="237" t="s">
        <v>649</v>
      </c>
      <c r="S50" s="251">
        <v>0.6</v>
      </c>
      <c r="T50" s="821">
        <v>100</v>
      </c>
      <c r="U50" s="748" t="s">
        <v>3085</v>
      </c>
    </row>
    <row r="51" spans="1:21" s="258" customFormat="1" ht="192.75" customHeight="1" x14ac:dyDescent="0.25">
      <c r="A51" s="1713"/>
      <c r="B51" s="1707"/>
      <c r="C51" s="1707"/>
      <c r="D51" s="1713"/>
      <c r="E51" s="1713" t="s">
        <v>650</v>
      </c>
      <c r="F51" s="1713"/>
      <c r="G51" s="1707"/>
      <c r="H51" s="1718"/>
      <c r="I51" s="1718"/>
      <c r="J51" s="1718"/>
      <c r="K51" s="1713"/>
      <c r="L51" s="1718"/>
      <c r="M51" s="1718"/>
      <c r="N51" s="237" t="s">
        <v>3086</v>
      </c>
      <c r="O51" s="237" t="s">
        <v>651</v>
      </c>
      <c r="P51" s="237" t="s">
        <v>618</v>
      </c>
      <c r="Q51" s="237" t="s">
        <v>619</v>
      </c>
      <c r="R51" s="237" t="s">
        <v>3087</v>
      </c>
      <c r="S51" s="237" t="s">
        <v>2933</v>
      </c>
      <c r="T51" s="821">
        <v>100</v>
      </c>
      <c r="U51" s="748" t="s">
        <v>2932</v>
      </c>
    </row>
    <row r="52" spans="1:21" ht="99.75" customHeight="1" x14ac:dyDescent="0.25">
      <c r="A52" s="1707" t="s">
        <v>652</v>
      </c>
      <c r="B52" s="1707" t="s">
        <v>638</v>
      </c>
      <c r="C52" s="1707" t="s">
        <v>639</v>
      </c>
      <c r="D52" s="237" t="s">
        <v>640</v>
      </c>
      <c r="E52" s="237" t="s">
        <v>641</v>
      </c>
      <c r="F52" s="242"/>
      <c r="G52" s="1707" t="s">
        <v>3083</v>
      </c>
      <c r="H52" s="1718" t="s">
        <v>359</v>
      </c>
      <c r="I52" s="1718" t="s">
        <v>360</v>
      </c>
      <c r="J52" s="1718" t="s">
        <v>311</v>
      </c>
      <c r="K52" s="237" t="s">
        <v>642</v>
      </c>
      <c r="L52" s="1718" t="s">
        <v>431</v>
      </c>
      <c r="M52" s="1718" t="s">
        <v>343</v>
      </c>
      <c r="N52" s="237" t="s">
        <v>643</v>
      </c>
      <c r="O52" s="237" t="s">
        <v>653</v>
      </c>
      <c r="P52" s="237" t="s">
        <v>654</v>
      </c>
      <c r="Q52" s="237" t="s">
        <v>438</v>
      </c>
      <c r="R52" s="237" t="s">
        <v>655</v>
      </c>
      <c r="S52" s="251">
        <v>0.8</v>
      </c>
      <c r="T52" s="821">
        <v>100</v>
      </c>
      <c r="U52" s="748" t="s">
        <v>2934</v>
      </c>
    </row>
    <row r="53" spans="1:21" ht="110.25" customHeight="1" x14ac:dyDescent="0.25">
      <c r="A53" s="1707"/>
      <c r="B53" s="1707"/>
      <c r="C53" s="1707"/>
      <c r="D53" s="237" t="s">
        <v>656</v>
      </c>
      <c r="E53" s="237" t="s">
        <v>657</v>
      </c>
      <c r="F53" s="242"/>
      <c r="G53" s="1707"/>
      <c r="H53" s="1718"/>
      <c r="I53" s="1718"/>
      <c r="J53" s="1718"/>
      <c r="K53" s="237" t="s">
        <v>3088</v>
      </c>
      <c r="L53" s="1718"/>
      <c r="M53" s="1718"/>
      <c r="N53" s="237" t="s">
        <v>658</v>
      </c>
      <c r="O53" s="237" t="s">
        <v>653</v>
      </c>
      <c r="P53" s="237" t="s">
        <v>654</v>
      </c>
      <c r="Q53" s="237" t="s">
        <v>438</v>
      </c>
      <c r="R53" s="237" t="s">
        <v>659</v>
      </c>
      <c r="S53" s="251">
        <v>0.2</v>
      </c>
      <c r="T53" s="821">
        <v>100</v>
      </c>
      <c r="U53" s="748" t="s">
        <v>3089</v>
      </c>
    </row>
    <row r="54" spans="1:21" ht="231.75" customHeight="1" x14ac:dyDescent="0.25">
      <c r="A54" s="1707"/>
      <c r="B54" s="1707"/>
      <c r="C54" s="1707"/>
      <c r="D54" s="237" t="s">
        <v>646</v>
      </c>
      <c r="E54" s="237" t="s">
        <v>650</v>
      </c>
      <c r="F54" s="242"/>
      <c r="G54" s="1707"/>
      <c r="H54" s="1718"/>
      <c r="I54" s="1718"/>
      <c r="J54" s="1718"/>
      <c r="K54" s="237" t="s">
        <v>647</v>
      </c>
      <c r="L54" s="1718"/>
      <c r="M54" s="1718"/>
      <c r="N54" s="237" t="s">
        <v>648</v>
      </c>
      <c r="O54" s="237" t="s">
        <v>653</v>
      </c>
      <c r="P54" s="237" t="s">
        <v>654</v>
      </c>
      <c r="Q54" s="237" t="s">
        <v>438</v>
      </c>
      <c r="R54" s="237" t="s">
        <v>660</v>
      </c>
      <c r="S54" s="251">
        <v>0.8</v>
      </c>
      <c r="T54" s="821">
        <v>100</v>
      </c>
      <c r="U54" s="748" t="s">
        <v>3090</v>
      </c>
    </row>
    <row r="55" spans="1:21" ht="240.75" customHeight="1" x14ac:dyDescent="0.25">
      <c r="A55" s="1712" t="s">
        <v>661</v>
      </c>
      <c r="B55" s="1712" t="s">
        <v>662</v>
      </c>
      <c r="C55" s="1712" t="s">
        <v>663</v>
      </c>
      <c r="D55" s="237" t="s">
        <v>664</v>
      </c>
      <c r="E55" s="237" t="s">
        <v>427</v>
      </c>
      <c r="F55" s="237" t="s">
        <v>665</v>
      </c>
      <c r="G55" s="1712" t="s">
        <v>666</v>
      </c>
      <c r="H55" s="1727" t="s">
        <v>359</v>
      </c>
      <c r="I55" s="1727" t="s">
        <v>360</v>
      </c>
      <c r="J55" s="1727" t="s">
        <v>311</v>
      </c>
      <c r="K55" s="237" t="s">
        <v>3061</v>
      </c>
      <c r="L55" s="1727" t="s">
        <v>431</v>
      </c>
      <c r="M55" s="1727" t="s">
        <v>313</v>
      </c>
      <c r="N55" s="237" t="s">
        <v>667</v>
      </c>
      <c r="O55" s="237" t="s">
        <v>668</v>
      </c>
      <c r="P55" s="237" t="s">
        <v>654</v>
      </c>
      <c r="Q55" s="237" t="s">
        <v>438</v>
      </c>
      <c r="R55" s="237" t="s">
        <v>669</v>
      </c>
      <c r="S55" s="237">
        <v>3</v>
      </c>
      <c r="T55" s="821">
        <v>100</v>
      </c>
      <c r="U55" s="748" t="s">
        <v>3091</v>
      </c>
    </row>
    <row r="56" spans="1:21" ht="170.25" customHeight="1" x14ac:dyDescent="0.25">
      <c r="A56" s="1717"/>
      <c r="B56" s="1717"/>
      <c r="C56" s="1717"/>
      <c r="D56" s="247" t="s">
        <v>3063</v>
      </c>
      <c r="E56" s="247" t="s">
        <v>447</v>
      </c>
      <c r="F56" s="247" t="s">
        <v>448</v>
      </c>
      <c r="G56" s="1717"/>
      <c r="H56" s="1720"/>
      <c r="I56" s="1720"/>
      <c r="J56" s="1720"/>
      <c r="K56" s="237" t="s">
        <v>670</v>
      </c>
      <c r="L56" s="1720"/>
      <c r="M56" s="1720"/>
      <c r="N56" s="247"/>
      <c r="O56" s="237"/>
      <c r="P56" s="237"/>
      <c r="Q56" s="237"/>
      <c r="R56" s="237"/>
      <c r="S56" s="244"/>
      <c r="T56" s="821"/>
      <c r="U56" s="748"/>
    </row>
    <row r="57" spans="1:21" ht="170.25" customHeight="1" x14ac:dyDescent="0.25">
      <c r="A57" s="1717"/>
      <c r="B57" s="1717"/>
      <c r="C57" s="1717"/>
      <c r="D57" s="1712" t="s">
        <v>3063</v>
      </c>
      <c r="E57" s="1712" t="s">
        <v>447</v>
      </c>
      <c r="F57" s="1712" t="s">
        <v>448</v>
      </c>
      <c r="G57" s="1717"/>
      <c r="H57" s="1720"/>
      <c r="I57" s="1720"/>
      <c r="J57" s="1720"/>
      <c r="K57" s="242"/>
      <c r="L57" s="1720"/>
      <c r="M57" s="1720"/>
      <c r="N57" s="247" t="s">
        <v>671</v>
      </c>
      <c r="O57" s="237" t="s">
        <v>672</v>
      </c>
      <c r="P57" s="237" t="s">
        <v>654</v>
      </c>
      <c r="Q57" s="237" t="s">
        <v>438</v>
      </c>
      <c r="R57" s="237" t="s">
        <v>673</v>
      </c>
      <c r="S57" s="244">
        <v>0.1</v>
      </c>
      <c r="T57" s="821"/>
      <c r="U57" s="748" t="s">
        <v>2935</v>
      </c>
    </row>
    <row r="58" spans="1:21" ht="213.75" customHeight="1" x14ac:dyDescent="0.25">
      <c r="A58" s="1713"/>
      <c r="B58" s="1713"/>
      <c r="C58" s="1713"/>
      <c r="D58" s="1717"/>
      <c r="E58" s="1717"/>
      <c r="F58" s="1717"/>
      <c r="G58" s="1713"/>
      <c r="H58" s="1728"/>
      <c r="I58" s="1728"/>
      <c r="J58" s="1728"/>
      <c r="K58" s="242"/>
      <c r="L58" s="1728"/>
      <c r="M58" s="1728"/>
      <c r="N58" s="247" t="s">
        <v>674</v>
      </c>
      <c r="O58" s="247" t="s">
        <v>675</v>
      </c>
      <c r="P58" s="247" t="s">
        <v>654</v>
      </c>
      <c r="Q58" s="247" t="s">
        <v>438</v>
      </c>
      <c r="R58" s="247" t="s">
        <v>455</v>
      </c>
      <c r="S58" s="260">
        <v>0.5</v>
      </c>
      <c r="T58" s="822">
        <v>100</v>
      </c>
      <c r="U58" s="748" t="s">
        <v>2936</v>
      </c>
    </row>
    <row r="59" spans="1:21" ht="213.75" customHeight="1" x14ac:dyDescent="0.25">
      <c r="A59" s="237" t="s">
        <v>676</v>
      </c>
      <c r="B59" s="237" t="s">
        <v>457</v>
      </c>
      <c r="C59" s="237" t="s">
        <v>677</v>
      </c>
      <c r="D59" s="237" t="s">
        <v>678</v>
      </c>
      <c r="E59" s="237" t="s">
        <v>473</v>
      </c>
      <c r="F59" s="237"/>
      <c r="G59" s="237" t="s">
        <v>679</v>
      </c>
      <c r="H59" s="255" t="s">
        <v>359</v>
      </c>
      <c r="I59" s="255" t="s">
        <v>360</v>
      </c>
      <c r="J59" s="255" t="s">
        <v>680</v>
      </c>
      <c r="K59" s="261" t="s">
        <v>681</v>
      </c>
      <c r="L59" s="262" t="s">
        <v>431</v>
      </c>
      <c r="M59" s="262" t="s">
        <v>463</v>
      </c>
      <c r="N59" s="261" t="s">
        <v>3056</v>
      </c>
      <c r="O59" s="237" t="s">
        <v>682</v>
      </c>
      <c r="P59" s="247" t="s">
        <v>654</v>
      </c>
      <c r="Q59" s="247" t="s">
        <v>438</v>
      </c>
      <c r="R59" s="237" t="s">
        <v>683</v>
      </c>
      <c r="S59" s="244">
        <v>1</v>
      </c>
      <c r="T59" s="822">
        <v>100</v>
      </c>
      <c r="U59" s="748" t="s">
        <v>2937</v>
      </c>
    </row>
    <row r="60" spans="1:21" ht="213.75" customHeight="1" x14ac:dyDescent="0.25">
      <c r="A60" s="237" t="s">
        <v>684</v>
      </c>
      <c r="B60" s="237" t="s">
        <v>504</v>
      </c>
      <c r="C60" s="237" t="s">
        <v>685</v>
      </c>
      <c r="D60" s="237" t="s">
        <v>686</v>
      </c>
      <c r="E60" s="237"/>
      <c r="F60" s="237"/>
      <c r="G60" s="237" t="s">
        <v>687</v>
      </c>
      <c r="H60" s="263" t="s">
        <v>309</v>
      </c>
      <c r="I60" s="263" t="s">
        <v>360</v>
      </c>
      <c r="J60" s="263" t="s">
        <v>390</v>
      </c>
      <c r="K60" s="261"/>
      <c r="L60" s="255" t="s">
        <v>688</v>
      </c>
      <c r="M60" s="255" t="s">
        <v>689</v>
      </c>
      <c r="N60" s="261" t="s">
        <v>690</v>
      </c>
      <c r="O60" s="237" t="s">
        <v>691</v>
      </c>
      <c r="P60" s="237" t="s">
        <v>654</v>
      </c>
      <c r="Q60" s="237" t="s">
        <v>438</v>
      </c>
      <c r="R60" s="237" t="s">
        <v>692</v>
      </c>
      <c r="S60" s="237">
        <v>1</v>
      </c>
      <c r="T60" s="822">
        <v>50</v>
      </c>
      <c r="U60" s="748" t="s">
        <v>3057</v>
      </c>
    </row>
    <row r="61" spans="1:21" ht="90" customHeight="1" x14ac:dyDescent="0.25">
      <c r="A61" s="1712" t="s">
        <v>693</v>
      </c>
      <c r="B61" s="1712" t="s">
        <v>694</v>
      </c>
      <c r="C61" s="1712" t="s">
        <v>695</v>
      </c>
      <c r="D61" s="237" t="s">
        <v>696</v>
      </c>
      <c r="E61" s="237" t="s">
        <v>697</v>
      </c>
      <c r="F61" s="243"/>
      <c r="G61" s="1712" t="s">
        <v>508</v>
      </c>
      <c r="H61" s="1727" t="s">
        <v>359</v>
      </c>
      <c r="I61" s="1727" t="s">
        <v>310</v>
      </c>
      <c r="J61" s="1727" t="s">
        <v>509</v>
      </c>
      <c r="K61" s="1712" t="s">
        <v>698</v>
      </c>
      <c r="L61" s="1727" t="s">
        <v>431</v>
      </c>
      <c r="M61" s="1727" t="s">
        <v>343</v>
      </c>
      <c r="N61" s="1712" t="s">
        <v>699</v>
      </c>
      <c r="O61" s="1712" t="s">
        <v>700</v>
      </c>
      <c r="P61" s="1712" t="s">
        <v>3058</v>
      </c>
      <c r="Q61" s="1712" t="s">
        <v>438</v>
      </c>
      <c r="R61" s="1735" t="s">
        <v>701</v>
      </c>
      <c r="S61" s="1735" t="s">
        <v>702</v>
      </c>
      <c r="T61" s="1737">
        <v>100</v>
      </c>
      <c r="U61" s="1739" t="s">
        <v>3059</v>
      </c>
    </row>
    <row r="62" spans="1:21" ht="191.25" customHeight="1" x14ac:dyDescent="0.25">
      <c r="A62" s="1713"/>
      <c r="B62" s="1713"/>
      <c r="C62" s="1713"/>
      <c r="D62" s="237" t="s">
        <v>703</v>
      </c>
      <c r="E62" s="237" t="s">
        <v>704</v>
      </c>
      <c r="F62" s="243" t="s">
        <v>316</v>
      </c>
      <c r="G62" s="1713"/>
      <c r="H62" s="1728"/>
      <c r="I62" s="1728"/>
      <c r="J62" s="1728"/>
      <c r="K62" s="1713"/>
      <c r="L62" s="1728"/>
      <c r="M62" s="1728"/>
      <c r="N62" s="1713"/>
      <c r="O62" s="1713"/>
      <c r="P62" s="1713"/>
      <c r="Q62" s="1713"/>
      <c r="R62" s="1736"/>
      <c r="S62" s="1736"/>
      <c r="T62" s="1738"/>
      <c r="U62" s="1740"/>
    </row>
    <row r="63" spans="1:21" ht="239.25" customHeight="1" x14ac:dyDescent="0.25">
      <c r="A63" s="1712" t="s">
        <v>705</v>
      </c>
      <c r="B63" s="1712" t="s">
        <v>662</v>
      </c>
      <c r="C63" s="1712" t="s">
        <v>663</v>
      </c>
      <c r="D63" s="237" t="s">
        <v>664</v>
      </c>
      <c r="E63" s="237" t="s">
        <v>427</v>
      </c>
      <c r="F63" s="237" t="s">
        <v>665</v>
      </c>
      <c r="G63" s="1712" t="s">
        <v>3060</v>
      </c>
      <c r="H63" s="1727" t="s">
        <v>359</v>
      </c>
      <c r="I63" s="1727" t="s">
        <v>360</v>
      </c>
      <c r="J63" s="1727" t="s">
        <v>311</v>
      </c>
      <c r="K63" s="237" t="s">
        <v>3061</v>
      </c>
      <c r="L63" s="1727" t="s">
        <v>431</v>
      </c>
      <c r="M63" s="1727" t="s">
        <v>313</v>
      </c>
      <c r="N63" s="237" t="s">
        <v>667</v>
      </c>
      <c r="O63" s="237" t="s">
        <v>668</v>
      </c>
      <c r="P63" s="237" t="s">
        <v>3062</v>
      </c>
      <c r="Q63" s="237" t="s">
        <v>438</v>
      </c>
      <c r="R63" s="237" t="s">
        <v>669</v>
      </c>
      <c r="S63" s="237">
        <v>2</v>
      </c>
      <c r="T63" s="821">
        <v>100</v>
      </c>
      <c r="U63" s="748" t="s">
        <v>2938</v>
      </c>
    </row>
    <row r="64" spans="1:21" ht="170.25" customHeight="1" x14ac:dyDescent="0.25">
      <c r="A64" s="1717"/>
      <c r="B64" s="1717"/>
      <c r="C64" s="1717"/>
      <c r="D64" s="1712" t="s">
        <v>3063</v>
      </c>
      <c r="E64" s="1712" t="s">
        <v>447</v>
      </c>
      <c r="F64" s="1712" t="s">
        <v>448</v>
      </c>
      <c r="G64" s="1717"/>
      <c r="H64" s="1720"/>
      <c r="I64" s="1720"/>
      <c r="J64" s="1720"/>
      <c r="K64" s="1712"/>
      <c r="L64" s="1720"/>
      <c r="M64" s="1720"/>
      <c r="N64" s="247" t="s">
        <v>671</v>
      </c>
      <c r="O64" s="237" t="s">
        <v>672</v>
      </c>
      <c r="P64" s="237" t="s">
        <v>3058</v>
      </c>
      <c r="Q64" s="237" t="s">
        <v>438</v>
      </c>
      <c r="R64" s="237" t="s">
        <v>673</v>
      </c>
      <c r="S64" s="244">
        <v>0.1</v>
      </c>
      <c r="T64" s="821">
        <v>100</v>
      </c>
      <c r="U64" s="748" t="s">
        <v>3064</v>
      </c>
    </row>
    <row r="65" spans="1:21" ht="202.5" customHeight="1" x14ac:dyDescent="0.25">
      <c r="A65" s="1713"/>
      <c r="B65" s="1713"/>
      <c r="C65" s="1713"/>
      <c r="D65" s="1713"/>
      <c r="E65" s="1713"/>
      <c r="F65" s="1713"/>
      <c r="G65" s="1713"/>
      <c r="H65" s="1728"/>
      <c r="I65" s="1728"/>
      <c r="J65" s="1728"/>
      <c r="K65" s="1713"/>
      <c r="L65" s="1728"/>
      <c r="M65" s="1728"/>
      <c r="N65" s="237" t="s">
        <v>674</v>
      </c>
      <c r="O65" s="237" t="s">
        <v>675</v>
      </c>
      <c r="P65" s="237" t="s">
        <v>3058</v>
      </c>
      <c r="Q65" s="237" t="s">
        <v>438</v>
      </c>
      <c r="R65" s="237" t="s">
        <v>455</v>
      </c>
      <c r="S65" s="244">
        <v>0.5</v>
      </c>
      <c r="T65" s="822">
        <v>100</v>
      </c>
      <c r="U65" s="748" t="s">
        <v>3065</v>
      </c>
    </row>
    <row r="67" spans="1:21" s="668" customFormat="1" ht="31.5" customHeight="1" x14ac:dyDescent="0.25">
      <c r="A67" s="695">
        <f>COUNTIF(A6:A65,"*")</f>
        <v>17</v>
      </c>
      <c r="N67" s="695">
        <f>COUNTIF(N6:N65,"*")</f>
        <v>42</v>
      </c>
      <c r="T67" s="695">
        <f>AVERAGE(T6:T65)</f>
        <v>92.625</v>
      </c>
      <c r="U67" s="834"/>
    </row>
    <row r="68" spans="1:21" s="668" customFormat="1" ht="31.5" customHeight="1" x14ac:dyDescent="0.25">
      <c r="A68" s="430" t="s">
        <v>2773</v>
      </c>
      <c r="N68" s="430" t="s">
        <v>2774</v>
      </c>
      <c r="T68" s="723" t="s">
        <v>2788</v>
      </c>
      <c r="U68" s="834"/>
    </row>
  </sheetData>
  <mergeCells count="219">
    <mergeCell ref="J63:J65"/>
    <mergeCell ref="L63:L65"/>
    <mergeCell ref="M63:M65"/>
    <mergeCell ref="D64:D65"/>
    <mergeCell ref="E64:E65"/>
    <mergeCell ref="F64:F65"/>
    <mergeCell ref="K64:K65"/>
    <mergeCell ref="A63:A65"/>
    <mergeCell ref="B63:B65"/>
    <mergeCell ref="C63:C65"/>
    <mergeCell ref="G63:G65"/>
    <mergeCell ref="H63:H65"/>
    <mergeCell ref="I63:I65"/>
    <mergeCell ref="S61:S62"/>
    <mergeCell ref="T61:T62"/>
    <mergeCell ref="U61:U62"/>
    <mergeCell ref="J61:J62"/>
    <mergeCell ref="K61:K62"/>
    <mergeCell ref="L61:L62"/>
    <mergeCell ref="M61:M62"/>
    <mergeCell ref="N61:N62"/>
    <mergeCell ref="O61:O62"/>
    <mergeCell ref="J55:J58"/>
    <mergeCell ref="L55:L58"/>
    <mergeCell ref="M55:M58"/>
    <mergeCell ref="D57:D58"/>
    <mergeCell ref="E57:E58"/>
    <mergeCell ref="F57:F58"/>
    <mergeCell ref="P61:P62"/>
    <mergeCell ref="Q61:Q62"/>
    <mergeCell ref="R61:R62"/>
    <mergeCell ref="A55:A58"/>
    <mergeCell ref="B55:B58"/>
    <mergeCell ref="C55:C58"/>
    <mergeCell ref="G55:G58"/>
    <mergeCell ref="H55:H58"/>
    <mergeCell ref="I55:I58"/>
    <mergeCell ref="A61:A62"/>
    <mergeCell ref="B61:B62"/>
    <mergeCell ref="C61:C62"/>
    <mergeCell ref="G61:G62"/>
    <mergeCell ref="H61:H62"/>
    <mergeCell ref="I61:I62"/>
    <mergeCell ref="A52:A54"/>
    <mergeCell ref="B52:B54"/>
    <mergeCell ref="C52:C54"/>
    <mergeCell ref="G52:G54"/>
    <mergeCell ref="H52:H54"/>
    <mergeCell ref="I52:I54"/>
    <mergeCell ref="J52:J54"/>
    <mergeCell ref="L52:L54"/>
    <mergeCell ref="M52:M54"/>
    <mergeCell ref="L46:L47"/>
    <mergeCell ref="M46:M47"/>
    <mergeCell ref="A49:A51"/>
    <mergeCell ref="B49:B51"/>
    <mergeCell ref="C49:C51"/>
    <mergeCell ref="G49:G51"/>
    <mergeCell ref="H49:H51"/>
    <mergeCell ref="I49:I51"/>
    <mergeCell ref="J49:J51"/>
    <mergeCell ref="L49:L51"/>
    <mergeCell ref="M49:M51"/>
    <mergeCell ref="D50:D51"/>
    <mergeCell ref="E50:E51"/>
    <mergeCell ref="F50:F51"/>
    <mergeCell ref="K50:K51"/>
    <mergeCell ref="A46:A48"/>
    <mergeCell ref="B46:B47"/>
    <mergeCell ref="C46:C47"/>
    <mergeCell ref="G46:G47"/>
    <mergeCell ref="H46:H47"/>
    <mergeCell ref="I46:I47"/>
    <mergeCell ref="J46:J47"/>
    <mergeCell ref="A44:A45"/>
    <mergeCell ref="B44:B45"/>
    <mergeCell ref="C44:C45"/>
    <mergeCell ref="G44:G45"/>
    <mergeCell ref="H44:H45"/>
    <mergeCell ref="I44:I45"/>
    <mergeCell ref="A40:A42"/>
    <mergeCell ref="B40:B42"/>
    <mergeCell ref="C40:C42"/>
    <mergeCell ref="G40:G42"/>
    <mergeCell ref="H40:H42"/>
    <mergeCell ref="I40:I42"/>
    <mergeCell ref="D41:D42"/>
    <mergeCell ref="F41:F42"/>
    <mergeCell ref="J44:J45"/>
    <mergeCell ref="L44:L45"/>
    <mergeCell ref="M44:M45"/>
    <mergeCell ref="K37:K38"/>
    <mergeCell ref="T29:T30"/>
    <mergeCell ref="U29:U30"/>
    <mergeCell ref="J40:J42"/>
    <mergeCell ref="K40:K42"/>
    <mergeCell ref="L40:L42"/>
    <mergeCell ref="M40:M42"/>
    <mergeCell ref="V31:V32"/>
    <mergeCell ref="A33:A38"/>
    <mergeCell ref="B33:B38"/>
    <mergeCell ref="C33:C38"/>
    <mergeCell ref="G33:G38"/>
    <mergeCell ref="H33:H38"/>
    <mergeCell ref="I33:I38"/>
    <mergeCell ref="G29:G32"/>
    <mergeCell ref="H29:H32"/>
    <mergeCell ref="I29:I32"/>
    <mergeCell ref="J29:J32"/>
    <mergeCell ref="L29:L32"/>
    <mergeCell ref="M29:M32"/>
    <mergeCell ref="A29:A32"/>
    <mergeCell ref="B29:B32"/>
    <mergeCell ref="C29:C32"/>
    <mergeCell ref="D29:D32"/>
    <mergeCell ref="E29:E32"/>
    <mergeCell ref="F29:F32"/>
    <mergeCell ref="J33:J38"/>
    <mergeCell ref="L33:L38"/>
    <mergeCell ref="M33:M38"/>
    <mergeCell ref="K35:K36"/>
    <mergeCell ref="D37:D38"/>
    <mergeCell ref="M25:M28"/>
    <mergeCell ref="D27:D28"/>
    <mergeCell ref="E27:E28"/>
    <mergeCell ref="F27:F28"/>
    <mergeCell ref="K27:K28"/>
    <mergeCell ref="A25:A28"/>
    <mergeCell ref="B25:B28"/>
    <mergeCell ref="C25:C28"/>
    <mergeCell ref="G25:G28"/>
    <mergeCell ref="H25:H28"/>
    <mergeCell ref="I25:I28"/>
    <mergeCell ref="J25:J28"/>
    <mergeCell ref="L25:L28"/>
    <mergeCell ref="T14:T15"/>
    <mergeCell ref="U14:U15"/>
    <mergeCell ref="V14:V16"/>
    <mergeCell ref="J14:J18"/>
    <mergeCell ref="L14:L18"/>
    <mergeCell ref="M14:M18"/>
    <mergeCell ref="N14:N15"/>
    <mergeCell ref="O14:O15"/>
    <mergeCell ref="P14:P15"/>
    <mergeCell ref="S14:S15"/>
    <mergeCell ref="J19:J24"/>
    <mergeCell ref="L19:L24"/>
    <mergeCell ref="M19:M24"/>
    <mergeCell ref="D21:D22"/>
    <mergeCell ref="E21:E22"/>
    <mergeCell ref="F21:F22"/>
    <mergeCell ref="K21:K22"/>
    <mergeCell ref="D16:D18"/>
    <mergeCell ref="F16:F18"/>
    <mergeCell ref="D19:D20"/>
    <mergeCell ref="E19:E20"/>
    <mergeCell ref="F19:F20"/>
    <mergeCell ref="G19:G24"/>
    <mergeCell ref="H19:H24"/>
    <mergeCell ref="I19:I24"/>
    <mergeCell ref="V9:V11"/>
    <mergeCell ref="D7:D8"/>
    <mergeCell ref="E7:E8"/>
    <mergeCell ref="F7:F8"/>
    <mergeCell ref="N7:N8"/>
    <mergeCell ref="O7:O8"/>
    <mergeCell ref="P7:P8"/>
    <mergeCell ref="D11:D13"/>
    <mergeCell ref="E11:E13"/>
    <mergeCell ref="F11:F13"/>
    <mergeCell ref="K11:K13"/>
    <mergeCell ref="W4:W5"/>
    <mergeCell ref="A6:A13"/>
    <mergeCell ref="B6:B13"/>
    <mergeCell ref="C6:C13"/>
    <mergeCell ref="G6:G13"/>
    <mergeCell ref="H6:H13"/>
    <mergeCell ref="I6:I13"/>
    <mergeCell ref="J6:J13"/>
    <mergeCell ref="L6:L13"/>
    <mergeCell ref="M6:M13"/>
    <mergeCell ref="O4:O5"/>
    <mergeCell ref="P4:Q4"/>
    <mergeCell ref="R4:R5"/>
    <mergeCell ref="S4:S5"/>
    <mergeCell ref="T4:T5"/>
    <mergeCell ref="U4:U5"/>
    <mergeCell ref="I4:I5"/>
    <mergeCell ref="J4:J5"/>
    <mergeCell ref="K4:K5"/>
    <mergeCell ref="L4:L5"/>
    <mergeCell ref="M4:M5"/>
    <mergeCell ref="N4:N5"/>
    <mergeCell ref="Q7:Q8"/>
    <mergeCell ref="R7:R8"/>
    <mergeCell ref="U22:U23"/>
    <mergeCell ref="T22:T23"/>
    <mergeCell ref="N22:N23"/>
    <mergeCell ref="A1:B2"/>
    <mergeCell ref="C1:T1"/>
    <mergeCell ref="C2:T2"/>
    <mergeCell ref="A3:E3"/>
    <mergeCell ref="F3:U3"/>
    <mergeCell ref="A4:B4"/>
    <mergeCell ref="C4:C5"/>
    <mergeCell ref="D4:F4"/>
    <mergeCell ref="G4:G5"/>
    <mergeCell ref="H4:H5"/>
    <mergeCell ref="S7:S8"/>
    <mergeCell ref="T7:T8"/>
    <mergeCell ref="U7:U8"/>
    <mergeCell ref="A14:A24"/>
    <mergeCell ref="B14:B24"/>
    <mergeCell ref="C14:C24"/>
    <mergeCell ref="G14:G18"/>
    <mergeCell ref="H14:H18"/>
    <mergeCell ref="I14:I18"/>
    <mergeCell ref="Q14:Q15"/>
    <mergeCell ref="R14:R15"/>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
  <sheetViews>
    <sheetView topLeftCell="A9" zoomScale="40" zoomScaleNormal="40" workbookViewId="0">
      <selection activeCell="E13" sqref="E13"/>
    </sheetView>
  </sheetViews>
  <sheetFormatPr baseColWidth="10" defaultRowHeight="15" x14ac:dyDescent="0.25"/>
  <cols>
    <col min="1" max="1" width="22.5703125" style="418" customWidth="1"/>
    <col min="2" max="2" width="20.28515625" style="418" customWidth="1"/>
    <col min="3" max="3" width="17.140625" style="417" customWidth="1"/>
    <col min="4" max="4" width="20.85546875" style="417" customWidth="1"/>
    <col min="5" max="5" width="17.42578125" style="417" customWidth="1"/>
    <col min="6" max="6" width="14.28515625" style="417" customWidth="1"/>
    <col min="7" max="7" width="16.7109375" style="417" customWidth="1"/>
    <col min="8" max="8" width="19.7109375" style="417" customWidth="1"/>
    <col min="9" max="9" width="6.28515625" style="421" customWidth="1"/>
    <col min="10" max="11" width="6.28515625" style="418" customWidth="1"/>
    <col min="12" max="12" width="32" style="418" customWidth="1"/>
    <col min="13" max="13" width="12.5703125" style="416" customWidth="1"/>
    <col min="14" max="14" width="5.140625" style="417" customWidth="1"/>
    <col min="15" max="15" width="37.42578125" style="418" customWidth="1"/>
    <col min="16" max="16" width="23.42578125" style="417" customWidth="1"/>
    <col min="17" max="17" width="11.140625" style="419" customWidth="1"/>
    <col min="18" max="18" width="14.7109375" style="419" customWidth="1"/>
    <col min="19" max="19" width="22.5703125" style="417" customWidth="1"/>
    <col min="20" max="20" width="15.28515625" style="417" customWidth="1"/>
    <col min="21" max="21" width="20" style="417" customWidth="1"/>
    <col min="22" max="22" width="43.85546875" style="417" customWidth="1"/>
    <col min="23" max="23" width="31.5703125" style="420" customWidth="1"/>
    <col min="24" max="256" width="11.42578125" style="417"/>
    <col min="257" max="257" width="18.28515625" style="417" customWidth="1"/>
    <col min="258" max="258" width="20.28515625" style="417" customWidth="1"/>
    <col min="259" max="259" width="15.28515625" style="417" customWidth="1"/>
    <col min="260" max="260" width="17" style="417" customWidth="1"/>
    <col min="261" max="261" width="13" style="417" customWidth="1"/>
    <col min="262" max="262" width="13.140625" style="417" customWidth="1"/>
    <col min="263" max="263" width="16.7109375" style="417" customWidth="1"/>
    <col min="264" max="264" width="16.28515625" style="417" customWidth="1"/>
    <col min="265" max="267" width="6.28515625" style="417" customWidth="1"/>
    <col min="268" max="268" width="28.5703125" style="417" customWidth="1"/>
    <col min="269" max="269" width="7.7109375" style="417" customWidth="1"/>
    <col min="270" max="270" width="5.140625" style="417" customWidth="1"/>
    <col min="271" max="272" width="18.140625" style="417" customWidth="1"/>
    <col min="273" max="273" width="11.140625" style="417" customWidth="1"/>
    <col min="274" max="274" width="17.7109375" style="417" customWidth="1"/>
    <col min="275" max="275" width="16.85546875" style="417" customWidth="1"/>
    <col min="276" max="276" width="11.28515625" style="417" customWidth="1"/>
    <col min="277" max="277" width="17.28515625" style="417" customWidth="1"/>
    <col min="278" max="278" width="23" style="417" customWidth="1"/>
    <col min="279" max="279" width="31.5703125" style="417" customWidth="1"/>
    <col min="280" max="512" width="11.42578125" style="417"/>
    <col min="513" max="513" width="18.28515625" style="417" customWidth="1"/>
    <col min="514" max="514" width="20.28515625" style="417" customWidth="1"/>
    <col min="515" max="515" width="15.28515625" style="417" customWidth="1"/>
    <col min="516" max="516" width="17" style="417" customWidth="1"/>
    <col min="517" max="517" width="13" style="417" customWidth="1"/>
    <col min="518" max="518" width="13.140625" style="417" customWidth="1"/>
    <col min="519" max="519" width="16.7109375" style="417" customWidth="1"/>
    <col min="520" max="520" width="16.28515625" style="417" customWidth="1"/>
    <col min="521" max="523" width="6.28515625" style="417" customWidth="1"/>
    <col min="524" max="524" width="28.5703125" style="417" customWidth="1"/>
    <col min="525" max="525" width="7.7109375" style="417" customWidth="1"/>
    <col min="526" max="526" width="5.140625" style="417" customWidth="1"/>
    <col min="527" max="528" width="18.140625" style="417" customWidth="1"/>
    <col min="529" max="529" width="11.140625" style="417" customWidth="1"/>
    <col min="530" max="530" width="17.7109375" style="417" customWidth="1"/>
    <col min="531" max="531" width="16.85546875" style="417" customWidth="1"/>
    <col min="532" max="532" width="11.28515625" style="417" customWidth="1"/>
    <col min="533" max="533" width="17.28515625" style="417" customWidth="1"/>
    <col min="534" max="534" width="23" style="417" customWidth="1"/>
    <col min="535" max="535" width="31.5703125" style="417" customWidth="1"/>
    <col min="536" max="768" width="11.42578125" style="417"/>
    <col min="769" max="769" width="18.28515625" style="417" customWidth="1"/>
    <col min="770" max="770" width="20.28515625" style="417" customWidth="1"/>
    <col min="771" max="771" width="15.28515625" style="417" customWidth="1"/>
    <col min="772" max="772" width="17" style="417" customWidth="1"/>
    <col min="773" max="773" width="13" style="417" customWidth="1"/>
    <col min="774" max="774" width="13.140625" style="417" customWidth="1"/>
    <col min="775" max="775" width="16.7109375" style="417" customWidth="1"/>
    <col min="776" max="776" width="16.28515625" style="417" customWidth="1"/>
    <col min="777" max="779" width="6.28515625" style="417" customWidth="1"/>
    <col min="780" max="780" width="28.5703125" style="417" customWidth="1"/>
    <col min="781" max="781" width="7.7109375" style="417" customWidth="1"/>
    <col min="782" max="782" width="5.140625" style="417" customWidth="1"/>
    <col min="783" max="784" width="18.140625" style="417" customWidth="1"/>
    <col min="785" max="785" width="11.140625" style="417" customWidth="1"/>
    <col min="786" max="786" width="17.7109375" style="417" customWidth="1"/>
    <col min="787" max="787" width="16.85546875" style="417" customWidth="1"/>
    <col min="788" max="788" width="11.28515625" style="417" customWidth="1"/>
    <col min="789" max="789" width="17.28515625" style="417" customWidth="1"/>
    <col min="790" max="790" width="23" style="417" customWidth="1"/>
    <col min="791" max="791" width="31.5703125" style="417" customWidth="1"/>
    <col min="792" max="1024" width="11.42578125" style="417"/>
    <col min="1025" max="1025" width="18.28515625" style="417" customWidth="1"/>
    <col min="1026" max="1026" width="20.28515625" style="417" customWidth="1"/>
    <col min="1027" max="1027" width="15.28515625" style="417" customWidth="1"/>
    <col min="1028" max="1028" width="17" style="417" customWidth="1"/>
    <col min="1029" max="1029" width="13" style="417" customWidth="1"/>
    <col min="1030" max="1030" width="13.140625" style="417" customWidth="1"/>
    <col min="1031" max="1031" width="16.7109375" style="417" customWidth="1"/>
    <col min="1032" max="1032" width="16.28515625" style="417" customWidth="1"/>
    <col min="1033" max="1035" width="6.28515625" style="417" customWidth="1"/>
    <col min="1036" max="1036" width="28.5703125" style="417" customWidth="1"/>
    <col min="1037" max="1037" width="7.7109375" style="417" customWidth="1"/>
    <col min="1038" max="1038" width="5.140625" style="417" customWidth="1"/>
    <col min="1039" max="1040" width="18.140625" style="417" customWidth="1"/>
    <col min="1041" max="1041" width="11.140625" style="417" customWidth="1"/>
    <col min="1042" max="1042" width="17.7109375" style="417" customWidth="1"/>
    <col min="1043" max="1043" width="16.85546875" style="417" customWidth="1"/>
    <col min="1044" max="1044" width="11.28515625" style="417" customWidth="1"/>
    <col min="1045" max="1045" width="17.28515625" style="417" customWidth="1"/>
    <col min="1046" max="1046" width="23" style="417" customWidth="1"/>
    <col min="1047" max="1047" width="31.5703125" style="417" customWidth="1"/>
    <col min="1048" max="1280" width="11.42578125" style="417"/>
    <col min="1281" max="1281" width="18.28515625" style="417" customWidth="1"/>
    <col min="1282" max="1282" width="20.28515625" style="417" customWidth="1"/>
    <col min="1283" max="1283" width="15.28515625" style="417" customWidth="1"/>
    <col min="1284" max="1284" width="17" style="417" customWidth="1"/>
    <col min="1285" max="1285" width="13" style="417" customWidth="1"/>
    <col min="1286" max="1286" width="13.140625" style="417" customWidth="1"/>
    <col min="1287" max="1287" width="16.7109375" style="417" customWidth="1"/>
    <col min="1288" max="1288" width="16.28515625" style="417" customWidth="1"/>
    <col min="1289" max="1291" width="6.28515625" style="417" customWidth="1"/>
    <col min="1292" max="1292" width="28.5703125" style="417" customWidth="1"/>
    <col min="1293" max="1293" width="7.7109375" style="417" customWidth="1"/>
    <col min="1294" max="1294" width="5.140625" style="417" customWidth="1"/>
    <col min="1295" max="1296" width="18.140625" style="417" customWidth="1"/>
    <col min="1297" max="1297" width="11.140625" style="417" customWidth="1"/>
    <col min="1298" max="1298" width="17.7109375" style="417" customWidth="1"/>
    <col min="1299" max="1299" width="16.85546875" style="417" customWidth="1"/>
    <col min="1300" max="1300" width="11.28515625" style="417" customWidth="1"/>
    <col min="1301" max="1301" width="17.28515625" style="417" customWidth="1"/>
    <col min="1302" max="1302" width="23" style="417" customWidth="1"/>
    <col min="1303" max="1303" width="31.5703125" style="417" customWidth="1"/>
    <col min="1304" max="1536" width="11.42578125" style="417"/>
    <col min="1537" max="1537" width="18.28515625" style="417" customWidth="1"/>
    <col min="1538" max="1538" width="20.28515625" style="417" customWidth="1"/>
    <col min="1539" max="1539" width="15.28515625" style="417" customWidth="1"/>
    <col min="1540" max="1540" width="17" style="417" customWidth="1"/>
    <col min="1541" max="1541" width="13" style="417" customWidth="1"/>
    <col min="1542" max="1542" width="13.140625" style="417" customWidth="1"/>
    <col min="1543" max="1543" width="16.7109375" style="417" customWidth="1"/>
    <col min="1544" max="1544" width="16.28515625" style="417" customWidth="1"/>
    <col min="1545" max="1547" width="6.28515625" style="417" customWidth="1"/>
    <col min="1548" max="1548" width="28.5703125" style="417" customWidth="1"/>
    <col min="1549" max="1549" width="7.7109375" style="417" customWidth="1"/>
    <col min="1550" max="1550" width="5.140625" style="417" customWidth="1"/>
    <col min="1551" max="1552" width="18.140625" style="417" customWidth="1"/>
    <col min="1553" max="1553" width="11.140625" style="417" customWidth="1"/>
    <col min="1554" max="1554" width="17.7109375" style="417" customWidth="1"/>
    <col min="1555" max="1555" width="16.85546875" style="417" customWidth="1"/>
    <col min="1556" max="1556" width="11.28515625" style="417" customWidth="1"/>
    <col min="1557" max="1557" width="17.28515625" style="417" customWidth="1"/>
    <col min="1558" max="1558" width="23" style="417" customWidth="1"/>
    <col min="1559" max="1559" width="31.5703125" style="417" customWidth="1"/>
    <col min="1560" max="1792" width="11.42578125" style="417"/>
    <col min="1793" max="1793" width="18.28515625" style="417" customWidth="1"/>
    <col min="1794" max="1794" width="20.28515625" style="417" customWidth="1"/>
    <col min="1795" max="1795" width="15.28515625" style="417" customWidth="1"/>
    <col min="1796" max="1796" width="17" style="417" customWidth="1"/>
    <col min="1797" max="1797" width="13" style="417" customWidth="1"/>
    <col min="1798" max="1798" width="13.140625" style="417" customWidth="1"/>
    <col min="1799" max="1799" width="16.7109375" style="417" customWidth="1"/>
    <col min="1800" max="1800" width="16.28515625" style="417" customWidth="1"/>
    <col min="1801" max="1803" width="6.28515625" style="417" customWidth="1"/>
    <col min="1804" max="1804" width="28.5703125" style="417" customWidth="1"/>
    <col min="1805" max="1805" width="7.7109375" style="417" customWidth="1"/>
    <col min="1806" max="1806" width="5.140625" style="417" customWidth="1"/>
    <col min="1807" max="1808" width="18.140625" style="417" customWidth="1"/>
    <col min="1809" max="1809" width="11.140625" style="417" customWidth="1"/>
    <col min="1810" max="1810" width="17.7109375" style="417" customWidth="1"/>
    <col min="1811" max="1811" width="16.85546875" style="417" customWidth="1"/>
    <col min="1812" max="1812" width="11.28515625" style="417" customWidth="1"/>
    <col min="1813" max="1813" width="17.28515625" style="417" customWidth="1"/>
    <col min="1814" max="1814" width="23" style="417" customWidth="1"/>
    <col min="1815" max="1815" width="31.5703125" style="417" customWidth="1"/>
    <col min="1816" max="2048" width="11.42578125" style="417"/>
    <col min="2049" max="2049" width="18.28515625" style="417" customWidth="1"/>
    <col min="2050" max="2050" width="20.28515625" style="417" customWidth="1"/>
    <col min="2051" max="2051" width="15.28515625" style="417" customWidth="1"/>
    <col min="2052" max="2052" width="17" style="417" customWidth="1"/>
    <col min="2053" max="2053" width="13" style="417" customWidth="1"/>
    <col min="2054" max="2054" width="13.140625" style="417" customWidth="1"/>
    <col min="2055" max="2055" width="16.7109375" style="417" customWidth="1"/>
    <col min="2056" max="2056" width="16.28515625" style="417" customWidth="1"/>
    <col min="2057" max="2059" width="6.28515625" style="417" customWidth="1"/>
    <col min="2060" max="2060" width="28.5703125" style="417" customWidth="1"/>
    <col min="2061" max="2061" width="7.7109375" style="417" customWidth="1"/>
    <col min="2062" max="2062" width="5.140625" style="417" customWidth="1"/>
    <col min="2063" max="2064" width="18.140625" style="417" customWidth="1"/>
    <col min="2065" max="2065" width="11.140625" style="417" customWidth="1"/>
    <col min="2066" max="2066" width="17.7109375" style="417" customWidth="1"/>
    <col min="2067" max="2067" width="16.85546875" style="417" customWidth="1"/>
    <col min="2068" max="2068" width="11.28515625" style="417" customWidth="1"/>
    <col min="2069" max="2069" width="17.28515625" style="417" customWidth="1"/>
    <col min="2070" max="2070" width="23" style="417" customWidth="1"/>
    <col min="2071" max="2071" width="31.5703125" style="417" customWidth="1"/>
    <col min="2072" max="2304" width="11.42578125" style="417"/>
    <col min="2305" max="2305" width="18.28515625" style="417" customWidth="1"/>
    <col min="2306" max="2306" width="20.28515625" style="417" customWidth="1"/>
    <col min="2307" max="2307" width="15.28515625" style="417" customWidth="1"/>
    <col min="2308" max="2308" width="17" style="417" customWidth="1"/>
    <col min="2309" max="2309" width="13" style="417" customWidth="1"/>
    <col min="2310" max="2310" width="13.140625" style="417" customWidth="1"/>
    <col min="2311" max="2311" width="16.7109375" style="417" customWidth="1"/>
    <col min="2312" max="2312" width="16.28515625" style="417" customWidth="1"/>
    <col min="2313" max="2315" width="6.28515625" style="417" customWidth="1"/>
    <col min="2316" max="2316" width="28.5703125" style="417" customWidth="1"/>
    <col min="2317" max="2317" width="7.7109375" style="417" customWidth="1"/>
    <col min="2318" max="2318" width="5.140625" style="417" customWidth="1"/>
    <col min="2319" max="2320" width="18.140625" style="417" customWidth="1"/>
    <col min="2321" max="2321" width="11.140625" style="417" customWidth="1"/>
    <col min="2322" max="2322" width="17.7109375" style="417" customWidth="1"/>
    <col min="2323" max="2323" width="16.85546875" style="417" customWidth="1"/>
    <col min="2324" max="2324" width="11.28515625" style="417" customWidth="1"/>
    <col min="2325" max="2325" width="17.28515625" style="417" customWidth="1"/>
    <col min="2326" max="2326" width="23" style="417" customWidth="1"/>
    <col min="2327" max="2327" width="31.5703125" style="417" customWidth="1"/>
    <col min="2328" max="2560" width="11.42578125" style="417"/>
    <col min="2561" max="2561" width="18.28515625" style="417" customWidth="1"/>
    <col min="2562" max="2562" width="20.28515625" style="417" customWidth="1"/>
    <col min="2563" max="2563" width="15.28515625" style="417" customWidth="1"/>
    <col min="2564" max="2564" width="17" style="417" customWidth="1"/>
    <col min="2565" max="2565" width="13" style="417" customWidth="1"/>
    <col min="2566" max="2566" width="13.140625" style="417" customWidth="1"/>
    <col min="2567" max="2567" width="16.7109375" style="417" customWidth="1"/>
    <col min="2568" max="2568" width="16.28515625" style="417" customWidth="1"/>
    <col min="2569" max="2571" width="6.28515625" style="417" customWidth="1"/>
    <col min="2572" max="2572" width="28.5703125" style="417" customWidth="1"/>
    <col min="2573" max="2573" width="7.7109375" style="417" customWidth="1"/>
    <col min="2574" max="2574" width="5.140625" style="417" customWidth="1"/>
    <col min="2575" max="2576" width="18.140625" style="417" customWidth="1"/>
    <col min="2577" max="2577" width="11.140625" style="417" customWidth="1"/>
    <col min="2578" max="2578" width="17.7109375" style="417" customWidth="1"/>
    <col min="2579" max="2579" width="16.85546875" style="417" customWidth="1"/>
    <col min="2580" max="2580" width="11.28515625" style="417" customWidth="1"/>
    <col min="2581" max="2581" width="17.28515625" style="417" customWidth="1"/>
    <col min="2582" max="2582" width="23" style="417" customWidth="1"/>
    <col min="2583" max="2583" width="31.5703125" style="417" customWidth="1"/>
    <col min="2584" max="2816" width="11.42578125" style="417"/>
    <col min="2817" max="2817" width="18.28515625" style="417" customWidth="1"/>
    <col min="2818" max="2818" width="20.28515625" style="417" customWidth="1"/>
    <col min="2819" max="2819" width="15.28515625" style="417" customWidth="1"/>
    <col min="2820" max="2820" width="17" style="417" customWidth="1"/>
    <col min="2821" max="2821" width="13" style="417" customWidth="1"/>
    <col min="2822" max="2822" width="13.140625" style="417" customWidth="1"/>
    <col min="2823" max="2823" width="16.7109375" style="417" customWidth="1"/>
    <col min="2824" max="2824" width="16.28515625" style="417" customWidth="1"/>
    <col min="2825" max="2827" width="6.28515625" style="417" customWidth="1"/>
    <col min="2828" max="2828" width="28.5703125" style="417" customWidth="1"/>
    <col min="2829" max="2829" width="7.7109375" style="417" customWidth="1"/>
    <col min="2830" max="2830" width="5.140625" style="417" customWidth="1"/>
    <col min="2831" max="2832" width="18.140625" style="417" customWidth="1"/>
    <col min="2833" max="2833" width="11.140625" style="417" customWidth="1"/>
    <col min="2834" max="2834" width="17.7109375" style="417" customWidth="1"/>
    <col min="2835" max="2835" width="16.85546875" style="417" customWidth="1"/>
    <col min="2836" max="2836" width="11.28515625" style="417" customWidth="1"/>
    <col min="2837" max="2837" width="17.28515625" style="417" customWidth="1"/>
    <col min="2838" max="2838" width="23" style="417" customWidth="1"/>
    <col min="2839" max="2839" width="31.5703125" style="417" customWidth="1"/>
    <col min="2840" max="3072" width="11.42578125" style="417"/>
    <col min="3073" max="3073" width="18.28515625" style="417" customWidth="1"/>
    <col min="3074" max="3074" width="20.28515625" style="417" customWidth="1"/>
    <col min="3075" max="3075" width="15.28515625" style="417" customWidth="1"/>
    <col min="3076" max="3076" width="17" style="417" customWidth="1"/>
    <col min="3077" max="3077" width="13" style="417" customWidth="1"/>
    <col min="3078" max="3078" width="13.140625" style="417" customWidth="1"/>
    <col min="3079" max="3079" width="16.7109375" style="417" customWidth="1"/>
    <col min="3080" max="3080" width="16.28515625" style="417" customWidth="1"/>
    <col min="3081" max="3083" width="6.28515625" style="417" customWidth="1"/>
    <col min="3084" max="3084" width="28.5703125" style="417" customWidth="1"/>
    <col min="3085" max="3085" width="7.7109375" style="417" customWidth="1"/>
    <col min="3086" max="3086" width="5.140625" style="417" customWidth="1"/>
    <col min="3087" max="3088" width="18.140625" style="417" customWidth="1"/>
    <col min="3089" max="3089" width="11.140625" style="417" customWidth="1"/>
    <col min="3090" max="3090" width="17.7109375" style="417" customWidth="1"/>
    <col min="3091" max="3091" width="16.85546875" style="417" customWidth="1"/>
    <col min="3092" max="3092" width="11.28515625" style="417" customWidth="1"/>
    <col min="3093" max="3093" width="17.28515625" style="417" customWidth="1"/>
    <col min="3094" max="3094" width="23" style="417" customWidth="1"/>
    <col min="3095" max="3095" width="31.5703125" style="417" customWidth="1"/>
    <col min="3096" max="3328" width="11.42578125" style="417"/>
    <col min="3329" max="3329" width="18.28515625" style="417" customWidth="1"/>
    <col min="3330" max="3330" width="20.28515625" style="417" customWidth="1"/>
    <col min="3331" max="3331" width="15.28515625" style="417" customWidth="1"/>
    <col min="3332" max="3332" width="17" style="417" customWidth="1"/>
    <col min="3333" max="3333" width="13" style="417" customWidth="1"/>
    <col min="3334" max="3334" width="13.140625" style="417" customWidth="1"/>
    <col min="3335" max="3335" width="16.7109375" style="417" customWidth="1"/>
    <col min="3336" max="3336" width="16.28515625" style="417" customWidth="1"/>
    <col min="3337" max="3339" width="6.28515625" style="417" customWidth="1"/>
    <col min="3340" max="3340" width="28.5703125" style="417" customWidth="1"/>
    <col min="3341" max="3341" width="7.7109375" style="417" customWidth="1"/>
    <col min="3342" max="3342" width="5.140625" style="417" customWidth="1"/>
    <col min="3343" max="3344" width="18.140625" style="417" customWidth="1"/>
    <col min="3345" max="3345" width="11.140625" style="417" customWidth="1"/>
    <col min="3346" max="3346" width="17.7109375" style="417" customWidth="1"/>
    <col min="3347" max="3347" width="16.85546875" style="417" customWidth="1"/>
    <col min="3348" max="3348" width="11.28515625" style="417" customWidth="1"/>
    <col min="3349" max="3349" width="17.28515625" style="417" customWidth="1"/>
    <col min="3350" max="3350" width="23" style="417" customWidth="1"/>
    <col min="3351" max="3351" width="31.5703125" style="417" customWidth="1"/>
    <col min="3352" max="3584" width="11.42578125" style="417"/>
    <col min="3585" max="3585" width="18.28515625" style="417" customWidth="1"/>
    <col min="3586" max="3586" width="20.28515625" style="417" customWidth="1"/>
    <col min="3587" max="3587" width="15.28515625" style="417" customWidth="1"/>
    <col min="3588" max="3588" width="17" style="417" customWidth="1"/>
    <col min="3589" max="3589" width="13" style="417" customWidth="1"/>
    <col min="3590" max="3590" width="13.140625" style="417" customWidth="1"/>
    <col min="3591" max="3591" width="16.7109375" style="417" customWidth="1"/>
    <col min="3592" max="3592" width="16.28515625" style="417" customWidth="1"/>
    <col min="3593" max="3595" width="6.28515625" style="417" customWidth="1"/>
    <col min="3596" max="3596" width="28.5703125" style="417" customWidth="1"/>
    <col min="3597" max="3597" width="7.7109375" style="417" customWidth="1"/>
    <col min="3598" max="3598" width="5.140625" style="417" customWidth="1"/>
    <col min="3599" max="3600" width="18.140625" style="417" customWidth="1"/>
    <col min="3601" max="3601" width="11.140625" style="417" customWidth="1"/>
    <col min="3602" max="3602" width="17.7109375" style="417" customWidth="1"/>
    <col min="3603" max="3603" width="16.85546875" style="417" customWidth="1"/>
    <col min="3604" max="3604" width="11.28515625" style="417" customWidth="1"/>
    <col min="3605" max="3605" width="17.28515625" style="417" customWidth="1"/>
    <col min="3606" max="3606" width="23" style="417" customWidth="1"/>
    <col min="3607" max="3607" width="31.5703125" style="417" customWidth="1"/>
    <col min="3608" max="3840" width="11.42578125" style="417"/>
    <col min="3841" max="3841" width="18.28515625" style="417" customWidth="1"/>
    <col min="3842" max="3842" width="20.28515625" style="417" customWidth="1"/>
    <col min="3843" max="3843" width="15.28515625" style="417" customWidth="1"/>
    <col min="3844" max="3844" width="17" style="417" customWidth="1"/>
    <col min="3845" max="3845" width="13" style="417" customWidth="1"/>
    <col min="3846" max="3846" width="13.140625" style="417" customWidth="1"/>
    <col min="3847" max="3847" width="16.7109375" style="417" customWidth="1"/>
    <col min="3848" max="3848" width="16.28515625" style="417" customWidth="1"/>
    <col min="3849" max="3851" width="6.28515625" style="417" customWidth="1"/>
    <col min="3852" max="3852" width="28.5703125" style="417" customWidth="1"/>
    <col min="3853" max="3853" width="7.7109375" style="417" customWidth="1"/>
    <col min="3854" max="3854" width="5.140625" style="417" customWidth="1"/>
    <col min="3855" max="3856" width="18.140625" style="417" customWidth="1"/>
    <col min="3857" max="3857" width="11.140625" style="417" customWidth="1"/>
    <col min="3858" max="3858" width="17.7109375" style="417" customWidth="1"/>
    <col min="3859" max="3859" width="16.85546875" style="417" customWidth="1"/>
    <col min="3860" max="3860" width="11.28515625" style="417" customWidth="1"/>
    <col min="3861" max="3861" width="17.28515625" style="417" customWidth="1"/>
    <col min="3862" max="3862" width="23" style="417" customWidth="1"/>
    <col min="3863" max="3863" width="31.5703125" style="417" customWidth="1"/>
    <col min="3864" max="4096" width="11.42578125" style="417"/>
    <col min="4097" max="4097" width="18.28515625" style="417" customWidth="1"/>
    <col min="4098" max="4098" width="20.28515625" style="417" customWidth="1"/>
    <col min="4099" max="4099" width="15.28515625" style="417" customWidth="1"/>
    <col min="4100" max="4100" width="17" style="417" customWidth="1"/>
    <col min="4101" max="4101" width="13" style="417" customWidth="1"/>
    <col min="4102" max="4102" width="13.140625" style="417" customWidth="1"/>
    <col min="4103" max="4103" width="16.7109375" style="417" customWidth="1"/>
    <col min="4104" max="4104" width="16.28515625" style="417" customWidth="1"/>
    <col min="4105" max="4107" width="6.28515625" style="417" customWidth="1"/>
    <col min="4108" max="4108" width="28.5703125" style="417" customWidth="1"/>
    <col min="4109" max="4109" width="7.7109375" style="417" customWidth="1"/>
    <col min="4110" max="4110" width="5.140625" style="417" customWidth="1"/>
    <col min="4111" max="4112" width="18.140625" style="417" customWidth="1"/>
    <col min="4113" max="4113" width="11.140625" style="417" customWidth="1"/>
    <col min="4114" max="4114" width="17.7109375" style="417" customWidth="1"/>
    <col min="4115" max="4115" width="16.85546875" style="417" customWidth="1"/>
    <col min="4116" max="4116" width="11.28515625" style="417" customWidth="1"/>
    <col min="4117" max="4117" width="17.28515625" style="417" customWidth="1"/>
    <col min="4118" max="4118" width="23" style="417" customWidth="1"/>
    <col min="4119" max="4119" width="31.5703125" style="417" customWidth="1"/>
    <col min="4120" max="4352" width="11.42578125" style="417"/>
    <col min="4353" max="4353" width="18.28515625" style="417" customWidth="1"/>
    <col min="4354" max="4354" width="20.28515625" style="417" customWidth="1"/>
    <col min="4355" max="4355" width="15.28515625" style="417" customWidth="1"/>
    <col min="4356" max="4356" width="17" style="417" customWidth="1"/>
    <col min="4357" max="4357" width="13" style="417" customWidth="1"/>
    <col min="4358" max="4358" width="13.140625" style="417" customWidth="1"/>
    <col min="4359" max="4359" width="16.7109375" style="417" customWidth="1"/>
    <col min="4360" max="4360" width="16.28515625" style="417" customWidth="1"/>
    <col min="4361" max="4363" width="6.28515625" style="417" customWidth="1"/>
    <col min="4364" max="4364" width="28.5703125" style="417" customWidth="1"/>
    <col min="4365" max="4365" width="7.7109375" style="417" customWidth="1"/>
    <col min="4366" max="4366" width="5.140625" style="417" customWidth="1"/>
    <col min="4367" max="4368" width="18.140625" style="417" customWidth="1"/>
    <col min="4369" max="4369" width="11.140625" style="417" customWidth="1"/>
    <col min="4370" max="4370" width="17.7109375" style="417" customWidth="1"/>
    <col min="4371" max="4371" width="16.85546875" style="417" customWidth="1"/>
    <col min="4372" max="4372" width="11.28515625" style="417" customWidth="1"/>
    <col min="4373" max="4373" width="17.28515625" style="417" customWidth="1"/>
    <col min="4374" max="4374" width="23" style="417" customWidth="1"/>
    <col min="4375" max="4375" width="31.5703125" style="417" customWidth="1"/>
    <col min="4376" max="4608" width="11.42578125" style="417"/>
    <col min="4609" max="4609" width="18.28515625" style="417" customWidth="1"/>
    <col min="4610" max="4610" width="20.28515625" style="417" customWidth="1"/>
    <col min="4611" max="4611" width="15.28515625" style="417" customWidth="1"/>
    <col min="4612" max="4612" width="17" style="417" customWidth="1"/>
    <col min="4613" max="4613" width="13" style="417" customWidth="1"/>
    <col min="4614" max="4614" width="13.140625" style="417" customWidth="1"/>
    <col min="4615" max="4615" width="16.7109375" style="417" customWidth="1"/>
    <col min="4616" max="4616" width="16.28515625" style="417" customWidth="1"/>
    <col min="4617" max="4619" width="6.28515625" style="417" customWidth="1"/>
    <col min="4620" max="4620" width="28.5703125" style="417" customWidth="1"/>
    <col min="4621" max="4621" width="7.7109375" style="417" customWidth="1"/>
    <col min="4622" max="4622" width="5.140625" style="417" customWidth="1"/>
    <col min="4623" max="4624" width="18.140625" style="417" customWidth="1"/>
    <col min="4625" max="4625" width="11.140625" style="417" customWidth="1"/>
    <col min="4626" max="4626" width="17.7109375" style="417" customWidth="1"/>
    <col min="4627" max="4627" width="16.85546875" style="417" customWidth="1"/>
    <col min="4628" max="4628" width="11.28515625" style="417" customWidth="1"/>
    <col min="4629" max="4629" width="17.28515625" style="417" customWidth="1"/>
    <col min="4630" max="4630" width="23" style="417" customWidth="1"/>
    <col min="4631" max="4631" width="31.5703125" style="417" customWidth="1"/>
    <col min="4632" max="4864" width="11.42578125" style="417"/>
    <col min="4865" max="4865" width="18.28515625" style="417" customWidth="1"/>
    <col min="4866" max="4866" width="20.28515625" style="417" customWidth="1"/>
    <col min="4867" max="4867" width="15.28515625" style="417" customWidth="1"/>
    <col min="4868" max="4868" width="17" style="417" customWidth="1"/>
    <col min="4869" max="4869" width="13" style="417" customWidth="1"/>
    <col min="4870" max="4870" width="13.140625" style="417" customWidth="1"/>
    <col min="4871" max="4871" width="16.7109375" style="417" customWidth="1"/>
    <col min="4872" max="4872" width="16.28515625" style="417" customWidth="1"/>
    <col min="4873" max="4875" width="6.28515625" style="417" customWidth="1"/>
    <col min="4876" max="4876" width="28.5703125" style="417" customWidth="1"/>
    <col min="4877" max="4877" width="7.7109375" style="417" customWidth="1"/>
    <col min="4878" max="4878" width="5.140625" style="417" customWidth="1"/>
    <col min="4879" max="4880" width="18.140625" style="417" customWidth="1"/>
    <col min="4881" max="4881" width="11.140625" style="417" customWidth="1"/>
    <col min="4882" max="4882" width="17.7109375" style="417" customWidth="1"/>
    <col min="4883" max="4883" width="16.85546875" style="417" customWidth="1"/>
    <col min="4884" max="4884" width="11.28515625" style="417" customWidth="1"/>
    <col min="4885" max="4885" width="17.28515625" style="417" customWidth="1"/>
    <col min="4886" max="4886" width="23" style="417" customWidth="1"/>
    <col min="4887" max="4887" width="31.5703125" style="417" customWidth="1"/>
    <col min="4888" max="5120" width="11.42578125" style="417"/>
    <col min="5121" max="5121" width="18.28515625" style="417" customWidth="1"/>
    <col min="5122" max="5122" width="20.28515625" style="417" customWidth="1"/>
    <col min="5123" max="5123" width="15.28515625" style="417" customWidth="1"/>
    <col min="5124" max="5124" width="17" style="417" customWidth="1"/>
    <col min="5125" max="5125" width="13" style="417" customWidth="1"/>
    <col min="5126" max="5126" width="13.140625" style="417" customWidth="1"/>
    <col min="5127" max="5127" width="16.7109375" style="417" customWidth="1"/>
    <col min="5128" max="5128" width="16.28515625" style="417" customWidth="1"/>
    <col min="5129" max="5131" width="6.28515625" style="417" customWidth="1"/>
    <col min="5132" max="5132" width="28.5703125" style="417" customWidth="1"/>
    <col min="5133" max="5133" width="7.7109375" style="417" customWidth="1"/>
    <col min="5134" max="5134" width="5.140625" style="417" customWidth="1"/>
    <col min="5135" max="5136" width="18.140625" style="417" customWidth="1"/>
    <col min="5137" max="5137" width="11.140625" style="417" customWidth="1"/>
    <col min="5138" max="5138" width="17.7109375" style="417" customWidth="1"/>
    <col min="5139" max="5139" width="16.85546875" style="417" customWidth="1"/>
    <col min="5140" max="5140" width="11.28515625" style="417" customWidth="1"/>
    <col min="5141" max="5141" width="17.28515625" style="417" customWidth="1"/>
    <col min="5142" max="5142" width="23" style="417" customWidth="1"/>
    <col min="5143" max="5143" width="31.5703125" style="417" customWidth="1"/>
    <col min="5144" max="5376" width="11.42578125" style="417"/>
    <col min="5377" max="5377" width="18.28515625" style="417" customWidth="1"/>
    <col min="5378" max="5378" width="20.28515625" style="417" customWidth="1"/>
    <col min="5379" max="5379" width="15.28515625" style="417" customWidth="1"/>
    <col min="5380" max="5380" width="17" style="417" customWidth="1"/>
    <col min="5381" max="5381" width="13" style="417" customWidth="1"/>
    <col min="5382" max="5382" width="13.140625" style="417" customWidth="1"/>
    <col min="5383" max="5383" width="16.7109375" style="417" customWidth="1"/>
    <col min="5384" max="5384" width="16.28515625" style="417" customWidth="1"/>
    <col min="5385" max="5387" width="6.28515625" style="417" customWidth="1"/>
    <col min="5388" max="5388" width="28.5703125" style="417" customWidth="1"/>
    <col min="5389" max="5389" width="7.7109375" style="417" customWidth="1"/>
    <col min="5390" max="5390" width="5.140625" style="417" customWidth="1"/>
    <col min="5391" max="5392" width="18.140625" style="417" customWidth="1"/>
    <col min="5393" max="5393" width="11.140625" style="417" customWidth="1"/>
    <col min="5394" max="5394" width="17.7109375" style="417" customWidth="1"/>
    <col min="5395" max="5395" width="16.85546875" style="417" customWidth="1"/>
    <col min="5396" max="5396" width="11.28515625" style="417" customWidth="1"/>
    <col min="5397" max="5397" width="17.28515625" style="417" customWidth="1"/>
    <col min="5398" max="5398" width="23" style="417" customWidth="1"/>
    <col min="5399" max="5399" width="31.5703125" style="417" customWidth="1"/>
    <col min="5400" max="5632" width="11.42578125" style="417"/>
    <col min="5633" max="5633" width="18.28515625" style="417" customWidth="1"/>
    <col min="5634" max="5634" width="20.28515625" style="417" customWidth="1"/>
    <col min="5635" max="5635" width="15.28515625" style="417" customWidth="1"/>
    <col min="5636" max="5636" width="17" style="417" customWidth="1"/>
    <col min="5637" max="5637" width="13" style="417" customWidth="1"/>
    <col min="5638" max="5638" width="13.140625" style="417" customWidth="1"/>
    <col min="5639" max="5639" width="16.7109375" style="417" customWidth="1"/>
    <col min="5640" max="5640" width="16.28515625" style="417" customWidth="1"/>
    <col min="5641" max="5643" width="6.28515625" style="417" customWidth="1"/>
    <col min="5644" max="5644" width="28.5703125" style="417" customWidth="1"/>
    <col min="5645" max="5645" width="7.7109375" style="417" customWidth="1"/>
    <col min="5646" max="5646" width="5.140625" style="417" customWidth="1"/>
    <col min="5647" max="5648" width="18.140625" style="417" customWidth="1"/>
    <col min="5649" max="5649" width="11.140625" style="417" customWidth="1"/>
    <col min="5650" max="5650" width="17.7109375" style="417" customWidth="1"/>
    <col min="5651" max="5651" width="16.85546875" style="417" customWidth="1"/>
    <col min="5652" max="5652" width="11.28515625" style="417" customWidth="1"/>
    <col min="5653" max="5653" width="17.28515625" style="417" customWidth="1"/>
    <col min="5654" max="5654" width="23" style="417" customWidth="1"/>
    <col min="5655" max="5655" width="31.5703125" style="417" customWidth="1"/>
    <col min="5656" max="5888" width="11.42578125" style="417"/>
    <col min="5889" max="5889" width="18.28515625" style="417" customWidth="1"/>
    <col min="5890" max="5890" width="20.28515625" style="417" customWidth="1"/>
    <col min="5891" max="5891" width="15.28515625" style="417" customWidth="1"/>
    <col min="5892" max="5892" width="17" style="417" customWidth="1"/>
    <col min="5893" max="5893" width="13" style="417" customWidth="1"/>
    <col min="5894" max="5894" width="13.140625" style="417" customWidth="1"/>
    <col min="5895" max="5895" width="16.7109375" style="417" customWidth="1"/>
    <col min="5896" max="5896" width="16.28515625" style="417" customWidth="1"/>
    <col min="5897" max="5899" width="6.28515625" style="417" customWidth="1"/>
    <col min="5900" max="5900" width="28.5703125" style="417" customWidth="1"/>
    <col min="5901" max="5901" width="7.7109375" style="417" customWidth="1"/>
    <col min="5902" max="5902" width="5.140625" style="417" customWidth="1"/>
    <col min="5903" max="5904" width="18.140625" style="417" customWidth="1"/>
    <col min="5905" max="5905" width="11.140625" style="417" customWidth="1"/>
    <col min="5906" max="5906" width="17.7109375" style="417" customWidth="1"/>
    <col min="5907" max="5907" width="16.85546875" style="417" customWidth="1"/>
    <col min="5908" max="5908" width="11.28515625" style="417" customWidth="1"/>
    <col min="5909" max="5909" width="17.28515625" style="417" customWidth="1"/>
    <col min="5910" max="5910" width="23" style="417" customWidth="1"/>
    <col min="5911" max="5911" width="31.5703125" style="417" customWidth="1"/>
    <col min="5912" max="6144" width="11.42578125" style="417"/>
    <col min="6145" max="6145" width="18.28515625" style="417" customWidth="1"/>
    <col min="6146" max="6146" width="20.28515625" style="417" customWidth="1"/>
    <col min="6147" max="6147" width="15.28515625" style="417" customWidth="1"/>
    <col min="6148" max="6148" width="17" style="417" customWidth="1"/>
    <col min="6149" max="6149" width="13" style="417" customWidth="1"/>
    <col min="6150" max="6150" width="13.140625" style="417" customWidth="1"/>
    <col min="6151" max="6151" width="16.7109375" style="417" customWidth="1"/>
    <col min="6152" max="6152" width="16.28515625" style="417" customWidth="1"/>
    <col min="6153" max="6155" width="6.28515625" style="417" customWidth="1"/>
    <col min="6156" max="6156" width="28.5703125" style="417" customWidth="1"/>
    <col min="6157" max="6157" width="7.7109375" style="417" customWidth="1"/>
    <col min="6158" max="6158" width="5.140625" style="417" customWidth="1"/>
    <col min="6159" max="6160" width="18.140625" style="417" customWidth="1"/>
    <col min="6161" max="6161" width="11.140625" style="417" customWidth="1"/>
    <col min="6162" max="6162" width="17.7109375" style="417" customWidth="1"/>
    <col min="6163" max="6163" width="16.85546875" style="417" customWidth="1"/>
    <col min="6164" max="6164" width="11.28515625" style="417" customWidth="1"/>
    <col min="6165" max="6165" width="17.28515625" style="417" customWidth="1"/>
    <col min="6166" max="6166" width="23" style="417" customWidth="1"/>
    <col min="6167" max="6167" width="31.5703125" style="417" customWidth="1"/>
    <col min="6168" max="6400" width="11.42578125" style="417"/>
    <col min="6401" max="6401" width="18.28515625" style="417" customWidth="1"/>
    <col min="6402" max="6402" width="20.28515625" style="417" customWidth="1"/>
    <col min="6403" max="6403" width="15.28515625" style="417" customWidth="1"/>
    <col min="6404" max="6404" width="17" style="417" customWidth="1"/>
    <col min="6405" max="6405" width="13" style="417" customWidth="1"/>
    <col min="6406" max="6406" width="13.140625" style="417" customWidth="1"/>
    <col min="6407" max="6407" width="16.7109375" style="417" customWidth="1"/>
    <col min="6408" max="6408" width="16.28515625" style="417" customWidth="1"/>
    <col min="6409" max="6411" width="6.28515625" style="417" customWidth="1"/>
    <col min="6412" max="6412" width="28.5703125" style="417" customWidth="1"/>
    <col min="6413" max="6413" width="7.7109375" style="417" customWidth="1"/>
    <col min="6414" max="6414" width="5.140625" style="417" customWidth="1"/>
    <col min="6415" max="6416" width="18.140625" style="417" customWidth="1"/>
    <col min="6417" max="6417" width="11.140625" style="417" customWidth="1"/>
    <col min="6418" max="6418" width="17.7109375" style="417" customWidth="1"/>
    <col min="6419" max="6419" width="16.85546875" style="417" customWidth="1"/>
    <col min="6420" max="6420" width="11.28515625" style="417" customWidth="1"/>
    <col min="6421" max="6421" width="17.28515625" style="417" customWidth="1"/>
    <col min="6422" max="6422" width="23" style="417" customWidth="1"/>
    <col min="6423" max="6423" width="31.5703125" style="417" customWidth="1"/>
    <col min="6424" max="6656" width="11.42578125" style="417"/>
    <col min="6657" max="6657" width="18.28515625" style="417" customWidth="1"/>
    <col min="6658" max="6658" width="20.28515625" style="417" customWidth="1"/>
    <col min="6659" max="6659" width="15.28515625" style="417" customWidth="1"/>
    <col min="6660" max="6660" width="17" style="417" customWidth="1"/>
    <col min="6661" max="6661" width="13" style="417" customWidth="1"/>
    <col min="6662" max="6662" width="13.140625" style="417" customWidth="1"/>
    <col min="6663" max="6663" width="16.7109375" style="417" customWidth="1"/>
    <col min="6664" max="6664" width="16.28515625" style="417" customWidth="1"/>
    <col min="6665" max="6667" width="6.28515625" style="417" customWidth="1"/>
    <col min="6668" max="6668" width="28.5703125" style="417" customWidth="1"/>
    <col min="6669" max="6669" width="7.7109375" style="417" customWidth="1"/>
    <col min="6670" max="6670" width="5.140625" style="417" customWidth="1"/>
    <col min="6671" max="6672" width="18.140625" style="417" customWidth="1"/>
    <col min="6673" max="6673" width="11.140625" style="417" customWidth="1"/>
    <col min="6674" max="6674" width="17.7109375" style="417" customWidth="1"/>
    <col min="6675" max="6675" width="16.85546875" style="417" customWidth="1"/>
    <col min="6676" max="6676" width="11.28515625" style="417" customWidth="1"/>
    <col min="6677" max="6677" width="17.28515625" style="417" customWidth="1"/>
    <col min="6678" max="6678" width="23" style="417" customWidth="1"/>
    <col min="6679" max="6679" width="31.5703125" style="417" customWidth="1"/>
    <col min="6680" max="6912" width="11.42578125" style="417"/>
    <col min="6913" max="6913" width="18.28515625" style="417" customWidth="1"/>
    <col min="6914" max="6914" width="20.28515625" style="417" customWidth="1"/>
    <col min="6915" max="6915" width="15.28515625" style="417" customWidth="1"/>
    <col min="6916" max="6916" width="17" style="417" customWidth="1"/>
    <col min="6917" max="6917" width="13" style="417" customWidth="1"/>
    <col min="6918" max="6918" width="13.140625" style="417" customWidth="1"/>
    <col min="6919" max="6919" width="16.7109375" style="417" customWidth="1"/>
    <col min="6920" max="6920" width="16.28515625" style="417" customWidth="1"/>
    <col min="6921" max="6923" width="6.28515625" style="417" customWidth="1"/>
    <col min="6924" max="6924" width="28.5703125" style="417" customWidth="1"/>
    <col min="6925" max="6925" width="7.7109375" style="417" customWidth="1"/>
    <col min="6926" max="6926" width="5.140625" style="417" customWidth="1"/>
    <col min="6927" max="6928" width="18.140625" style="417" customWidth="1"/>
    <col min="6929" max="6929" width="11.140625" style="417" customWidth="1"/>
    <col min="6930" max="6930" width="17.7109375" style="417" customWidth="1"/>
    <col min="6931" max="6931" width="16.85546875" style="417" customWidth="1"/>
    <col min="6932" max="6932" width="11.28515625" style="417" customWidth="1"/>
    <col min="6933" max="6933" width="17.28515625" style="417" customWidth="1"/>
    <col min="6934" max="6934" width="23" style="417" customWidth="1"/>
    <col min="6935" max="6935" width="31.5703125" style="417" customWidth="1"/>
    <col min="6936" max="7168" width="11.42578125" style="417"/>
    <col min="7169" max="7169" width="18.28515625" style="417" customWidth="1"/>
    <col min="7170" max="7170" width="20.28515625" style="417" customWidth="1"/>
    <col min="7171" max="7171" width="15.28515625" style="417" customWidth="1"/>
    <col min="7172" max="7172" width="17" style="417" customWidth="1"/>
    <col min="7173" max="7173" width="13" style="417" customWidth="1"/>
    <col min="7174" max="7174" width="13.140625" style="417" customWidth="1"/>
    <col min="7175" max="7175" width="16.7109375" style="417" customWidth="1"/>
    <col min="7176" max="7176" width="16.28515625" style="417" customWidth="1"/>
    <col min="7177" max="7179" width="6.28515625" style="417" customWidth="1"/>
    <col min="7180" max="7180" width="28.5703125" style="417" customWidth="1"/>
    <col min="7181" max="7181" width="7.7109375" style="417" customWidth="1"/>
    <col min="7182" max="7182" width="5.140625" style="417" customWidth="1"/>
    <col min="7183" max="7184" width="18.140625" style="417" customWidth="1"/>
    <col min="7185" max="7185" width="11.140625" style="417" customWidth="1"/>
    <col min="7186" max="7186" width="17.7109375" style="417" customWidth="1"/>
    <col min="7187" max="7187" width="16.85546875" style="417" customWidth="1"/>
    <col min="7188" max="7188" width="11.28515625" style="417" customWidth="1"/>
    <col min="7189" max="7189" width="17.28515625" style="417" customWidth="1"/>
    <col min="7190" max="7190" width="23" style="417" customWidth="1"/>
    <col min="7191" max="7191" width="31.5703125" style="417" customWidth="1"/>
    <col min="7192" max="7424" width="11.42578125" style="417"/>
    <col min="7425" max="7425" width="18.28515625" style="417" customWidth="1"/>
    <col min="7426" max="7426" width="20.28515625" style="417" customWidth="1"/>
    <col min="7427" max="7427" width="15.28515625" style="417" customWidth="1"/>
    <col min="7428" max="7428" width="17" style="417" customWidth="1"/>
    <col min="7429" max="7429" width="13" style="417" customWidth="1"/>
    <col min="7430" max="7430" width="13.140625" style="417" customWidth="1"/>
    <col min="7431" max="7431" width="16.7109375" style="417" customWidth="1"/>
    <col min="7432" max="7432" width="16.28515625" style="417" customWidth="1"/>
    <col min="7433" max="7435" width="6.28515625" style="417" customWidth="1"/>
    <col min="7436" max="7436" width="28.5703125" style="417" customWidth="1"/>
    <col min="7437" max="7437" width="7.7109375" style="417" customWidth="1"/>
    <col min="7438" max="7438" width="5.140625" style="417" customWidth="1"/>
    <col min="7439" max="7440" width="18.140625" style="417" customWidth="1"/>
    <col min="7441" max="7441" width="11.140625" style="417" customWidth="1"/>
    <col min="7442" max="7442" width="17.7109375" style="417" customWidth="1"/>
    <col min="7443" max="7443" width="16.85546875" style="417" customWidth="1"/>
    <col min="7444" max="7444" width="11.28515625" style="417" customWidth="1"/>
    <col min="7445" max="7445" width="17.28515625" style="417" customWidth="1"/>
    <col min="7446" max="7446" width="23" style="417" customWidth="1"/>
    <col min="7447" max="7447" width="31.5703125" style="417" customWidth="1"/>
    <col min="7448" max="7680" width="11.42578125" style="417"/>
    <col min="7681" max="7681" width="18.28515625" style="417" customWidth="1"/>
    <col min="7682" max="7682" width="20.28515625" style="417" customWidth="1"/>
    <col min="7683" max="7683" width="15.28515625" style="417" customWidth="1"/>
    <col min="7684" max="7684" width="17" style="417" customWidth="1"/>
    <col min="7685" max="7685" width="13" style="417" customWidth="1"/>
    <col min="7686" max="7686" width="13.140625" style="417" customWidth="1"/>
    <col min="7687" max="7687" width="16.7109375" style="417" customWidth="1"/>
    <col min="7688" max="7688" width="16.28515625" style="417" customWidth="1"/>
    <col min="7689" max="7691" width="6.28515625" style="417" customWidth="1"/>
    <col min="7692" max="7692" width="28.5703125" style="417" customWidth="1"/>
    <col min="7693" max="7693" width="7.7109375" style="417" customWidth="1"/>
    <col min="7694" max="7694" width="5.140625" style="417" customWidth="1"/>
    <col min="7695" max="7696" width="18.140625" style="417" customWidth="1"/>
    <col min="7697" max="7697" width="11.140625" style="417" customWidth="1"/>
    <col min="7698" max="7698" width="17.7109375" style="417" customWidth="1"/>
    <col min="7699" max="7699" width="16.85546875" style="417" customWidth="1"/>
    <col min="7700" max="7700" width="11.28515625" style="417" customWidth="1"/>
    <col min="7701" max="7701" width="17.28515625" style="417" customWidth="1"/>
    <col min="7702" max="7702" width="23" style="417" customWidth="1"/>
    <col min="7703" max="7703" width="31.5703125" style="417" customWidth="1"/>
    <col min="7704" max="7936" width="11.42578125" style="417"/>
    <col min="7937" max="7937" width="18.28515625" style="417" customWidth="1"/>
    <col min="7938" max="7938" width="20.28515625" style="417" customWidth="1"/>
    <col min="7939" max="7939" width="15.28515625" style="417" customWidth="1"/>
    <col min="7940" max="7940" width="17" style="417" customWidth="1"/>
    <col min="7941" max="7941" width="13" style="417" customWidth="1"/>
    <col min="7942" max="7942" width="13.140625" style="417" customWidth="1"/>
    <col min="7943" max="7943" width="16.7109375" style="417" customWidth="1"/>
    <col min="7944" max="7944" width="16.28515625" style="417" customWidth="1"/>
    <col min="7945" max="7947" width="6.28515625" style="417" customWidth="1"/>
    <col min="7948" max="7948" width="28.5703125" style="417" customWidth="1"/>
    <col min="7949" max="7949" width="7.7109375" style="417" customWidth="1"/>
    <col min="7950" max="7950" width="5.140625" style="417" customWidth="1"/>
    <col min="7951" max="7952" width="18.140625" style="417" customWidth="1"/>
    <col min="7953" max="7953" width="11.140625" style="417" customWidth="1"/>
    <col min="7954" max="7954" width="17.7109375" style="417" customWidth="1"/>
    <col min="7955" max="7955" width="16.85546875" style="417" customWidth="1"/>
    <col min="7956" max="7956" width="11.28515625" style="417" customWidth="1"/>
    <col min="7957" max="7957" width="17.28515625" style="417" customWidth="1"/>
    <col min="7958" max="7958" width="23" style="417" customWidth="1"/>
    <col min="7959" max="7959" width="31.5703125" style="417" customWidth="1"/>
    <col min="7960" max="8192" width="11.42578125" style="417"/>
    <col min="8193" max="8193" width="18.28515625" style="417" customWidth="1"/>
    <col min="8194" max="8194" width="20.28515625" style="417" customWidth="1"/>
    <col min="8195" max="8195" width="15.28515625" style="417" customWidth="1"/>
    <col min="8196" max="8196" width="17" style="417" customWidth="1"/>
    <col min="8197" max="8197" width="13" style="417" customWidth="1"/>
    <col min="8198" max="8198" width="13.140625" style="417" customWidth="1"/>
    <col min="8199" max="8199" width="16.7109375" style="417" customWidth="1"/>
    <col min="8200" max="8200" width="16.28515625" style="417" customWidth="1"/>
    <col min="8201" max="8203" width="6.28515625" style="417" customWidth="1"/>
    <col min="8204" max="8204" width="28.5703125" style="417" customWidth="1"/>
    <col min="8205" max="8205" width="7.7109375" style="417" customWidth="1"/>
    <col min="8206" max="8206" width="5.140625" style="417" customWidth="1"/>
    <col min="8207" max="8208" width="18.140625" style="417" customWidth="1"/>
    <col min="8209" max="8209" width="11.140625" style="417" customWidth="1"/>
    <col min="8210" max="8210" width="17.7109375" style="417" customWidth="1"/>
    <col min="8211" max="8211" width="16.85546875" style="417" customWidth="1"/>
    <col min="8212" max="8212" width="11.28515625" style="417" customWidth="1"/>
    <col min="8213" max="8213" width="17.28515625" style="417" customWidth="1"/>
    <col min="8214" max="8214" width="23" style="417" customWidth="1"/>
    <col min="8215" max="8215" width="31.5703125" style="417" customWidth="1"/>
    <col min="8216" max="8448" width="11.42578125" style="417"/>
    <col min="8449" max="8449" width="18.28515625" style="417" customWidth="1"/>
    <col min="8450" max="8450" width="20.28515625" style="417" customWidth="1"/>
    <col min="8451" max="8451" width="15.28515625" style="417" customWidth="1"/>
    <col min="8452" max="8452" width="17" style="417" customWidth="1"/>
    <col min="8453" max="8453" width="13" style="417" customWidth="1"/>
    <col min="8454" max="8454" width="13.140625" style="417" customWidth="1"/>
    <col min="8455" max="8455" width="16.7109375" style="417" customWidth="1"/>
    <col min="8456" max="8456" width="16.28515625" style="417" customWidth="1"/>
    <col min="8457" max="8459" width="6.28515625" style="417" customWidth="1"/>
    <col min="8460" max="8460" width="28.5703125" style="417" customWidth="1"/>
    <col min="8461" max="8461" width="7.7109375" style="417" customWidth="1"/>
    <col min="8462" max="8462" width="5.140625" style="417" customWidth="1"/>
    <col min="8463" max="8464" width="18.140625" style="417" customWidth="1"/>
    <col min="8465" max="8465" width="11.140625" style="417" customWidth="1"/>
    <col min="8466" max="8466" width="17.7109375" style="417" customWidth="1"/>
    <col min="8467" max="8467" width="16.85546875" style="417" customWidth="1"/>
    <col min="8468" max="8468" width="11.28515625" style="417" customWidth="1"/>
    <col min="8469" max="8469" width="17.28515625" style="417" customWidth="1"/>
    <col min="8470" max="8470" width="23" style="417" customWidth="1"/>
    <col min="8471" max="8471" width="31.5703125" style="417" customWidth="1"/>
    <col min="8472" max="8704" width="11.42578125" style="417"/>
    <col min="8705" max="8705" width="18.28515625" style="417" customWidth="1"/>
    <col min="8706" max="8706" width="20.28515625" style="417" customWidth="1"/>
    <col min="8707" max="8707" width="15.28515625" style="417" customWidth="1"/>
    <col min="8708" max="8708" width="17" style="417" customWidth="1"/>
    <col min="8709" max="8709" width="13" style="417" customWidth="1"/>
    <col min="8710" max="8710" width="13.140625" style="417" customWidth="1"/>
    <col min="8711" max="8711" width="16.7109375" style="417" customWidth="1"/>
    <col min="8712" max="8712" width="16.28515625" style="417" customWidth="1"/>
    <col min="8713" max="8715" width="6.28515625" style="417" customWidth="1"/>
    <col min="8716" max="8716" width="28.5703125" style="417" customWidth="1"/>
    <col min="8717" max="8717" width="7.7109375" style="417" customWidth="1"/>
    <col min="8718" max="8718" width="5.140625" style="417" customWidth="1"/>
    <col min="8719" max="8720" width="18.140625" style="417" customWidth="1"/>
    <col min="8721" max="8721" width="11.140625" style="417" customWidth="1"/>
    <col min="8722" max="8722" width="17.7109375" style="417" customWidth="1"/>
    <col min="8723" max="8723" width="16.85546875" style="417" customWidth="1"/>
    <col min="8724" max="8724" width="11.28515625" style="417" customWidth="1"/>
    <col min="8725" max="8725" width="17.28515625" style="417" customWidth="1"/>
    <col min="8726" max="8726" width="23" style="417" customWidth="1"/>
    <col min="8727" max="8727" width="31.5703125" style="417" customWidth="1"/>
    <col min="8728" max="8960" width="11.42578125" style="417"/>
    <col min="8961" max="8961" width="18.28515625" style="417" customWidth="1"/>
    <col min="8962" max="8962" width="20.28515625" style="417" customWidth="1"/>
    <col min="8963" max="8963" width="15.28515625" style="417" customWidth="1"/>
    <col min="8964" max="8964" width="17" style="417" customWidth="1"/>
    <col min="8965" max="8965" width="13" style="417" customWidth="1"/>
    <col min="8966" max="8966" width="13.140625" style="417" customWidth="1"/>
    <col min="8967" max="8967" width="16.7109375" style="417" customWidth="1"/>
    <col min="8968" max="8968" width="16.28515625" style="417" customWidth="1"/>
    <col min="8969" max="8971" width="6.28515625" style="417" customWidth="1"/>
    <col min="8972" max="8972" width="28.5703125" style="417" customWidth="1"/>
    <col min="8973" max="8973" width="7.7109375" style="417" customWidth="1"/>
    <col min="8974" max="8974" width="5.140625" style="417" customWidth="1"/>
    <col min="8975" max="8976" width="18.140625" style="417" customWidth="1"/>
    <col min="8977" max="8977" width="11.140625" style="417" customWidth="1"/>
    <col min="8978" max="8978" width="17.7109375" style="417" customWidth="1"/>
    <col min="8979" max="8979" width="16.85546875" style="417" customWidth="1"/>
    <col min="8980" max="8980" width="11.28515625" style="417" customWidth="1"/>
    <col min="8981" max="8981" width="17.28515625" style="417" customWidth="1"/>
    <col min="8982" max="8982" width="23" style="417" customWidth="1"/>
    <col min="8983" max="8983" width="31.5703125" style="417" customWidth="1"/>
    <col min="8984" max="9216" width="11.42578125" style="417"/>
    <col min="9217" max="9217" width="18.28515625" style="417" customWidth="1"/>
    <col min="9218" max="9218" width="20.28515625" style="417" customWidth="1"/>
    <col min="9219" max="9219" width="15.28515625" style="417" customWidth="1"/>
    <col min="9220" max="9220" width="17" style="417" customWidth="1"/>
    <col min="9221" max="9221" width="13" style="417" customWidth="1"/>
    <col min="9222" max="9222" width="13.140625" style="417" customWidth="1"/>
    <col min="9223" max="9223" width="16.7109375" style="417" customWidth="1"/>
    <col min="9224" max="9224" width="16.28515625" style="417" customWidth="1"/>
    <col min="9225" max="9227" width="6.28515625" style="417" customWidth="1"/>
    <col min="9228" max="9228" width="28.5703125" style="417" customWidth="1"/>
    <col min="9229" max="9229" width="7.7109375" style="417" customWidth="1"/>
    <col min="9230" max="9230" width="5.140625" style="417" customWidth="1"/>
    <col min="9231" max="9232" width="18.140625" style="417" customWidth="1"/>
    <col min="9233" max="9233" width="11.140625" style="417" customWidth="1"/>
    <col min="9234" max="9234" width="17.7109375" style="417" customWidth="1"/>
    <col min="9235" max="9235" width="16.85546875" style="417" customWidth="1"/>
    <col min="9236" max="9236" width="11.28515625" style="417" customWidth="1"/>
    <col min="9237" max="9237" width="17.28515625" style="417" customWidth="1"/>
    <col min="9238" max="9238" width="23" style="417" customWidth="1"/>
    <col min="9239" max="9239" width="31.5703125" style="417" customWidth="1"/>
    <col min="9240" max="9472" width="11.42578125" style="417"/>
    <col min="9473" max="9473" width="18.28515625" style="417" customWidth="1"/>
    <col min="9474" max="9474" width="20.28515625" style="417" customWidth="1"/>
    <col min="9475" max="9475" width="15.28515625" style="417" customWidth="1"/>
    <col min="9476" max="9476" width="17" style="417" customWidth="1"/>
    <col min="9477" max="9477" width="13" style="417" customWidth="1"/>
    <col min="9478" max="9478" width="13.140625" style="417" customWidth="1"/>
    <col min="9479" max="9479" width="16.7109375" style="417" customWidth="1"/>
    <col min="9480" max="9480" width="16.28515625" style="417" customWidth="1"/>
    <col min="9481" max="9483" width="6.28515625" style="417" customWidth="1"/>
    <col min="9484" max="9484" width="28.5703125" style="417" customWidth="1"/>
    <col min="9485" max="9485" width="7.7109375" style="417" customWidth="1"/>
    <col min="9486" max="9486" width="5.140625" style="417" customWidth="1"/>
    <col min="9487" max="9488" width="18.140625" style="417" customWidth="1"/>
    <col min="9489" max="9489" width="11.140625" style="417" customWidth="1"/>
    <col min="9490" max="9490" width="17.7109375" style="417" customWidth="1"/>
    <col min="9491" max="9491" width="16.85546875" style="417" customWidth="1"/>
    <col min="9492" max="9492" width="11.28515625" style="417" customWidth="1"/>
    <col min="9493" max="9493" width="17.28515625" style="417" customWidth="1"/>
    <col min="9494" max="9494" width="23" style="417" customWidth="1"/>
    <col min="9495" max="9495" width="31.5703125" style="417" customWidth="1"/>
    <col min="9496" max="9728" width="11.42578125" style="417"/>
    <col min="9729" max="9729" width="18.28515625" style="417" customWidth="1"/>
    <col min="9730" max="9730" width="20.28515625" style="417" customWidth="1"/>
    <col min="9731" max="9731" width="15.28515625" style="417" customWidth="1"/>
    <col min="9732" max="9732" width="17" style="417" customWidth="1"/>
    <col min="9733" max="9733" width="13" style="417" customWidth="1"/>
    <col min="9734" max="9734" width="13.140625" style="417" customWidth="1"/>
    <col min="9735" max="9735" width="16.7109375" style="417" customWidth="1"/>
    <col min="9736" max="9736" width="16.28515625" style="417" customWidth="1"/>
    <col min="9737" max="9739" width="6.28515625" style="417" customWidth="1"/>
    <col min="9740" max="9740" width="28.5703125" style="417" customWidth="1"/>
    <col min="9741" max="9741" width="7.7109375" style="417" customWidth="1"/>
    <col min="9742" max="9742" width="5.140625" style="417" customWidth="1"/>
    <col min="9743" max="9744" width="18.140625" style="417" customWidth="1"/>
    <col min="9745" max="9745" width="11.140625" style="417" customWidth="1"/>
    <col min="9746" max="9746" width="17.7109375" style="417" customWidth="1"/>
    <col min="9747" max="9747" width="16.85546875" style="417" customWidth="1"/>
    <col min="9748" max="9748" width="11.28515625" style="417" customWidth="1"/>
    <col min="9749" max="9749" width="17.28515625" style="417" customWidth="1"/>
    <col min="9750" max="9750" width="23" style="417" customWidth="1"/>
    <col min="9751" max="9751" width="31.5703125" style="417" customWidth="1"/>
    <col min="9752" max="9984" width="11.42578125" style="417"/>
    <col min="9985" max="9985" width="18.28515625" style="417" customWidth="1"/>
    <col min="9986" max="9986" width="20.28515625" style="417" customWidth="1"/>
    <col min="9987" max="9987" width="15.28515625" style="417" customWidth="1"/>
    <col min="9988" max="9988" width="17" style="417" customWidth="1"/>
    <col min="9989" max="9989" width="13" style="417" customWidth="1"/>
    <col min="9990" max="9990" width="13.140625" style="417" customWidth="1"/>
    <col min="9991" max="9991" width="16.7109375" style="417" customWidth="1"/>
    <col min="9992" max="9992" width="16.28515625" style="417" customWidth="1"/>
    <col min="9993" max="9995" width="6.28515625" style="417" customWidth="1"/>
    <col min="9996" max="9996" width="28.5703125" style="417" customWidth="1"/>
    <col min="9997" max="9997" width="7.7109375" style="417" customWidth="1"/>
    <col min="9998" max="9998" width="5.140625" style="417" customWidth="1"/>
    <col min="9999" max="10000" width="18.140625" style="417" customWidth="1"/>
    <col min="10001" max="10001" width="11.140625" style="417" customWidth="1"/>
    <col min="10002" max="10002" width="17.7109375" style="417" customWidth="1"/>
    <col min="10003" max="10003" width="16.85546875" style="417" customWidth="1"/>
    <col min="10004" max="10004" width="11.28515625" style="417" customWidth="1"/>
    <col min="10005" max="10005" width="17.28515625" style="417" customWidth="1"/>
    <col min="10006" max="10006" width="23" style="417" customWidth="1"/>
    <col min="10007" max="10007" width="31.5703125" style="417" customWidth="1"/>
    <col min="10008" max="10240" width="11.42578125" style="417"/>
    <col min="10241" max="10241" width="18.28515625" style="417" customWidth="1"/>
    <col min="10242" max="10242" width="20.28515625" style="417" customWidth="1"/>
    <col min="10243" max="10243" width="15.28515625" style="417" customWidth="1"/>
    <col min="10244" max="10244" width="17" style="417" customWidth="1"/>
    <col min="10245" max="10245" width="13" style="417" customWidth="1"/>
    <col min="10246" max="10246" width="13.140625" style="417" customWidth="1"/>
    <col min="10247" max="10247" width="16.7109375" style="417" customWidth="1"/>
    <col min="10248" max="10248" width="16.28515625" style="417" customWidth="1"/>
    <col min="10249" max="10251" width="6.28515625" style="417" customWidth="1"/>
    <col min="10252" max="10252" width="28.5703125" style="417" customWidth="1"/>
    <col min="10253" max="10253" width="7.7109375" style="417" customWidth="1"/>
    <col min="10254" max="10254" width="5.140625" style="417" customWidth="1"/>
    <col min="10255" max="10256" width="18.140625" style="417" customWidth="1"/>
    <col min="10257" max="10257" width="11.140625" style="417" customWidth="1"/>
    <col min="10258" max="10258" width="17.7109375" style="417" customWidth="1"/>
    <col min="10259" max="10259" width="16.85546875" style="417" customWidth="1"/>
    <col min="10260" max="10260" width="11.28515625" style="417" customWidth="1"/>
    <col min="10261" max="10261" width="17.28515625" style="417" customWidth="1"/>
    <col min="10262" max="10262" width="23" style="417" customWidth="1"/>
    <col min="10263" max="10263" width="31.5703125" style="417" customWidth="1"/>
    <col min="10264" max="10496" width="11.42578125" style="417"/>
    <col min="10497" max="10497" width="18.28515625" style="417" customWidth="1"/>
    <col min="10498" max="10498" width="20.28515625" style="417" customWidth="1"/>
    <col min="10499" max="10499" width="15.28515625" style="417" customWidth="1"/>
    <col min="10500" max="10500" width="17" style="417" customWidth="1"/>
    <col min="10501" max="10501" width="13" style="417" customWidth="1"/>
    <col min="10502" max="10502" width="13.140625" style="417" customWidth="1"/>
    <col min="10503" max="10503" width="16.7109375" style="417" customWidth="1"/>
    <col min="10504" max="10504" width="16.28515625" style="417" customWidth="1"/>
    <col min="10505" max="10507" width="6.28515625" style="417" customWidth="1"/>
    <col min="10508" max="10508" width="28.5703125" style="417" customWidth="1"/>
    <col min="10509" max="10509" width="7.7109375" style="417" customWidth="1"/>
    <col min="10510" max="10510" width="5.140625" style="417" customWidth="1"/>
    <col min="10511" max="10512" width="18.140625" style="417" customWidth="1"/>
    <col min="10513" max="10513" width="11.140625" style="417" customWidth="1"/>
    <col min="10514" max="10514" width="17.7109375" style="417" customWidth="1"/>
    <col min="10515" max="10515" width="16.85546875" style="417" customWidth="1"/>
    <col min="10516" max="10516" width="11.28515625" style="417" customWidth="1"/>
    <col min="10517" max="10517" width="17.28515625" style="417" customWidth="1"/>
    <col min="10518" max="10518" width="23" style="417" customWidth="1"/>
    <col min="10519" max="10519" width="31.5703125" style="417" customWidth="1"/>
    <col min="10520" max="10752" width="11.42578125" style="417"/>
    <col min="10753" max="10753" width="18.28515625" style="417" customWidth="1"/>
    <col min="10754" max="10754" width="20.28515625" style="417" customWidth="1"/>
    <col min="10755" max="10755" width="15.28515625" style="417" customWidth="1"/>
    <col min="10756" max="10756" width="17" style="417" customWidth="1"/>
    <col min="10757" max="10757" width="13" style="417" customWidth="1"/>
    <col min="10758" max="10758" width="13.140625" style="417" customWidth="1"/>
    <col min="10759" max="10759" width="16.7109375" style="417" customWidth="1"/>
    <col min="10760" max="10760" width="16.28515625" style="417" customWidth="1"/>
    <col min="10761" max="10763" width="6.28515625" style="417" customWidth="1"/>
    <col min="10764" max="10764" width="28.5703125" style="417" customWidth="1"/>
    <col min="10765" max="10765" width="7.7109375" style="417" customWidth="1"/>
    <col min="10766" max="10766" width="5.140625" style="417" customWidth="1"/>
    <col min="10767" max="10768" width="18.140625" style="417" customWidth="1"/>
    <col min="10769" max="10769" width="11.140625" style="417" customWidth="1"/>
    <col min="10770" max="10770" width="17.7109375" style="417" customWidth="1"/>
    <col min="10771" max="10771" width="16.85546875" style="417" customWidth="1"/>
    <col min="10772" max="10772" width="11.28515625" style="417" customWidth="1"/>
    <col min="10773" max="10773" width="17.28515625" style="417" customWidth="1"/>
    <col min="10774" max="10774" width="23" style="417" customWidth="1"/>
    <col min="10775" max="10775" width="31.5703125" style="417" customWidth="1"/>
    <col min="10776" max="11008" width="11.42578125" style="417"/>
    <col min="11009" max="11009" width="18.28515625" style="417" customWidth="1"/>
    <col min="11010" max="11010" width="20.28515625" style="417" customWidth="1"/>
    <col min="11011" max="11011" width="15.28515625" style="417" customWidth="1"/>
    <col min="11012" max="11012" width="17" style="417" customWidth="1"/>
    <col min="11013" max="11013" width="13" style="417" customWidth="1"/>
    <col min="11014" max="11014" width="13.140625" style="417" customWidth="1"/>
    <col min="11015" max="11015" width="16.7109375" style="417" customWidth="1"/>
    <col min="11016" max="11016" width="16.28515625" style="417" customWidth="1"/>
    <col min="11017" max="11019" width="6.28515625" style="417" customWidth="1"/>
    <col min="11020" max="11020" width="28.5703125" style="417" customWidth="1"/>
    <col min="11021" max="11021" width="7.7109375" style="417" customWidth="1"/>
    <col min="11022" max="11022" width="5.140625" style="417" customWidth="1"/>
    <col min="11023" max="11024" width="18.140625" style="417" customWidth="1"/>
    <col min="11025" max="11025" width="11.140625" style="417" customWidth="1"/>
    <col min="11026" max="11026" width="17.7109375" style="417" customWidth="1"/>
    <col min="11027" max="11027" width="16.85546875" style="417" customWidth="1"/>
    <col min="11028" max="11028" width="11.28515625" style="417" customWidth="1"/>
    <col min="11029" max="11029" width="17.28515625" style="417" customWidth="1"/>
    <col min="11030" max="11030" width="23" style="417" customWidth="1"/>
    <col min="11031" max="11031" width="31.5703125" style="417" customWidth="1"/>
    <col min="11032" max="11264" width="11.42578125" style="417"/>
    <col min="11265" max="11265" width="18.28515625" style="417" customWidth="1"/>
    <col min="11266" max="11266" width="20.28515625" style="417" customWidth="1"/>
    <col min="11267" max="11267" width="15.28515625" style="417" customWidth="1"/>
    <col min="11268" max="11268" width="17" style="417" customWidth="1"/>
    <col min="11269" max="11269" width="13" style="417" customWidth="1"/>
    <col min="11270" max="11270" width="13.140625" style="417" customWidth="1"/>
    <col min="11271" max="11271" width="16.7109375" style="417" customWidth="1"/>
    <col min="11272" max="11272" width="16.28515625" style="417" customWidth="1"/>
    <col min="11273" max="11275" width="6.28515625" style="417" customWidth="1"/>
    <col min="11276" max="11276" width="28.5703125" style="417" customWidth="1"/>
    <col min="11277" max="11277" width="7.7109375" style="417" customWidth="1"/>
    <col min="11278" max="11278" width="5.140625" style="417" customWidth="1"/>
    <col min="11279" max="11280" width="18.140625" style="417" customWidth="1"/>
    <col min="11281" max="11281" width="11.140625" style="417" customWidth="1"/>
    <col min="11282" max="11282" width="17.7109375" style="417" customWidth="1"/>
    <col min="11283" max="11283" width="16.85546875" style="417" customWidth="1"/>
    <col min="11284" max="11284" width="11.28515625" style="417" customWidth="1"/>
    <col min="11285" max="11285" width="17.28515625" style="417" customWidth="1"/>
    <col min="11286" max="11286" width="23" style="417" customWidth="1"/>
    <col min="11287" max="11287" width="31.5703125" style="417" customWidth="1"/>
    <col min="11288" max="11520" width="11.42578125" style="417"/>
    <col min="11521" max="11521" width="18.28515625" style="417" customWidth="1"/>
    <col min="11522" max="11522" width="20.28515625" style="417" customWidth="1"/>
    <col min="11523" max="11523" width="15.28515625" style="417" customWidth="1"/>
    <col min="11524" max="11524" width="17" style="417" customWidth="1"/>
    <col min="11525" max="11525" width="13" style="417" customWidth="1"/>
    <col min="11526" max="11526" width="13.140625" style="417" customWidth="1"/>
    <col min="11527" max="11527" width="16.7109375" style="417" customWidth="1"/>
    <col min="11528" max="11528" width="16.28515625" style="417" customWidth="1"/>
    <col min="11529" max="11531" width="6.28515625" style="417" customWidth="1"/>
    <col min="11532" max="11532" width="28.5703125" style="417" customWidth="1"/>
    <col min="11533" max="11533" width="7.7109375" style="417" customWidth="1"/>
    <col min="11534" max="11534" width="5.140625" style="417" customWidth="1"/>
    <col min="11535" max="11536" width="18.140625" style="417" customWidth="1"/>
    <col min="11537" max="11537" width="11.140625" style="417" customWidth="1"/>
    <col min="11538" max="11538" width="17.7109375" style="417" customWidth="1"/>
    <col min="11539" max="11539" width="16.85546875" style="417" customWidth="1"/>
    <col min="11540" max="11540" width="11.28515625" style="417" customWidth="1"/>
    <col min="11541" max="11541" width="17.28515625" style="417" customWidth="1"/>
    <col min="11542" max="11542" width="23" style="417" customWidth="1"/>
    <col min="11543" max="11543" width="31.5703125" style="417" customWidth="1"/>
    <col min="11544" max="11776" width="11.42578125" style="417"/>
    <col min="11777" max="11777" width="18.28515625" style="417" customWidth="1"/>
    <col min="11778" max="11778" width="20.28515625" style="417" customWidth="1"/>
    <col min="11779" max="11779" width="15.28515625" style="417" customWidth="1"/>
    <col min="11780" max="11780" width="17" style="417" customWidth="1"/>
    <col min="11781" max="11781" width="13" style="417" customWidth="1"/>
    <col min="11782" max="11782" width="13.140625" style="417" customWidth="1"/>
    <col min="11783" max="11783" width="16.7109375" style="417" customWidth="1"/>
    <col min="11784" max="11784" width="16.28515625" style="417" customWidth="1"/>
    <col min="11785" max="11787" width="6.28515625" style="417" customWidth="1"/>
    <col min="11788" max="11788" width="28.5703125" style="417" customWidth="1"/>
    <col min="11789" max="11789" width="7.7109375" style="417" customWidth="1"/>
    <col min="11790" max="11790" width="5.140625" style="417" customWidth="1"/>
    <col min="11791" max="11792" width="18.140625" style="417" customWidth="1"/>
    <col min="11793" max="11793" width="11.140625" style="417" customWidth="1"/>
    <col min="11794" max="11794" width="17.7109375" style="417" customWidth="1"/>
    <col min="11795" max="11795" width="16.85546875" style="417" customWidth="1"/>
    <col min="11796" max="11796" width="11.28515625" style="417" customWidth="1"/>
    <col min="11797" max="11797" width="17.28515625" style="417" customWidth="1"/>
    <col min="11798" max="11798" width="23" style="417" customWidth="1"/>
    <col min="11799" max="11799" width="31.5703125" style="417" customWidth="1"/>
    <col min="11800" max="12032" width="11.42578125" style="417"/>
    <col min="12033" max="12033" width="18.28515625" style="417" customWidth="1"/>
    <col min="12034" max="12034" width="20.28515625" style="417" customWidth="1"/>
    <col min="12035" max="12035" width="15.28515625" style="417" customWidth="1"/>
    <col min="12036" max="12036" width="17" style="417" customWidth="1"/>
    <col min="12037" max="12037" width="13" style="417" customWidth="1"/>
    <col min="12038" max="12038" width="13.140625" style="417" customWidth="1"/>
    <col min="12039" max="12039" width="16.7109375" style="417" customWidth="1"/>
    <col min="12040" max="12040" width="16.28515625" style="417" customWidth="1"/>
    <col min="12041" max="12043" width="6.28515625" style="417" customWidth="1"/>
    <col min="12044" max="12044" width="28.5703125" style="417" customWidth="1"/>
    <col min="12045" max="12045" width="7.7109375" style="417" customWidth="1"/>
    <col min="12046" max="12046" width="5.140625" style="417" customWidth="1"/>
    <col min="12047" max="12048" width="18.140625" style="417" customWidth="1"/>
    <col min="12049" max="12049" width="11.140625" style="417" customWidth="1"/>
    <col min="12050" max="12050" width="17.7109375" style="417" customWidth="1"/>
    <col min="12051" max="12051" width="16.85546875" style="417" customWidth="1"/>
    <col min="12052" max="12052" width="11.28515625" style="417" customWidth="1"/>
    <col min="12053" max="12053" width="17.28515625" style="417" customWidth="1"/>
    <col min="12054" max="12054" width="23" style="417" customWidth="1"/>
    <col min="12055" max="12055" width="31.5703125" style="417" customWidth="1"/>
    <col min="12056" max="12288" width="11.42578125" style="417"/>
    <col min="12289" max="12289" width="18.28515625" style="417" customWidth="1"/>
    <col min="12290" max="12290" width="20.28515625" style="417" customWidth="1"/>
    <col min="12291" max="12291" width="15.28515625" style="417" customWidth="1"/>
    <col min="12292" max="12292" width="17" style="417" customWidth="1"/>
    <col min="12293" max="12293" width="13" style="417" customWidth="1"/>
    <col min="12294" max="12294" width="13.140625" style="417" customWidth="1"/>
    <col min="12295" max="12295" width="16.7109375" style="417" customWidth="1"/>
    <col min="12296" max="12296" width="16.28515625" style="417" customWidth="1"/>
    <col min="12297" max="12299" width="6.28515625" style="417" customWidth="1"/>
    <col min="12300" max="12300" width="28.5703125" style="417" customWidth="1"/>
    <col min="12301" max="12301" width="7.7109375" style="417" customWidth="1"/>
    <col min="12302" max="12302" width="5.140625" style="417" customWidth="1"/>
    <col min="12303" max="12304" width="18.140625" style="417" customWidth="1"/>
    <col min="12305" max="12305" width="11.140625" style="417" customWidth="1"/>
    <col min="12306" max="12306" width="17.7109375" style="417" customWidth="1"/>
    <col min="12307" max="12307" width="16.85546875" style="417" customWidth="1"/>
    <col min="12308" max="12308" width="11.28515625" style="417" customWidth="1"/>
    <col min="12309" max="12309" width="17.28515625" style="417" customWidth="1"/>
    <col min="12310" max="12310" width="23" style="417" customWidth="1"/>
    <col min="12311" max="12311" width="31.5703125" style="417" customWidth="1"/>
    <col min="12312" max="12544" width="11.42578125" style="417"/>
    <col min="12545" max="12545" width="18.28515625" style="417" customWidth="1"/>
    <col min="12546" max="12546" width="20.28515625" style="417" customWidth="1"/>
    <col min="12547" max="12547" width="15.28515625" style="417" customWidth="1"/>
    <col min="12548" max="12548" width="17" style="417" customWidth="1"/>
    <col min="12549" max="12549" width="13" style="417" customWidth="1"/>
    <col min="12550" max="12550" width="13.140625" style="417" customWidth="1"/>
    <col min="12551" max="12551" width="16.7109375" style="417" customWidth="1"/>
    <col min="12552" max="12552" width="16.28515625" style="417" customWidth="1"/>
    <col min="12553" max="12555" width="6.28515625" style="417" customWidth="1"/>
    <col min="12556" max="12556" width="28.5703125" style="417" customWidth="1"/>
    <col min="12557" max="12557" width="7.7109375" style="417" customWidth="1"/>
    <col min="12558" max="12558" width="5.140625" style="417" customWidth="1"/>
    <col min="12559" max="12560" width="18.140625" style="417" customWidth="1"/>
    <col min="12561" max="12561" width="11.140625" style="417" customWidth="1"/>
    <col min="12562" max="12562" width="17.7109375" style="417" customWidth="1"/>
    <col min="12563" max="12563" width="16.85546875" style="417" customWidth="1"/>
    <col min="12564" max="12564" width="11.28515625" style="417" customWidth="1"/>
    <col min="12565" max="12565" width="17.28515625" style="417" customWidth="1"/>
    <col min="12566" max="12566" width="23" style="417" customWidth="1"/>
    <col min="12567" max="12567" width="31.5703125" style="417" customWidth="1"/>
    <col min="12568" max="12800" width="11.42578125" style="417"/>
    <col min="12801" max="12801" width="18.28515625" style="417" customWidth="1"/>
    <col min="12802" max="12802" width="20.28515625" style="417" customWidth="1"/>
    <col min="12803" max="12803" width="15.28515625" style="417" customWidth="1"/>
    <col min="12804" max="12804" width="17" style="417" customWidth="1"/>
    <col min="12805" max="12805" width="13" style="417" customWidth="1"/>
    <col min="12806" max="12806" width="13.140625" style="417" customWidth="1"/>
    <col min="12807" max="12807" width="16.7109375" style="417" customWidth="1"/>
    <col min="12808" max="12808" width="16.28515625" style="417" customWidth="1"/>
    <col min="12809" max="12811" width="6.28515625" style="417" customWidth="1"/>
    <col min="12812" max="12812" width="28.5703125" style="417" customWidth="1"/>
    <col min="12813" max="12813" width="7.7109375" style="417" customWidth="1"/>
    <col min="12814" max="12814" width="5.140625" style="417" customWidth="1"/>
    <col min="12815" max="12816" width="18.140625" style="417" customWidth="1"/>
    <col min="12817" max="12817" width="11.140625" style="417" customWidth="1"/>
    <col min="12818" max="12818" width="17.7109375" style="417" customWidth="1"/>
    <col min="12819" max="12819" width="16.85546875" style="417" customWidth="1"/>
    <col min="12820" max="12820" width="11.28515625" style="417" customWidth="1"/>
    <col min="12821" max="12821" width="17.28515625" style="417" customWidth="1"/>
    <col min="12822" max="12822" width="23" style="417" customWidth="1"/>
    <col min="12823" max="12823" width="31.5703125" style="417" customWidth="1"/>
    <col min="12824" max="13056" width="11.42578125" style="417"/>
    <col min="13057" max="13057" width="18.28515625" style="417" customWidth="1"/>
    <col min="13058" max="13058" width="20.28515625" style="417" customWidth="1"/>
    <col min="13059" max="13059" width="15.28515625" style="417" customWidth="1"/>
    <col min="13060" max="13060" width="17" style="417" customWidth="1"/>
    <col min="13061" max="13061" width="13" style="417" customWidth="1"/>
    <col min="13062" max="13062" width="13.140625" style="417" customWidth="1"/>
    <col min="13063" max="13063" width="16.7109375" style="417" customWidth="1"/>
    <col min="13064" max="13064" width="16.28515625" style="417" customWidth="1"/>
    <col min="13065" max="13067" width="6.28515625" style="417" customWidth="1"/>
    <col min="13068" max="13068" width="28.5703125" style="417" customWidth="1"/>
    <col min="13069" max="13069" width="7.7109375" style="417" customWidth="1"/>
    <col min="13070" max="13070" width="5.140625" style="417" customWidth="1"/>
    <col min="13071" max="13072" width="18.140625" style="417" customWidth="1"/>
    <col min="13073" max="13073" width="11.140625" style="417" customWidth="1"/>
    <col min="13074" max="13074" width="17.7109375" style="417" customWidth="1"/>
    <col min="13075" max="13075" width="16.85546875" style="417" customWidth="1"/>
    <col min="13076" max="13076" width="11.28515625" style="417" customWidth="1"/>
    <col min="13077" max="13077" width="17.28515625" style="417" customWidth="1"/>
    <col min="13078" max="13078" width="23" style="417" customWidth="1"/>
    <col min="13079" max="13079" width="31.5703125" style="417" customWidth="1"/>
    <col min="13080" max="13312" width="11.42578125" style="417"/>
    <col min="13313" max="13313" width="18.28515625" style="417" customWidth="1"/>
    <col min="13314" max="13314" width="20.28515625" style="417" customWidth="1"/>
    <col min="13315" max="13315" width="15.28515625" style="417" customWidth="1"/>
    <col min="13316" max="13316" width="17" style="417" customWidth="1"/>
    <col min="13317" max="13317" width="13" style="417" customWidth="1"/>
    <col min="13318" max="13318" width="13.140625" style="417" customWidth="1"/>
    <col min="13319" max="13319" width="16.7109375" style="417" customWidth="1"/>
    <col min="13320" max="13320" width="16.28515625" style="417" customWidth="1"/>
    <col min="13321" max="13323" width="6.28515625" style="417" customWidth="1"/>
    <col min="13324" max="13324" width="28.5703125" style="417" customWidth="1"/>
    <col min="13325" max="13325" width="7.7109375" style="417" customWidth="1"/>
    <col min="13326" max="13326" width="5.140625" style="417" customWidth="1"/>
    <col min="13327" max="13328" width="18.140625" style="417" customWidth="1"/>
    <col min="13329" max="13329" width="11.140625" style="417" customWidth="1"/>
    <col min="13330" max="13330" width="17.7109375" style="417" customWidth="1"/>
    <col min="13331" max="13331" width="16.85546875" style="417" customWidth="1"/>
    <col min="13332" max="13332" width="11.28515625" style="417" customWidth="1"/>
    <col min="13333" max="13333" width="17.28515625" style="417" customWidth="1"/>
    <col min="13334" max="13334" width="23" style="417" customWidth="1"/>
    <col min="13335" max="13335" width="31.5703125" style="417" customWidth="1"/>
    <col min="13336" max="13568" width="11.42578125" style="417"/>
    <col min="13569" max="13569" width="18.28515625" style="417" customWidth="1"/>
    <col min="13570" max="13570" width="20.28515625" style="417" customWidth="1"/>
    <col min="13571" max="13571" width="15.28515625" style="417" customWidth="1"/>
    <col min="13572" max="13572" width="17" style="417" customWidth="1"/>
    <col min="13573" max="13573" width="13" style="417" customWidth="1"/>
    <col min="13574" max="13574" width="13.140625" style="417" customWidth="1"/>
    <col min="13575" max="13575" width="16.7109375" style="417" customWidth="1"/>
    <col min="13576" max="13576" width="16.28515625" style="417" customWidth="1"/>
    <col min="13577" max="13579" width="6.28515625" style="417" customWidth="1"/>
    <col min="13580" max="13580" width="28.5703125" style="417" customWidth="1"/>
    <col min="13581" max="13581" width="7.7109375" style="417" customWidth="1"/>
    <col min="13582" max="13582" width="5.140625" style="417" customWidth="1"/>
    <col min="13583" max="13584" width="18.140625" style="417" customWidth="1"/>
    <col min="13585" max="13585" width="11.140625" style="417" customWidth="1"/>
    <col min="13586" max="13586" width="17.7109375" style="417" customWidth="1"/>
    <col min="13587" max="13587" width="16.85546875" style="417" customWidth="1"/>
    <col min="13588" max="13588" width="11.28515625" style="417" customWidth="1"/>
    <col min="13589" max="13589" width="17.28515625" style="417" customWidth="1"/>
    <col min="13590" max="13590" width="23" style="417" customWidth="1"/>
    <col min="13591" max="13591" width="31.5703125" style="417" customWidth="1"/>
    <col min="13592" max="13824" width="11.42578125" style="417"/>
    <col min="13825" max="13825" width="18.28515625" style="417" customWidth="1"/>
    <col min="13826" max="13826" width="20.28515625" style="417" customWidth="1"/>
    <col min="13827" max="13827" width="15.28515625" style="417" customWidth="1"/>
    <col min="13828" max="13828" width="17" style="417" customWidth="1"/>
    <col min="13829" max="13829" width="13" style="417" customWidth="1"/>
    <col min="13830" max="13830" width="13.140625" style="417" customWidth="1"/>
    <col min="13831" max="13831" width="16.7109375" style="417" customWidth="1"/>
    <col min="13832" max="13832" width="16.28515625" style="417" customWidth="1"/>
    <col min="13833" max="13835" width="6.28515625" style="417" customWidth="1"/>
    <col min="13836" max="13836" width="28.5703125" style="417" customWidth="1"/>
    <col min="13837" max="13837" width="7.7109375" style="417" customWidth="1"/>
    <col min="13838" max="13838" width="5.140625" style="417" customWidth="1"/>
    <col min="13839" max="13840" width="18.140625" style="417" customWidth="1"/>
    <col min="13841" max="13841" width="11.140625" style="417" customWidth="1"/>
    <col min="13842" max="13842" width="17.7109375" style="417" customWidth="1"/>
    <col min="13843" max="13843" width="16.85546875" style="417" customWidth="1"/>
    <col min="13844" max="13844" width="11.28515625" style="417" customWidth="1"/>
    <col min="13845" max="13845" width="17.28515625" style="417" customWidth="1"/>
    <col min="13846" max="13846" width="23" style="417" customWidth="1"/>
    <col min="13847" max="13847" width="31.5703125" style="417" customWidth="1"/>
    <col min="13848" max="14080" width="11.42578125" style="417"/>
    <col min="14081" max="14081" width="18.28515625" style="417" customWidth="1"/>
    <col min="14082" max="14082" width="20.28515625" style="417" customWidth="1"/>
    <col min="14083" max="14083" width="15.28515625" style="417" customWidth="1"/>
    <col min="14084" max="14084" width="17" style="417" customWidth="1"/>
    <col min="14085" max="14085" width="13" style="417" customWidth="1"/>
    <col min="14086" max="14086" width="13.140625" style="417" customWidth="1"/>
    <col min="14087" max="14087" width="16.7109375" style="417" customWidth="1"/>
    <col min="14088" max="14088" width="16.28515625" style="417" customWidth="1"/>
    <col min="14089" max="14091" width="6.28515625" style="417" customWidth="1"/>
    <col min="14092" max="14092" width="28.5703125" style="417" customWidth="1"/>
    <col min="14093" max="14093" width="7.7109375" style="417" customWidth="1"/>
    <col min="14094" max="14094" width="5.140625" style="417" customWidth="1"/>
    <col min="14095" max="14096" width="18.140625" style="417" customWidth="1"/>
    <col min="14097" max="14097" width="11.140625" style="417" customWidth="1"/>
    <col min="14098" max="14098" width="17.7109375" style="417" customWidth="1"/>
    <col min="14099" max="14099" width="16.85546875" style="417" customWidth="1"/>
    <col min="14100" max="14100" width="11.28515625" style="417" customWidth="1"/>
    <col min="14101" max="14101" width="17.28515625" style="417" customWidth="1"/>
    <col min="14102" max="14102" width="23" style="417" customWidth="1"/>
    <col min="14103" max="14103" width="31.5703125" style="417" customWidth="1"/>
    <col min="14104" max="14336" width="11.42578125" style="417"/>
    <col min="14337" max="14337" width="18.28515625" style="417" customWidth="1"/>
    <col min="14338" max="14338" width="20.28515625" style="417" customWidth="1"/>
    <col min="14339" max="14339" width="15.28515625" style="417" customWidth="1"/>
    <col min="14340" max="14340" width="17" style="417" customWidth="1"/>
    <col min="14341" max="14341" width="13" style="417" customWidth="1"/>
    <col min="14342" max="14342" width="13.140625" style="417" customWidth="1"/>
    <col min="14343" max="14343" width="16.7109375" style="417" customWidth="1"/>
    <col min="14344" max="14344" width="16.28515625" style="417" customWidth="1"/>
    <col min="14345" max="14347" width="6.28515625" style="417" customWidth="1"/>
    <col min="14348" max="14348" width="28.5703125" style="417" customWidth="1"/>
    <col min="14349" max="14349" width="7.7109375" style="417" customWidth="1"/>
    <col min="14350" max="14350" width="5.140625" style="417" customWidth="1"/>
    <col min="14351" max="14352" width="18.140625" style="417" customWidth="1"/>
    <col min="14353" max="14353" width="11.140625" style="417" customWidth="1"/>
    <col min="14354" max="14354" width="17.7109375" style="417" customWidth="1"/>
    <col min="14355" max="14355" width="16.85546875" style="417" customWidth="1"/>
    <col min="14356" max="14356" width="11.28515625" style="417" customWidth="1"/>
    <col min="14357" max="14357" width="17.28515625" style="417" customWidth="1"/>
    <col min="14358" max="14358" width="23" style="417" customWidth="1"/>
    <col min="14359" max="14359" width="31.5703125" style="417" customWidth="1"/>
    <col min="14360" max="14592" width="11.42578125" style="417"/>
    <col min="14593" max="14593" width="18.28515625" style="417" customWidth="1"/>
    <col min="14594" max="14594" width="20.28515625" style="417" customWidth="1"/>
    <col min="14595" max="14595" width="15.28515625" style="417" customWidth="1"/>
    <col min="14596" max="14596" width="17" style="417" customWidth="1"/>
    <col min="14597" max="14597" width="13" style="417" customWidth="1"/>
    <col min="14598" max="14598" width="13.140625" style="417" customWidth="1"/>
    <col min="14599" max="14599" width="16.7109375" style="417" customWidth="1"/>
    <col min="14600" max="14600" width="16.28515625" style="417" customWidth="1"/>
    <col min="14601" max="14603" width="6.28515625" style="417" customWidth="1"/>
    <col min="14604" max="14604" width="28.5703125" style="417" customWidth="1"/>
    <col min="14605" max="14605" width="7.7109375" style="417" customWidth="1"/>
    <col min="14606" max="14606" width="5.140625" style="417" customWidth="1"/>
    <col min="14607" max="14608" width="18.140625" style="417" customWidth="1"/>
    <col min="14609" max="14609" width="11.140625" style="417" customWidth="1"/>
    <col min="14610" max="14610" width="17.7109375" style="417" customWidth="1"/>
    <col min="14611" max="14611" width="16.85546875" style="417" customWidth="1"/>
    <col min="14612" max="14612" width="11.28515625" style="417" customWidth="1"/>
    <col min="14613" max="14613" width="17.28515625" style="417" customWidth="1"/>
    <col min="14614" max="14614" width="23" style="417" customWidth="1"/>
    <col min="14615" max="14615" width="31.5703125" style="417" customWidth="1"/>
    <col min="14616" max="14848" width="11.42578125" style="417"/>
    <col min="14849" max="14849" width="18.28515625" style="417" customWidth="1"/>
    <col min="14850" max="14850" width="20.28515625" style="417" customWidth="1"/>
    <col min="14851" max="14851" width="15.28515625" style="417" customWidth="1"/>
    <col min="14852" max="14852" width="17" style="417" customWidth="1"/>
    <col min="14853" max="14853" width="13" style="417" customWidth="1"/>
    <col min="14854" max="14854" width="13.140625" style="417" customWidth="1"/>
    <col min="14855" max="14855" width="16.7109375" style="417" customWidth="1"/>
    <col min="14856" max="14856" width="16.28515625" style="417" customWidth="1"/>
    <col min="14857" max="14859" width="6.28515625" style="417" customWidth="1"/>
    <col min="14860" max="14860" width="28.5703125" style="417" customWidth="1"/>
    <col min="14861" max="14861" width="7.7109375" style="417" customWidth="1"/>
    <col min="14862" max="14862" width="5.140625" style="417" customWidth="1"/>
    <col min="14863" max="14864" width="18.140625" style="417" customWidth="1"/>
    <col min="14865" max="14865" width="11.140625" style="417" customWidth="1"/>
    <col min="14866" max="14866" width="17.7109375" style="417" customWidth="1"/>
    <col min="14867" max="14867" width="16.85546875" style="417" customWidth="1"/>
    <col min="14868" max="14868" width="11.28515625" style="417" customWidth="1"/>
    <col min="14869" max="14869" width="17.28515625" style="417" customWidth="1"/>
    <col min="14870" max="14870" width="23" style="417" customWidth="1"/>
    <col min="14871" max="14871" width="31.5703125" style="417" customWidth="1"/>
    <col min="14872" max="15104" width="11.42578125" style="417"/>
    <col min="15105" max="15105" width="18.28515625" style="417" customWidth="1"/>
    <col min="15106" max="15106" width="20.28515625" style="417" customWidth="1"/>
    <col min="15107" max="15107" width="15.28515625" style="417" customWidth="1"/>
    <col min="15108" max="15108" width="17" style="417" customWidth="1"/>
    <col min="15109" max="15109" width="13" style="417" customWidth="1"/>
    <col min="15110" max="15110" width="13.140625" style="417" customWidth="1"/>
    <col min="15111" max="15111" width="16.7109375" style="417" customWidth="1"/>
    <col min="15112" max="15112" width="16.28515625" style="417" customWidth="1"/>
    <col min="15113" max="15115" width="6.28515625" style="417" customWidth="1"/>
    <col min="15116" max="15116" width="28.5703125" style="417" customWidth="1"/>
    <col min="15117" max="15117" width="7.7109375" style="417" customWidth="1"/>
    <col min="15118" max="15118" width="5.140625" style="417" customWidth="1"/>
    <col min="15119" max="15120" width="18.140625" style="417" customWidth="1"/>
    <col min="15121" max="15121" width="11.140625" style="417" customWidth="1"/>
    <col min="15122" max="15122" width="17.7109375" style="417" customWidth="1"/>
    <col min="15123" max="15123" width="16.85546875" style="417" customWidth="1"/>
    <col min="15124" max="15124" width="11.28515625" style="417" customWidth="1"/>
    <col min="15125" max="15125" width="17.28515625" style="417" customWidth="1"/>
    <col min="15126" max="15126" width="23" style="417" customWidth="1"/>
    <col min="15127" max="15127" width="31.5703125" style="417" customWidth="1"/>
    <col min="15128" max="15360" width="11.42578125" style="417"/>
    <col min="15361" max="15361" width="18.28515625" style="417" customWidth="1"/>
    <col min="15362" max="15362" width="20.28515625" style="417" customWidth="1"/>
    <col min="15363" max="15363" width="15.28515625" style="417" customWidth="1"/>
    <col min="15364" max="15364" width="17" style="417" customWidth="1"/>
    <col min="15365" max="15365" width="13" style="417" customWidth="1"/>
    <col min="15366" max="15366" width="13.140625" style="417" customWidth="1"/>
    <col min="15367" max="15367" width="16.7109375" style="417" customWidth="1"/>
    <col min="15368" max="15368" width="16.28515625" style="417" customWidth="1"/>
    <col min="15369" max="15371" width="6.28515625" style="417" customWidth="1"/>
    <col min="15372" max="15372" width="28.5703125" style="417" customWidth="1"/>
    <col min="15373" max="15373" width="7.7109375" style="417" customWidth="1"/>
    <col min="15374" max="15374" width="5.140625" style="417" customWidth="1"/>
    <col min="15375" max="15376" width="18.140625" style="417" customWidth="1"/>
    <col min="15377" max="15377" width="11.140625" style="417" customWidth="1"/>
    <col min="15378" max="15378" width="17.7109375" style="417" customWidth="1"/>
    <col min="15379" max="15379" width="16.85546875" style="417" customWidth="1"/>
    <col min="15380" max="15380" width="11.28515625" style="417" customWidth="1"/>
    <col min="15381" max="15381" width="17.28515625" style="417" customWidth="1"/>
    <col min="15382" max="15382" width="23" style="417" customWidth="1"/>
    <col min="15383" max="15383" width="31.5703125" style="417" customWidth="1"/>
    <col min="15384" max="15616" width="11.42578125" style="417"/>
    <col min="15617" max="15617" width="18.28515625" style="417" customWidth="1"/>
    <col min="15618" max="15618" width="20.28515625" style="417" customWidth="1"/>
    <col min="15619" max="15619" width="15.28515625" style="417" customWidth="1"/>
    <col min="15620" max="15620" width="17" style="417" customWidth="1"/>
    <col min="15621" max="15621" width="13" style="417" customWidth="1"/>
    <col min="15622" max="15622" width="13.140625" style="417" customWidth="1"/>
    <col min="15623" max="15623" width="16.7109375" style="417" customWidth="1"/>
    <col min="15624" max="15624" width="16.28515625" style="417" customWidth="1"/>
    <col min="15625" max="15627" width="6.28515625" style="417" customWidth="1"/>
    <col min="15628" max="15628" width="28.5703125" style="417" customWidth="1"/>
    <col min="15629" max="15629" width="7.7109375" style="417" customWidth="1"/>
    <col min="15630" max="15630" width="5.140625" style="417" customWidth="1"/>
    <col min="15631" max="15632" width="18.140625" style="417" customWidth="1"/>
    <col min="15633" max="15633" width="11.140625" style="417" customWidth="1"/>
    <col min="15634" max="15634" width="17.7109375" style="417" customWidth="1"/>
    <col min="15635" max="15635" width="16.85546875" style="417" customWidth="1"/>
    <col min="15636" max="15636" width="11.28515625" style="417" customWidth="1"/>
    <col min="15637" max="15637" width="17.28515625" style="417" customWidth="1"/>
    <col min="15638" max="15638" width="23" style="417" customWidth="1"/>
    <col min="15639" max="15639" width="31.5703125" style="417" customWidth="1"/>
    <col min="15640" max="15872" width="11.42578125" style="417"/>
    <col min="15873" max="15873" width="18.28515625" style="417" customWidth="1"/>
    <col min="15874" max="15874" width="20.28515625" style="417" customWidth="1"/>
    <col min="15875" max="15875" width="15.28515625" style="417" customWidth="1"/>
    <col min="15876" max="15876" width="17" style="417" customWidth="1"/>
    <col min="15877" max="15877" width="13" style="417" customWidth="1"/>
    <col min="15878" max="15878" width="13.140625" style="417" customWidth="1"/>
    <col min="15879" max="15879" width="16.7109375" style="417" customWidth="1"/>
    <col min="15880" max="15880" width="16.28515625" style="417" customWidth="1"/>
    <col min="15881" max="15883" width="6.28515625" style="417" customWidth="1"/>
    <col min="15884" max="15884" width="28.5703125" style="417" customWidth="1"/>
    <col min="15885" max="15885" width="7.7109375" style="417" customWidth="1"/>
    <col min="15886" max="15886" width="5.140625" style="417" customWidth="1"/>
    <col min="15887" max="15888" width="18.140625" style="417" customWidth="1"/>
    <col min="15889" max="15889" width="11.140625" style="417" customWidth="1"/>
    <col min="15890" max="15890" width="17.7109375" style="417" customWidth="1"/>
    <col min="15891" max="15891" width="16.85546875" style="417" customWidth="1"/>
    <col min="15892" max="15892" width="11.28515625" style="417" customWidth="1"/>
    <col min="15893" max="15893" width="17.28515625" style="417" customWidth="1"/>
    <col min="15894" max="15894" width="23" style="417" customWidth="1"/>
    <col min="15895" max="15895" width="31.5703125" style="417" customWidth="1"/>
    <col min="15896" max="16128" width="11.42578125" style="417"/>
    <col min="16129" max="16129" width="18.28515625" style="417" customWidth="1"/>
    <col min="16130" max="16130" width="20.28515625" style="417" customWidth="1"/>
    <col min="16131" max="16131" width="15.28515625" style="417" customWidth="1"/>
    <col min="16132" max="16132" width="17" style="417" customWidth="1"/>
    <col min="16133" max="16133" width="13" style="417" customWidth="1"/>
    <col min="16134" max="16134" width="13.140625" style="417" customWidth="1"/>
    <col min="16135" max="16135" width="16.7109375" style="417" customWidth="1"/>
    <col min="16136" max="16136" width="16.28515625" style="417" customWidth="1"/>
    <col min="16137" max="16139" width="6.28515625" style="417" customWidth="1"/>
    <col min="16140" max="16140" width="28.5703125" style="417" customWidth="1"/>
    <col min="16141" max="16141" width="7.7109375" style="417" customWidth="1"/>
    <col min="16142" max="16142" width="5.140625" style="417" customWidth="1"/>
    <col min="16143" max="16144" width="18.140625" style="417" customWidth="1"/>
    <col min="16145" max="16145" width="11.140625" style="417" customWidth="1"/>
    <col min="16146" max="16146" width="17.7109375" style="417" customWidth="1"/>
    <col min="16147" max="16147" width="16.85546875" style="417" customWidth="1"/>
    <col min="16148" max="16148" width="11.28515625" style="417" customWidth="1"/>
    <col min="16149" max="16149" width="17.28515625" style="417" customWidth="1"/>
    <col min="16150" max="16150" width="23" style="417" customWidth="1"/>
    <col min="16151" max="16151" width="31.5703125" style="417" customWidth="1"/>
    <col min="16152" max="16384" width="11.42578125" style="417"/>
  </cols>
  <sheetData>
    <row r="1" spans="1:23" s="397" customFormat="1" ht="45.75" customHeight="1" x14ac:dyDescent="0.25">
      <c r="A1" s="1745"/>
      <c r="B1" s="1745"/>
      <c r="C1" s="1746" t="s">
        <v>273</v>
      </c>
      <c r="D1" s="1747"/>
      <c r="E1" s="1747"/>
      <c r="F1" s="1747"/>
      <c r="G1" s="1747"/>
      <c r="H1" s="1747"/>
      <c r="I1" s="1747"/>
      <c r="J1" s="1747"/>
      <c r="K1" s="1747"/>
      <c r="L1" s="1747"/>
      <c r="M1" s="1747"/>
      <c r="N1" s="1747"/>
      <c r="O1" s="1747"/>
      <c r="P1" s="1747"/>
      <c r="Q1" s="1747"/>
      <c r="R1" s="1747"/>
      <c r="S1" s="1747"/>
      <c r="T1" s="1747"/>
      <c r="U1" s="1742"/>
      <c r="V1" s="395" t="s">
        <v>274</v>
      </c>
      <c r="W1" s="396"/>
    </row>
    <row r="2" spans="1:23" s="397" customFormat="1" ht="45.75" customHeight="1" x14ac:dyDescent="0.25">
      <c r="A2" s="1745"/>
      <c r="B2" s="1745"/>
      <c r="C2" s="1746" t="s">
        <v>275</v>
      </c>
      <c r="D2" s="1747"/>
      <c r="E2" s="1747"/>
      <c r="F2" s="1747"/>
      <c r="G2" s="1747"/>
      <c r="H2" s="1747"/>
      <c r="I2" s="1747"/>
      <c r="J2" s="1747"/>
      <c r="K2" s="1747"/>
      <c r="L2" s="1747"/>
      <c r="M2" s="1747"/>
      <c r="N2" s="1747"/>
      <c r="O2" s="1747"/>
      <c r="P2" s="1747"/>
      <c r="Q2" s="1747"/>
      <c r="R2" s="1747"/>
      <c r="S2" s="1747"/>
      <c r="T2" s="1747"/>
      <c r="U2" s="1742"/>
      <c r="V2" s="395" t="s">
        <v>706</v>
      </c>
      <c r="W2" s="396"/>
    </row>
    <row r="3" spans="1:23" s="397" customFormat="1" ht="18" x14ac:dyDescent="0.25">
      <c r="A3" s="1748" t="s">
        <v>1038</v>
      </c>
      <c r="B3" s="1749"/>
      <c r="C3" s="1749"/>
      <c r="D3" s="1749"/>
      <c r="E3" s="1749"/>
      <c r="F3" s="1750"/>
      <c r="G3" s="1748" t="s">
        <v>1039</v>
      </c>
      <c r="H3" s="1749"/>
      <c r="I3" s="1749"/>
      <c r="J3" s="1749"/>
      <c r="K3" s="1749"/>
      <c r="L3" s="1749"/>
      <c r="M3" s="1749"/>
      <c r="N3" s="1749"/>
      <c r="O3" s="1749"/>
      <c r="P3" s="1749"/>
      <c r="Q3" s="1749"/>
      <c r="R3" s="1749"/>
      <c r="S3" s="1749"/>
      <c r="T3" s="1749"/>
      <c r="U3" s="1749"/>
      <c r="V3" s="1750"/>
      <c r="W3" s="396"/>
    </row>
    <row r="4" spans="1:23" s="399" customFormat="1" ht="18" x14ac:dyDescent="0.25">
      <c r="A4" s="1741" t="s">
        <v>1040</v>
      </c>
      <c r="B4" s="1742"/>
      <c r="C4" s="1743" t="s">
        <v>1041</v>
      </c>
      <c r="D4" s="1743" t="s">
        <v>1042</v>
      </c>
      <c r="E4" s="1743"/>
      <c r="F4" s="1743"/>
      <c r="G4" s="1743"/>
      <c r="H4" s="1743" t="s">
        <v>1043</v>
      </c>
      <c r="I4" s="1744" t="s">
        <v>283</v>
      </c>
      <c r="J4" s="1744" t="s">
        <v>284</v>
      </c>
      <c r="K4" s="1744" t="s">
        <v>285</v>
      </c>
      <c r="L4" s="1743" t="s">
        <v>286</v>
      </c>
      <c r="M4" s="1744" t="s">
        <v>287</v>
      </c>
      <c r="N4" s="1744" t="s">
        <v>288</v>
      </c>
      <c r="O4" s="1743" t="s">
        <v>289</v>
      </c>
      <c r="P4" s="1743" t="s">
        <v>290</v>
      </c>
      <c r="Q4" s="1743" t="s">
        <v>291</v>
      </c>
      <c r="R4" s="1743"/>
      <c r="S4" s="1743" t="s">
        <v>292</v>
      </c>
      <c r="T4" s="1743" t="s">
        <v>293</v>
      </c>
      <c r="U4" s="1751" t="s">
        <v>294</v>
      </c>
      <c r="V4" s="1743" t="s">
        <v>295</v>
      </c>
      <c r="W4" s="398"/>
    </row>
    <row r="5" spans="1:23" s="399" customFormat="1" ht="72" x14ac:dyDescent="0.25">
      <c r="A5" s="400" t="s">
        <v>1044</v>
      </c>
      <c r="B5" s="400" t="s">
        <v>1045</v>
      </c>
      <c r="C5" s="1743"/>
      <c r="D5" s="401" t="s">
        <v>298</v>
      </c>
      <c r="E5" s="401" t="s">
        <v>299</v>
      </c>
      <c r="F5" s="401" t="s">
        <v>299</v>
      </c>
      <c r="G5" s="401" t="s">
        <v>300</v>
      </c>
      <c r="H5" s="1743"/>
      <c r="I5" s="1744"/>
      <c r="J5" s="1744"/>
      <c r="K5" s="1744"/>
      <c r="L5" s="1743"/>
      <c r="M5" s="1744"/>
      <c r="N5" s="1744"/>
      <c r="O5" s="1743"/>
      <c r="P5" s="1743"/>
      <c r="Q5" s="400" t="s">
        <v>301</v>
      </c>
      <c r="R5" s="400" t="s">
        <v>302</v>
      </c>
      <c r="S5" s="1743"/>
      <c r="T5" s="1743"/>
      <c r="U5" s="1751"/>
      <c r="V5" s="1743"/>
      <c r="W5" s="398"/>
    </row>
    <row r="6" spans="1:23" s="399" customFormat="1" ht="144" x14ac:dyDescent="0.25">
      <c r="A6" s="1753" t="s">
        <v>3049</v>
      </c>
      <c r="B6" s="1753" t="s">
        <v>3050</v>
      </c>
      <c r="C6" s="1753" t="s">
        <v>1046</v>
      </c>
      <c r="D6" s="1754" t="s">
        <v>1047</v>
      </c>
      <c r="E6" s="1753" t="s">
        <v>1048</v>
      </c>
      <c r="F6" s="1753" t="s">
        <v>1049</v>
      </c>
      <c r="G6" s="1753" t="s">
        <v>1050</v>
      </c>
      <c r="H6" s="1753" t="s">
        <v>1051</v>
      </c>
      <c r="I6" s="1756" t="s">
        <v>309</v>
      </c>
      <c r="J6" s="1756" t="s">
        <v>1052</v>
      </c>
      <c r="K6" s="1756" t="s">
        <v>1053</v>
      </c>
      <c r="L6" s="402" t="s">
        <v>1054</v>
      </c>
      <c r="M6" s="1752" t="s">
        <v>1055</v>
      </c>
      <c r="N6" s="1756" t="s">
        <v>343</v>
      </c>
      <c r="O6" s="1753" t="s">
        <v>1056</v>
      </c>
      <c r="P6" s="1753" t="s">
        <v>1057</v>
      </c>
      <c r="Q6" s="1761" t="s">
        <v>1058</v>
      </c>
      <c r="R6" s="1761" t="s">
        <v>1059</v>
      </c>
      <c r="S6" s="1753" t="s">
        <v>1060</v>
      </c>
      <c r="T6" s="1757">
        <v>1</v>
      </c>
      <c r="U6" s="1758">
        <v>100</v>
      </c>
      <c r="V6" s="1759" t="s">
        <v>3051</v>
      </c>
      <c r="W6" s="398"/>
    </row>
    <row r="7" spans="1:23" s="399" customFormat="1" ht="108" x14ac:dyDescent="0.25">
      <c r="A7" s="1753"/>
      <c r="B7" s="1753"/>
      <c r="C7" s="1753"/>
      <c r="D7" s="1755"/>
      <c r="E7" s="1753"/>
      <c r="F7" s="1753"/>
      <c r="G7" s="1753"/>
      <c r="H7" s="1753"/>
      <c r="I7" s="1756"/>
      <c r="J7" s="1756"/>
      <c r="K7" s="1756"/>
      <c r="L7" s="402" t="s">
        <v>1061</v>
      </c>
      <c r="M7" s="1752"/>
      <c r="N7" s="1756"/>
      <c r="O7" s="1753"/>
      <c r="P7" s="1753"/>
      <c r="Q7" s="1762"/>
      <c r="R7" s="1762"/>
      <c r="S7" s="1753"/>
      <c r="T7" s="1753"/>
      <c r="U7" s="1758"/>
      <c r="V7" s="1759"/>
      <c r="W7" s="398"/>
    </row>
    <row r="8" spans="1:23" s="399" customFormat="1" ht="180" x14ac:dyDescent="0.25">
      <c r="A8" s="1753"/>
      <c r="B8" s="1753"/>
      <c r="C8" s="1753"/>
      <c r="D8" s="403" t="s">
        <v>1062</v>
      </c>
      <c r="E8" s="403" t="s">
        <v>1063</v>
      </c>
      <c r="F8" s="403" t="s">
        <v>1064</v>
      </c>
      <c r="G8" s="402"/>
      <c r="H8" s="1753"/>
      <c r="I8" s="1756"/>
      <c r="J8" s="1756"/>
      <c r="K8" s="1756"/>
      <c r="L8" s="404" t="s">
        <v>1065</v>
      </c>
      <c r="M8" s="1752"/>
      <c r="N8" s="1756"/>
      <c r="O8" s="405" t="s">
        <v>1066</v>
      </c>
      <c r="P8" s="405" t="s">
        <v>1067</v>
      </c>
      <c r="Q8" s="1762"/>
      <c r="R8" s="1762"/>
      <c r="S8" s="405" t="s">
        <v>1068</v>
      </c>
      <c r="T8" s="406">
        <v>1</v>
      </c>
      <c r="U8" s="838">
        <v>100</v>
      </c>
      <c r="V8" s="405" t="s">
        <v>2939</v>
      </c>
      <c r="W8" s="398"/>
    </row>
    <row r="9" spans="1:23" s="399" customFormat="1" ht="54" x14ac:dyDescent="0.25">
      <c r="A9" s="1753"/>
      <c r="B9" s="1753"/>
      <c r="C9" s="1753"/>
      <c r="D9" s="403" t="s">
        <v>3052</v>
      </c>
      <c r="E9" s="403"/>
      <c r="F9" s="403"/>
      <c r="G9" s="402"/>
      <c r="H9" s="1753"/>
      <c r="I9" s="1756"/>
      <c r="J9" s="1756"/>
      <c r="K9" s="1756"/>
      <c r="L9" s="407" t="s">
        <v>1069</v>
      </c>
      <c r="M9" s="1752"/>
      <c r="N9" s="1756"/>
      <c r="O9" s="405"/>
      <c r="P9" s="405"/>
      <c r="Q9" s="1762"/>
      <c r="R9" s="1762"/>
      <c r="S9" s="405"/>
      <c r="T9" s="406"/>
      <c r="U9" s="838"/>
      <c r="V9" s="405"/>
      <c r="W9" s="398"/>
    </row>
    <row r="10" spans="1:23" s="399" customFormat="1" ht="72" x14ac:dyDescent="0.25">
      <c r="A10" s="1753"/>
      <c r="B10" s="1753"/>
      <c r="C10" s="1753"/>
      <c r="D10" s="403" t="s">
        <v>1070</v>
      </c>
      <c r="E10" s="403" t="s">
        <v>1071</v>
      </c>
      <c r="F10" s="403"/>
      <c r="G10" s="402"/>
      <c r="H10" s="1753"/>
      <c r="I10" s="1756"/>
      <c r="J10" s="1756"/>
      <c r="K10" s="1756"/>
      <c r="L10" s="407" t="s">
        <v>1072</v>
      </c>
      <c r="M10" s="1752"/>
      <c r="N10" s="1756"/>
      <c r="O10" s="405"/>
      <c r="P10" s="405"/>
      <c r="Q10" s="1762"/>
      <c r="R10" s="1762"/>
      <c r="S10" s="405"/>
      <c r="T10" s="406"/>
      <c r="U10" s="838"/>
      <c r="V10" s="405"/>
      <c r="W10" s="398"/>
    </row>
    <row r="11" spans="1:23" s="399" customFormat="1" ht="126" x14ac:dyDescent="0.25">
      <c r="A11" s="1753"/>
      <c r="B11" s="1753"/>
      <c r="C11" s="1753"/>
      <c r="D11" s="407" t="s">
        <v>1073</v>
      </c>
      <c r="E11" s="403"/>
      <c r="F11" s="403"/>
      <c r="G11" s="402"/>
      <c r="H11" s="1753"/>
      <c r="I11" s="1756"/>
      <c r="J11" s="1756"/>
      <c r="K11" s="1756"/>
      <c r="L11" s="407" t="s">
        <v>1074</v>
      </c>
      <c r="M11" s="1752"/>
      <c r="N11" s="1756"/>
      <c r="O11" s="405"/>
      <c r="P11" s="405"/>
      <c r="Q11" s="1763"/>
      <c r="R11" s="1763"/>
      <c r="S11" s="405"/>
      <c r="T11" s="406"/>
      <c r="U11" s="838"/>
      <c r="V11" s="405"/>
      <c r="W11" s="398"/>
    </row>
    <row r="12" spans="1:23" s="397" customFormat="1" ht="342" x14ac:dyDescent="0.25">
      <c r="A12" s="1754" t="s">
        <v>1075</v>
      </c>
      <c r="B12" s="1754" t="s">
        <v>1076</v>
      </c>
      <c r="C12" s="1754" t="s">
        <v>1077</v>
      </c>
      <c r="D12" s="405" t="s">
        <v>1078</v>
      </c>
      <c r="E12" s="405" t="s">
        <v>1079</v>
      </c>
      <c r="F12" s="405" t="s">
        <v>1080</v>
      </c>
      <c r="G12" s="408" t="s">
        <v>1081</v>
      </c>
      <c r="H12" s="405" t="s">
        <v>1082</v>
      </c>
      <c r="I12" s="1756" t="s">
        <v>359</v>
      </c>
      <c r="J12" s="1756" t="s">
        <v>360</v>
      </c>
      <c r="K12" s="1756" t="s">
        <v>311</v>
      </c>
      <c r="L12" s="405" t="s">
        <v>1083</v>
      </c>
      <c r="M12" s="1756" t="s">
        <v>1084</v>
      </c>
      <c r="N12" s="1756" t="s">
        <v>343</v>
      </c>
      <c r="O12" s="405" t="s">
        <v>3053</v>
      </c>
      <c r="P12" s="405" t="s">
        <v>1085</v>
      </c>
      <c r="Q12" s="1761" t="s">
        <v>1058</v>
      </c>
      <c r="R12" s="1761" t="s">
        <v>1059</v>
      </c>
      <c r="S12" s="405" t="s">
        <v>1086</v>
      </c>
      <c r="T12" s="409">
        <v>1</v>
      </c>
      <c r="U12" s="839">
        <v>100</v>
      </c>
      <c r="V12" s="405" t="s">
        <v>3054</v>
      </c>
      <c r="W12" s="1764"/>
    </row>
    <row r="13" spans="1:23" s="397" customFormat="1" ht="54" x14ac:dyDescent="0.25">
      <c r="A13" s="1755"/>
      <c r="B13" s="1755"/>
      <c r="C13" s="1755"/>
      <c r="D13" s="405" t="s">
        <v>1087</v>
      </c>
      <c r="E13" s="405" t="s">
        <v>3055</v>
      </c>
      <c r="F13" s="405"/>
      <c r="G13" s="405"/>
      <c r="H13" s="1754" t="s">
        <v>1088</v>
      </c>
      <c r="I13" s="1756"/>
      <c r="J13" s="1756"/>
      <c r="K13" s="1756"/>
      <c r="L13" s="407" t="s">
        <v>1072</v>
      </c>
      <c r="M13" s="1756"/>
      <c r="N13" s="1756"/>
      <c r="O13" s="405" t="s">
        <v>1089</v>
      </c>
      <c r="P13" s="405" t="s">
        <v>1090</v>
      </c>
      <c r="Q13" s="1762"/>
      <c r="R13" s="1762"/>
      <c r="S13" s="405" t="s">
        <v>1091</v>
      </c>
      <c r="T13" s="409">
        <v>1</v>
      </c>
      <c r="U13" s="839">
        <v>80</v>
      </c>
      <c r="V13" s="410"/>
      <c r="W13" s="1764"/>
    </row>
    <row r="14" spans="1:23" s="397" customFormat="1" ht="72" x14ac:dyDescent="0.25">
      <c r="A14" s="1755"/>
      <c r="B14" s="1755"/>
      <c r="C14" s="1755"/>
      <c r="D14" s="405" t="s">
        <v>3048</v>
      </c>
      <c r="E14" s="405" t="s">
        <v>1092</v>
      </c>
      <c r="F14" s="405"/>
      <c r="G14" s="405"/>
      <c r="H14" s="1755"/>
      <c r="I14" s="1756"/>
      <c r="J14" s="1756"/>
      <c r="K14" s="1756"/>
      <c r="L14" s="407" t="s">
        <v>1072</v>
      </c>
      <c r="M14" s="1756"/>
      <c r="N14" s="1756"/>
      <c r="O14" s="405"/>
      <c r="P14" s="405"/>
      <c r="Q14" s="1762"/>
      <c r="R14" s="1762"/>
      <c r="S14" s="405"/>
      <c r="T14" s="409"/>
      <c r="U14" s="839"/>
      <c r="V14" s="410"/>
      <c r="W14" s="1764"/>
    </row>
    <row r="15" spans="1:23" s="397" customFormat="1" ht="54" x14ac:dyDescent="0.25">
      <c r="A15" s="1760"/>
      <c r="B15" s="1760"/>
      <c r="C15" s="1760"/>
      <c r="D15" s="405" t="s">
        <v>1093</v>
      </c>
      <c r="E15" s="405" t="s">
        <v>1094</v>
      </c>
      <c r="F15" s="405"/>
      <c r="G15" s="411"/>
      <c r="H15" s="1760"/>
      <c r="I15" s="1756"/>
      <c r="J15" s="1756"/>
      <c r="K15" s="1756"/>
      <c r="L15" s="407" t="s">
        <v>1072</v>
      </c>
      <c r="M15" s="1756"/>
      <c r="N15" s="1756"/>
      <c r="O15" s="405"/>
      <c r="P15" s="405"/>
      <c r="Q15" s="1763"/>
      <c r="R15" s="1763"/>
      <c r="S15" s="405"/>
      <c r="T15" s="409"/>
      <c r="U15" s="410"/>
      <c r="V15" s="410"/>
      <c r="W15" s="1764"/>
    </row>
    <row r="16" spans="1:23" x14ac:dyDescent="0.25">
      <c r="A16" s="415"/>
      <c r="B16" s="415"/>
      <c r="C16" s="413"/>
      <c r="D16" s="413"/>
      <c r="E16" s="413"/>
      <c r="F16" s="413"/>
      <c r="G16" s="413"/>
      <c r="H16" s="413"/>
      <c r="I16" s="414"/>
      <c r="J16" s="415"/>
      <c r="K16" s="415"/>
      <c r="L16" s="415"/>
    </row>
    <row r="17" spans="1:21" s="668" customFormat="1" ht="31.5" customHeight="1" x14ac:dyDescent="0.25">
      <c r="A17" s="695">
        <f>COUNTIF(A6:A15,"*")</f>
        <v>2</v>
      </c>
      <c r="O17" s="695">
        <f>COUNTIF(O6:O15,"*")</f>
        <v>4</v>
      </c>
      <c r="U17" s="745">
        <f>AVERAGE(U6:U15)</f>
        <v>95</v>
      </c>
    </row>
    <row r="18" spans="1:21" s="668" customFormat="1" ht="31.5" customHeight="1" x14ac:dyDescent="0.25">
      <c r="A18" s="430" t="s">
        <v>2773</v>
      </c>
      <c r="O18" s="430" t="s">
        <v>2774</v>
      </c>
      <c r="U18" s="723" t="s">
        <v>2788</v>
      </c>
    </row>
  </sheetData>
  <mergeCells count="55">
    <mergeCell ref="N12:N15"/>
    <mergeCell ref="Q12:Q15"/>
    <mergeCell ref="R12:R15"/>
    <mergeCell ref="W12:W15"/>
    <mergeCell ref="H13:H15"/>
    <mergeCell ref="T6:T7"/>
    <mergeCell ref="U6:U7"/>
    <mergeCell ref="V6:V7"/>
    <mergeCell ref="A12:A15"/>
    <mergeCell ref="B12:B15"/>
    <mergeCell ref="C12:C15"/>
    <mergeCell ref="I12:I15"/>
    <mergeCell ref="J12:J15"/>
    <mergeCell ref="K12:K15"/>
    <mergeCell ref="M12:M15"/>
    <mergeCell ref="N6:N11"/>
    <mergeCell ref="O6:O7"/>
    <mergeCell ref="P6:P7"/>
    <mergeCell ref="Q6:Q11"/>
    <mergeCell ref="R6:R11"/>
    <mergeCell ref="S6:S7"/>
    <mergeCell ref="M6:M11"/>
    <mergeCell ref="A6:A11"/>
    <mergeCell ref="B6:B11"/>
    <mergeCell ref="C6:C11"/>
    <mergeCell ref="D6:D7"/>
    <mergeCell ref="E6:E7"/>
    <mergeCell ref="F6:F7"/>
    <mergeCell ref="G6:G7"/>
    <mergeCell ref="H6:H11"/>
    <mergeCell ref="I6:I11"/>
    <mergeCell ref="J6:J11"/>
    <mergeCell ref="K6:K11"/>
    <mergeCell ref="V4:V5"/>
    <mergeCell ref="J4:J5"/>
    <mergeCell ref="K4:K5"/>
    <mergeCell ref="L4:L5"/>
    <mergeCell ref="M4:M5"/>
    <mergeCell ref="N4:N5"/>
    <mergeCell ref="O4:O5"/>
    <mergeCell ref="P4:P5"/>
    <mergeCell ref="Q4:R4"/>
    <mergeCell ref="S4:S5"/>
    <mergeCell ref="T4:T5"/>
    <mergeCell ref="U4:U5"/>
    <mergeCell ref="A1:B2"/>
    <mergeCell ref="C1:U1"/>
    <mergeCell ref="C2:U2"/>
    <mergeCell ref="A3:F3"/>
    <mergeCell ref="G3:V3"/>
    <mergeCell ref="A4:B4"/>
    <mergeCell ref="C4:C5"/>
    <mergeCell ref="D4:G4"/>
    <mergeCell ref="H4:H5"/>
    <mergeCell ref="I4:I5"/>
  </mergeCells>
  <pageMargins left="0.7" right="0.7" top="0.75" bottom="0.75" header="0.3" footer="0.3"/>
  <pageSetup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49" zoomScale="60" zoomScaleNormal="60" workbookViewId="0">
      <selection activeCell="K51" sqref="K51:K52"/>
    </sheetView>
  </sheetViews>
  <sheetFormatPr baseColWidth="10" defaultColWidth="10.85546875" defaultRowHeight="12.75" x14ac:dyDescent="0.2"/>
  <cols>
    <col min="1" max="1" width="14" style="355" customWidth="1"/>
    <col min="2" max="2" width="15.5703125" style="355" customWidth="1"/>
    <col min="3" max="3" width="22.28515625" style="331" customWidth="1"/>
    <col min="4" max="6" width="29.7109375" style="331" customWidth="1"/>
    <col min="7" max="7" width="14.28515625" style="331" customWidth="1"/>
    <col min="8" max="8" width="3.85546875" style="356" bestFit="1" customWidth="1"/>
    <col min="9" max="10" width="4.42578125" style="355" customWidth="1"/>
    <col min="11" max="11" width="44.5703125" style="355" customWidth="1"/>
    <col min="12" max="12" width="9.140625" style="357" customWidth="1"/>
    <col min="13" max="13" width="4.42578125" style="331" customWidth="1"/>
    <col min="14" max="14" width="50" style="355" customWidth="1"/>
    <col min="15" max="15" width="19.5703125" style="446" customWidth="1"/>
    <col min="16" max="16" width="14" style="353" customWidth="1"/>
    <col min="17" max="17" width="11.140625" style="353" customWidth="1"/>
    <col min="18" max="18" width="25" style="353" customWidth="1"/>
    <col min="19" max="19" width="9.140625" style="446" customWidth="1"/>
    <col min="20" max="20" width="16.7109375" style="446" customWidth="1"/>
    <col min="21" max="21" width="56.5703125" style="393" customWidth="1"/>
    <col min="22" max="256" width="10.85546875" style="331"/>
    <col min="257" max="257" width="14" style="331" customWidth="1"/>
    <col min="258" max="258" width="15.5703125" style="331" customWidth="1"/>
    <col min="259" max="259" width="22.28515625" style="331" customWidth="1"/>
    <col min="260" max="262" width="29.7109375" style="331" customWidth="1"/>
    <col min="263" max="263" width="14.28515625" style="331" customWidth="1"/>
    <col min="264" max="264" width="3.85546875" style="331" bestFit="1" customWidth="1"/>
    <col min="265" max="266" width="4.42578125" style="331" customWidth="1"/>
    <col min="267" max="267" width="44.5703125" style="331" customWidth="1"/>
    <col min="268" max="268" width="9.140625" style="331" customWidth="1"/>
    <col min="269" max="269" width="4.42578125" style="331" customWidth="1"/>
    <col min="270" max="270" width="50" style="331" customWidth="1"/>
    <col min="271" max="271" width="19.5703125" style="331" customWidth="1"/>
    <col min="272" max="272" width="14" style="331" customWidth="1"/>
    <col min="273" max="273" width="11.140625" style="331" customWidth="1"/>
    <col min="274" max="274" width="25" style="331" customWidth="1"/>
    <col min="275" max="275" width="9.140625" style="331" customWidth="1"/>
    <col min="276" max="276" width="16.7109375" style="331" customWidth="1"/>
    <col min="277" max="277" width="56.5703125" style="331" customWidth="1"/>
    <col min="278" max="512" width="10.85546875" style="331"/>
    <col min="513" max="513" width="14" style="331" customWidth="1"/>
    <col min="514" max="514" width="15.5703125" style="331" customWidth="1"/>
    <col min="515" max="515" width="22.28515625" style="331" customWidth="1"/>
    <col min="516" max="518" width="29.7109375" style="331" customWidth="1"/>
    <col min="519" max="519" width="14.28515625" style="331" customWidth="1"/>
    <col min="520" max="520" width="3.85546875" style="331" bestFit="1" customWidth="1"/>
    <col min="521" max="522" width="4.42578125" style="331" customWidth="1"/>
    <col min="523" max="523" width="44.5703125" style="331" customWidth="1"/>
    <col min="524" max="524" width="9.140625" style="331" customWidth="1"/>
    <col min="525" max="525" width="4.42578125" style="331" customWidth="1"/>
    <col min="526" max="526" width="50" style="331" customWidth="1"/>
    <col min="527" max="527" width="19.5703125" style="331" customWidth="1"/>
    <col min="528" max="528" width="14" style="331" customWidth="1"/>
    <col min="529" max="529" width="11.140625" style="331" customWidth="1"/>
    <col min="530" max="530" width="25" style="331" customWidth="1"/>
    <col min="531" max="531" width="9.140625" style="331" customWidth="1"/>
    <col min="532" max="532" width="16.7109375" style="331" customWidth="1"/>
    <col min="533" max="533" width="56.5703125" style="331" customWidth="1"/>
    <col min="534" max="768" width="10.85546875" style="331"/>
    <col min="769" max="769" width="14" style="331" customWidth="1"/>
    <col min="770" max="770" width="15.5703125" style="331" customWidth="1"/>
    <col min="771" max="771" width="22.28515625" style="331" customWidth="1"/>
    <col min="772" max="774" width="29.7109375" style="331" customWidth="1"/>
    <col min="775" max="775" width="14.28515625" style="331" customWidth="1"/>
    <col min="776" max="776" width="3.85546875" style="331" bestFit="1" customWidth="1"/>
    <col min="777" max="778" width="4.42578125" style="331" customWidth="1"/>
    <col min="779" max="779" width="44.5703125" style="331" customWidth="1"/>
    <col min="780" max="780" width="9.140625" style="331" customWidth="1"/>
    <col min="781" max="781" width="4.42578125" style="331" customWidth="1"/>
    <col min="782" max="782" width="50" style="331" customWidth="1"/>
    <col min="783" max="783" width="19.5703125" style="331" customWidth="1"/>
    <col min="784" max="784" width="14" style="331" customWidth="1"/>
    <col min="785" max="785" width="11.140625" style="331" customWidth="1"/>
    <col min="786" max="786" width="25" style="331" customWidth="1"/>
    <col min="787" max="787" width="9.140625" style="331" customWidth="1"/>
    <col min="788" max="788" width="16.7109375" style="331" customWidth="1"/>
    <col min="789" max="789" width="56.5703125" style="331" customWidth="1"/>
    <col min="790" max="1024" width="10.85546875" style="331"/>
    <col min="1025" max="1025" width="14" style="331" customWidth="1"/>
    <col min="1026" max="1026" width="15.5703125" style="331" customWidth="1"/>
    <col min="1027" max="1027" width="22.28515625" style="331" customWidth="1"/>
    <col min="1028" max="1030" width="29.7109375" style="331" customWidth="1"/>
    <col min="1031" max="1031" width="14.28515625" style="331" customWidth="1"/>
    <col min="1032" max="1032" width="3.85546875" style="331" bestFit="1" customWidth="1"/>
    <col min="1033" max="1034" width="4.42578125" style="331" customWidth="1"/>
    <col min="1035" max="1035" width="44.5703125" style="331" customWidth="1"/>
    <col min="1036" max="1036" width="9.140625" style="331" customWidth="1"/>
    <col min="1037" max="1037" width="4.42578125" style="331" customWidth="1"/>
    <col min="1038" max="1038" width="50" style="331" customWidth="1"/>
    <col min="1039" max="1039" width="19.5703125" style="331" customWidth="1"/>
    <col min="1040" max="1040" width="14" style="331" customWidth="1"/>
    <col min="1041" max="1041" width="11.140625" style="331" customWidth="1"/>
    <col min="1042" max="1042" width="25" style="331" customWidth="1"/>
    <col min="1043" max="1043" width="9.140625" style="331" customWidth="1"/>
    <col min="1044" max="1044" width="16.7109375" style="331" customWidth="1"/>
    <col min="1045" max="1045" width="56.5703125" style="331" customWidth="1"/>
    <col min="1046" max="1280" width="10.85546875" style="331"/>
    <col min="1281" max="1281" width="14" style="331" customWidth="1"/>
    <col min="1282" max="1282" width="15.5703125" style="331" customWidth="1"/>
    <col min="1283" max="1283" width="22.28515625" style="331" customWidth="1"/>
    <col min="1284" max="1286" width="29.7109375" style="331" customWidth="1"/>
    <col min="1287" max="1287" width="14.28515625" style="331" customWidth="1"/>
    <col min="1288" max="1288" width="3.85546875" style="331" bestFit="1" customWidth="1"/>
    <col min="1289" max="1290" width="4.42578125" style="331" customWidth="1"/>
    <col min="1291" max="1291" width="44.5703125" style="331" customWidth="1"/>
    <col min="1292" max="1292" width="9.140625" style="331" customWidth="1"/>
    <col min="1293" max="1293" width="4.42578125" style="331" customWidth="1"/>
    <col min="1294" max="1294" width="50" style="331" customWidth="1"/>
    <col min="1295" max="1295" width="19.5703125" style="331" customWidth="1"/>
    <col min="1296" max="1296" width="14" style="331" customWidth="1"/>
    <col min="1297" max="1297" width="11.140625" style="331" customWidth="1"/>
    <col min="1298" max="1298" width="25" style="331" customWidth="1"/>
    <col min="1299" max="1299" width="9.140625" style="331" customWidth="1"/>
    <col min="1300" max="1300" width="16.7109375" style="331" customWidth="1"/>
    <col min="1301" max="1301" width="56.5703125" style="331" customWidth="1"/>
    <col min="1302" max="1536" width="10.85546875" style="331"/>
    <col min="1537" max="1537" width="14" style="331" customWidth="1"/>
    <col min="1538" max="1538" width="15.5703125" style="331" customWidth="1"/>
    <col min="1539" max="1539" width="22.28515625" style="331" customWidth="1"/>
    <col min="1540" max="1542" width="29.7109375" style="331" customWidth="1"/>
    <col min="1543" max="1543" width="14.28515625" style="331" customWidth="1"/>
    <col min="1544" max="1544" width="3.85546875" style="331" bestFit="1" customWidth="1"/>
    <col min="1545" max="1546" width="4.42578125" style="331" customWidth="1"/>
    <col min="1547" max="1547" width="44.5703125" style="331" customWidth="1"/>
    <col min="1548" max="1548" width="9.140625" style="331" customWidth="1"/>
    <col min="1549" max="1549" width="4.42578125" style="331" customWidth="1"/>
    <col min="1550" max="1550" width="50" style="331" customWidth="1"/>
    <col min="1551" max="1551" width="19.5703125" style="331" customWidth="1"/>
    <col min="1552" max="1552" width="14" style="331" customWidth="1"/>
    <col min="1553" max="1553" width="11.140625" style="331" customWidth="1"/>
    <col min="1554" max="1554" width="25" style="331" customWidth="1"/>
    <col min="1555" max="1555" width="9.140625" style="331" customWidth="1"/>
    <col min="1556" max="1556" width="16.7109375" style="331" customWidth="1"/>
    <col min="1557" max="1557" width="56.5703125" style="331" customWidth="1"/>
    <col min="1558" max="1792" width="10.85546875" style="331"/>
    <col min="1793" max="1793" width="14" style="331" customWidth="1"/>
    <col min="1794" max="1794" width="15.5703125" style="331" customWidth="1"/>
    <col min="1795" max="1795" width="22.28515625" style="331" customWidth="1"/>
    <col min="1796" max="1798" width="29.7109375" style="331" customWidth="1"/>
    <col min="1799" max="1799" width="14.28515625" style="331" customWidth="1"/>
    <col min="1800" max="1800" width="3.85546875" style="331" bestFit="1" customWidth="1"/>
    <col min="1801" max="1802" width="4.42578125" style="331" customWidth="1"/>
    <col min="1803" max="1803" width="44.5703125" style="331" customWidth="1"/>
    <col min="1804" max="1804" width="9.140625" style="331" customWidth="1"/>
    <col min="1805" max="1805" width="4.42578125" style="331" customWidth="1"/>
    <col min="1806" max="1806" width="50" style="331" customWidth="1"/>
    <col min="1807" max="1807" width="19.5703125" style="331" customWidth="1"/>
    <col min="1808" max="1808" width="14" style="331" customWidth="1"/>
    <col min="1809" max="1809" width="11.140625" style="331" customWidth="1"/>
    <col min="1810" max="1810" width="25" style="331" customWidth="1"/>
    <col min="1811" max="1811" width="9.140625" style="331" customWidth="1"/>
    <col min="1812" max="1812" width="16.7109375" style="331" customWidth="1"/>
    <col min="1813" max="1813" width="56.5703125" style="331" customWidth="1"/>
    <col min="1814" max="2048" width="10.85546875" style="331"/>
    <col min="2049" max="2049" width="14" style="331" customWidth="1"/>
    <col min="2050" max="2050" width="15.5703125" style="331" customWidth="1"/>
    <col min="2051" max="2051" width="22.28515625" style="331" customWidth="1"/>
    <col min="2052" max="2054" width="29.7109375" style="331" customWidth="1"/>
    <col min="2055" max="2055" width="14.28515625" style="331" customWidth="1"/>
    <col min="2056" max="2056" width="3.85546875" style="331" bestFit="1" customWidth="1"/>
    <col min="2057" max="2058" width="4.42578125" style="331" customWidth="1"/>
    <col min="2059" max="2059" width="44.5703125" style="331" customWidth="1"/>
    <col min="2060" max="2060" width="9.140625" style="331" customWidth="1"/>
    <col min="2061" max="2061" width="4.42578125" style="331" customWidth="1"/>
    <col min="2062" max="2062" width="50" style="331" customWidth="1"/>
    <col min="2063" max="2063" width="19.5703125" style="331" customWidth="1"/>
    <col min="2064" max="2064" width="14" style="331" customWidth="1"/>
    <col min="2065" max="2065" width="11.140625" style="331" customWidth="1"/>
    <col min="2066" max="2066" width="25" style="331" customWidth="1"/>
    <col min="2067" max="2067" width="9.140625" style="331" customWidth="1"/>
    <col min="2068" max="2068" width="16.7109375" style="331" customWidth="1"/>
    <col min="2069" max="2069" width="56.5703125" style="331" customWidth="1"/>
    <col min="2070" max="2304" width="10.85546875" style="331"/>
    <col min="2305" max="2305" width="14" style="331" customWidth="1"/>
    <col min="2306" max="2306" width="15.5703125" style="331" customWidth="1"/>
    <col min="2307" max="2307" width="22.28515625" style="331" customWidth="1"/>
    <col min="2308" max="2310" width="29.7109375" style="331" customWidth="1"/>
    <col min="2311" max="2311" width="14.28515625" style="331" customWidth="1"/>
    <col min="2312" max="2312" width="3.85546875" style="331" bestFit="1" customWidth="1"/>
    <col min="2313" max="2314" width="4.42578125" style="331" customWidth="1"/>
    <col min="2315" max="2315" width="44.5703125" style="331" customWidth="1"/>
    <col min="2316" max="2316" width="9.140625" style="331" customWidth="1"/>
    <col min="2317" max="2317" width="4.42578125" style="331" customWidth="1"/>
    <col min="2318" max="2318" width="50" style="331" customWidth="1"/>
    <col min="2319" max="2319" width="19.5703125" style="331" customWidth="1"/>
    <col min="2320" max="2320" width="14" style="331" customWidth="1"/>
    <col min="2321" max="2321" width="11.140625" style="331" customWidth="1"/>
    <col min="2322" max="2322" width="25" style="331" customWidth="1"/>
    <col min="2323" max="2323" width="9.140625" style="331" customWidth="1"/>
    <col min="2324" max="2324" width="16.7109375" style="331" customWidth="1"/>
    <col min="2325" max="2325" width="56.5703125" style="331" customWidth="1"/>
    <col min="2326" max="2560" width="10.85546875" style="331"/>
    <col min="2561" max="2561" width="14" style="331" customWidth="1"/>
    <col min="2562" max="2562" width="15.5703125" style="331" customWidth="1"/>
    <col min="2563" max="2563" width="22.28515625" style="331" customWidth="1"/>
    <col min="2564" max="2566" width="29.7109375" style="331" customWidth="1"/>
    <col min="2567" max="2567" width="14.28515625" style="331" customWidth="1"/>
    <col min="2568" max="2568" width="3.85546875" style="331" bestFit="1" customWidth="1"/>
    <col min="2569" max="2570" width="4.42578125" style="331" customWidth="1"/>
    <col min="2571" max="2571" width="44.5703125" style="331" customWidth="1"/>
    <col min="2572" max="2572" width="9.140625" style="331" customWidth="1"/>
    <col min="2573" max="2573" width="4.42578125" style="331" customWidth="1"/>
    <col min="2574" max="2574" width="50" style="331" customWidth="1"/>
    <col min="2575" max="2575" width="19.5703125" style="331" customWidth="1"/>
    <col min="2576" max="2576" width="14" style="331" customWidth="1"/>
    <col min="2577" max="2577" width="11.140625" style="331" customWidth="1"/>
    <col min="2578" max="2578" width="25" style="331" customWidth="1"/>
    <col min="2579" max="2579" width="9.140625" style="331" customWidth="1"/>
    <col min="2580" max="2580" width="16.7109375" style="331" customWidth="1"/>
    <col min="2581" max="2581" width="56.5703125" style="331" customWidth="1"/>
    <col min="2582" max="2816" width="10.85546875" style="331"/>
    <col min="2817" max="2817" width="14" style="331" customWidth="1"/>
    <col min="2818" max="2818" width="15.5703125" style="331" customWidth="1"/>
    <col min="2819" max="2819" width="22.28515625" style="331" customWidth="1"/>
    <col min="2820" max="2822" width="29.7109375" style="331" customWidth="1"/>
    <col min="2823" max="2823" width="14.28515625" style="331" customWidth="1"/>
    <col min="2824" max="2824" width="3.85546875" style="331" bestFit="1" customWidth="1"/>
    <col min="2825" max="2826" width="4.42578125" style="331" customWidth="1"/>
    <col min="2827" max="2827" width="44.5703125" style="331" customWidth="1"/>
    <col min="2828" max="2828" width="9.140625" style="331" customWidth="1"/>
    <col min="2829" max="2829" width="4.42578125" style="331" customWidth="1"/>
    <col min="2830" max="2830" width="50" style="331" customWidth="1"/>
    <col min="2831" max="2831" width="19.5703125" style="331" customWidth="1"/>
    <col min="2832" max="2832" width="14" style="331" customWidth="1"/>
    <col min="2833" max="2833" width="11.140625" style="331" customWidth="1"/>
    <col min="2834" max="2834" width="25" style="331" customWidth="1"/>
    <col min="2835" max="2835" width="9.140625" style="331" customWidth="1"/>
    <col min="2836" max="2836" width="16.7109375" style="331" customWidth="1"/>
    <col min="2837" max="2837" width="56.5703125" style="331" customWidth="1"/>
    <col min="2838" max="3072" width="10.85546875" style="331"/>
    <col min="3073" max="3073" width="14" style="331" customWidth="1"/>
    <col min="3074" max="3074" width="15.5703125" style="331" customWidth="1"/>
    <col min="3075" max="3075" width="22.28515625" style="331" customWidth="1"/>
    <col min="3076" max="3078" width="29.7109375" style="331" customWidth="1"/>
    <col min="3079" max="3079" width="14.28515625" style="331" customWidth="1"/>
    <col min="3080" max="3080" width="3.85546875" style="331" bestFit="1" customWidth="1"/>
    <col min="3081" max="3082" width="4.42578125" style="331" customWidth="1"/>
    <col min="3083" max="3083" width="44.5703125" style="331" customWidth="1"/>
    <col min="3084" max="3084" width="9.140625" style="331" customWidth="1"/>
    <col min="3085" max="3085" width="4.42578125" style="331" customWidth="1"/>
    <col min="3086" max="3086" width="50" style="331" customWidth="1"/>
    <col min="3087" max="3087" width="19.5703125" style="331" customWidth="1"/>
    <col min="3088" max="3088" width="14" style="331" customWidth="1"/>
    <col min="3089" max="3089" width="11.140625" style="331" customWidth="1"/>
    <col min="3090" max="3090" width="25" style="331" customWidth="1"/>
    <col min="3091" max="3091" width="9.140625" style="331" customWidth="1"/>
    <col min="3092" max="3092" width="16.7109375" style="331" customWidth="1"/>
    <col min="3093" max="3093" width="56.5703125" style="331" customWidth="1"/>
    <col min="3094" max="3328" width="10.85546875" style="331"/>
    <col min="3329" max="3329" width="14" style="331" customWidth="1"/>
    <col min="3330" max="3330" width="15.5703125" style="331" customWidth="1"/>
    <col min="3331" max="3331" width="22.28515625" style="331" customWidth="1"/>
    <col min="3332" max="3334" width="29.7109375" style="331" customWidth="1"/>
    <col min="3335" max="3335" width="14.28515625" style="331" customWidth="1"/>
    <col min="3336" max="3336" width="3.85546875" style="331" bestFit="1" customWidth="1"/>
    <col min="3337" max="3338" width="4.42578125" style="331" customWidth="1"/>
    <col min="3339" max="3339" width="44.5703125" style="331" customWidth="1"/>
    <col min="3340" max="3340" width="9.140625" style="331" customWidth="1"/>
    <col min="3341" max="3341" width="4.42578125" style="331" customWidth="1"/>
    <col min="3342" max="3342" width="50" style="331" customWidth="1"/>
    <col min="3343" max="3343" width="19.5703125" style="331" customWidth="1"/>
    <col min="3344" max="3344" width="14" style="331" customWidth="1"/>
    <col min="3345" max="3345" width="11.140625" style="331" customWidth="1"/>
    <col min="3346" max="3346" width="25" style="331" customWidth="1"/>
    <col min="3347" max="3347" width="9.140625" style="331" customWidth="1"/>
    <col min="3348" max="3348" width="16.7109375" style="331" customWidth="1"/>
    <col min="3349" max="3349" width="56.5703125" style="331" customWidth="1"/>
    <col min="3350" max="3584" width="10.85546875" style="331"/>
    <col min="3585" max="3585" width="14" style="331" customWidth="1"/>
    <col min="3586" max="3586" width="15.5703125" style="331" customWidth="1"/>
    <col min="3587" max="3587" width="22.28515625" style="331" customWidth="1"/>
    <col min="3588" max="3590" width="29.7109375" style="331" customWidth="1"/>
    <col min="3591" max="3591" width="14.28515625" style="331" customWidth="1"/>
    <col min="3592" max="3592" width="3.85546875" style="331" bestFit="1" customWidth="1"/>
    <col min="3593" max="3594" width="4.42578125" style="331" customWidth="1"/>
    <col min="3595" max="3595" width="44.5703125" style="331" customWidth="1"/>
    <col min="3596" max="3596" width="9.140625" style="331" customWidth="1"/>
    <col min="3597" max="3597" width="4.42578125" style="331" customWidth="1"/>
    <col min="3598" max="3598" width="50" style="331" customWidth="1"/>
    <col min="3599" max="3599" width="19.5703125" style="331" customWidth="1"/>
    <col min="3600" max="3600" width="14" style="331" customWidth="1"/>
    <col min="3601" max="3601" width="11.140625" style="331" customWidth="1"/>
    <col min="3602" max="3602" width="25" style="331" customWidth="1"/>
    <col min="3603" max="3603" width="9.140625" style="331" customWidth="1"/>
    <col min="3604" max="3604" width="16.7109375" style="331" customWidth="1"/>
    <col min="3605" max="3605" width="56.5703125" style="331" customWidth="1"/>
    <col min="3606" max="3840" width="10.85546875" style="331"/>
    <col min="3841" max="3841" width="14" style="331" customWidth="1"/>
    <col min="3842" max="3842" width="15.5703125" style="331" customWidth="1"/>
    <col min="3843" max="3843" width="22.28515625" style="331" customWidth="1"/>
    <col min="3844" max="3846" width="29.7109375" style="331" customWidth="1"/>
    <col min="3847" max="3847" width="14.28515625" style="331" customWidth="1"/>
    <col min="3848" max="3848" width="3.85546875" style="331" bestFit="1" customWidth="1"/>
    <col min="3849" max="3850" width="4.42578125" style="331" customWidth="1"/>
    <col min="3851" max="3851" width="44.5703125" style="331" customWidth="1"/>
    <col min="3852" max="3852" width="9.140625" style="331" customWidth="1"/>
    <col min="3853" max="3853" width="4.42578125" style="331" customWidth="1"/>
    <col min="3854" max="3854" width="50" style="331" customWidth="1"/>
    <col min="3855" max="3855" width="19.5703125" style="331" customWidth="1"/>
    <col min="3856" max="3856" width="14" style="331" customWidth="1"/>
    <col min="3857" max="3857" width="11.140625" style="331" customWidth="1"/>
    <col min="3858" max="3858" width="25" style="331" customWidth="1"/>
    <col min="3859" max="3859" width="9.140625" style="331" customWidth="1"/>
    <col min="3860" max="3860" width="16.7109375" style="331" customWidth="1"/>
    <col min="3861" max="3861" width="56.5703125" style="331" customWidth="1"/>
    <col min="3862" max="4096" width="10.85546875" style="331"/>
    <col min="4097" max="4097" width="14" style="331" customWidth="1"/>
    <col min="4098" max="4098" width="15.5703125" style="331" customWidth="1"/>
    <col min="4099" max="4099" width="22.28515625" style="331" customWidth="1"/>
    <col min="4100" max="4102" width="29.7109375" style="331" customWidth="1"/>
    <col min="4103" max="4103" width="14.28515625" style="331" customWidth="1"/>
    <col min="4104" max="4104" width="3.85546875" style="331" bestFit="1" customWidth="1"/>
    <col min="4105" max="4106" width="4.42578125" style="331" customWidth="1"/>
    <col min="4107" max="4107" width="44.5703125" style="331" customWidth="1"/>
    <col min="4108" max="4108" width="9.140625" style="331" customWidth="1"/>
    <col min="4109" max="4109" width="4.42578125" style="331" customWidth="1"/>
    <col min="4110" max="4110" width="50" style="331" customWidth="1"/>
    <col min="4111" max="4111" width="19.5703125" style="331" customWidth="1"/>
    <col min="4112" max="4112" width="14" style="331" customWidth="1"/>
    <col min="4113" max="4113" width="11.140625" style="331" customWidth="1"/>
    <col min="4114" max="4114" width="25" style="331" customWidth="1"/>
    <col min="4115" max="4115" width="9.140625" style="331" customWidth="1"/>
    <col min="4116" max="4116" width="16.7109375" style="331" customWidth="1"/>
    <col min="4117" max="4117" width="56.5703125" style="331" customWidth="1"/>
    <col min="4118" max="4352" width="10.85546875" style="331"/>
    <col min="4353" max="4353" width="14" style="331" customWidth="1"/>
    <col min="4354" max="4354" width="15.5703125" style="331" customWidth="1"/>
    <col min="4355" max="4355" width="22.28515625" style="331" customWidth="1"/>
    <col min="4356" max="4358" width="29.7109375" style="331" customWidth="1"/>
    <col min="4359" max="4359" width="14.28515625" style="331" customWidth="1"/>
    <col min="4360" max="4360" width="3.85546875" style="331" bestFit="1" customWidth="1"/>
    <col min="4361" max="4362" width="4.42578125" style="331" customWidth="1"/>
    <col min="4363" max="4363" width="44.5703125" style="331" customWidth="1"/>
    <col min="4364" max="4364" width="9.140625" style="331" customWidth="1"/>
    <col min="4365" max="4365" width="4.42578125" style="331" customWidth="1"/>
    <col min="4366" max="4366" width="50" style="331" customWidth="1"/>
    <col min="4367" max="4367" width="19.5703125" style="331" customWidth="1"/>
    <col min="4368" max="4368" width="14" style="331" customWidth="1"/>
    <col min="4369" max="4369" width="11.140625" style="331" customWidth="1"/>
    <col min="4370" max="4370" width="25" style="331" customWidth="1"/>
    <col min="4371" max="4371" width="9.140625" style="331" customWidth="1"/>
    <col min="4372" max="4372" width="16.7109375" style="331" customWidth="1"/>
    <col min="4373" max="4373" width="56.5703125" style="331" customWidth="1"/>
    <col min="4374" max="4608" width="10.85546875" style="331"/>
    <col min="4609" max="4609" width="14" style="331" customWidth="1"/>
    <col min="4610" max="4610" width="15.5703125" style="331" customWidth="1"/>
    <col min="4611" max="4611" width="22.28515625" style="331" customWidth="1"/>
    <col min="4612" max="4614" width="29.7109375" style="331" customWidth="1"/>
    <col min="4615" max="4615" width="14.28515625" style="331" customWidth="1"/>
    <col min="4616" max="4616" width="3.85546875" style="331" bestFit="1" customWidth="1"/>
    <col min="4617" max="4618" width="4.42578125" style="331" customWidth="1"/>
    <col min="4619" max="4619" width="44.5703125" style="331" customWidth="1"/>
    <col min="4620" max="4620" width="9.140625" style="331" customWidth="1"/>
    <col min="4621" max="4621" width="4.42578125" style="331" customWidth="1"/>
    <col min="4622" max="4622" width="50" style="331" customWidth="1"/>
    <col min="4623" max="4623" width="19.5703125" style="331" customWidth="1"/>
    <col min="4624" max="4624" width="14" style="331" customWidth="1"/>
    <col min="4625" max="4625" width="11.140625" style="331" customWidth="1"/>
    <col min="4626" max="4626" width="25" style="331" customWidth="1"/>
    <col min="4627" max="4627" width="9.140625" style="331" customWidth="1"/>
    <col min="4628" max="4628" width="16.7109375" style="331" customWidth="1"/>
    <col min="4629" max="4629" width="56.5703125" style="331" customWidth="1"/>
    <col min="4630" max="4864" width="10.85546875" style="331"/>
    <col min="4865" max="4865" width="14" style="331" customWidth="1"/>
    <col min="4866" max="4866" width="15.5703125" style="331" customWidth="1"/>
    <col min="4867" max="4867" width="22.28515625" style="331" customWidth="1"/>
    <col min="4868" max="4870" width="29.7109375" style="331" customWidth="1"/>
    <col min="4871" max="4871" width="14.28515625" style="331" customWidth="1"/>
    <col min="4872" max="4872" width="3.85546875" style="331" bestFit="1" customWidth="1"/>
    <col min="4873" max="4874" width="4.42578125" style="331" customWidth="1"/>
    <col min="4875" max="4875" width="44.5703125" style="331" customWidth="1"/>
    <col min="4876" max="4876" width="9.140625" style="331" customWidth="1"/>
    <col min="4877" max="4877" width="4.42578125" style="331" customWidth="1"/>
    <col min="4878" max="4878" width="50" style="331" customWidth="1"/>
    <col min="4879" max="4879" width="19.5703125" style="331" customWidth="1"/>
    <col min="4880" max="4880" width="14" style="331" customWidth="1"/>
    <col min="4881" max="4881" width="11.140625" style="331" customWidth="1"/>
    <col min="4882" max="4882" width="25" style="331" customWidth="1"/>
    <col min="4883" max="4883" width="9.140625" style="331" customWidth="1"/>
    <col min="4884" max="4884" width="16.7109375" style="331" customWidth="1"/>
    <col min="4885" max="4885" width="56.5703125" style="331" customWidth="1"/>
    <col min="4886" max="5120" width="10.85546875" style="331"/>
    <col min="5121" max="5121" width="14" style="331" customWidth="1"/>
    <col min="5122" max="5122" width="15.5703125" style="331" customWidth="1"/>
    <col min="5123" max="5123" width="22.28515625" style="331" customWidth="1"/>
    <col min="5124" max="5126" width="29.7109375" style="331" customWidth="1"/>
    <col min="5127" max="5127" width="14.28515625" style="331" customWidth="1"/>
    <col min="5128" max="5128" width="3.85546875" style="331" bestFit="1" customWidth="1"/>
    <col min="5129" max="5130" width="4.42578125" style="331" customWidth="1"/>
    <col min="5131" max="5131" width="44.5703125" style="331" customWidth="1"/>
    <col min="5132" max="5132" width="9.140625" style="331" customWidth="1"/>
    <col min="5133" max="5133" width="4.42578125" style="331" customWidth="1"/>
    <col min="5134" max="5134" width="50" style="331" customWidth="1"/>
    <col min="5135" max="5135" width="19.5703125" style="331" customWidth="1"/>
    <col min="5136" max="5136" width="14" style="331" customWidth="1"/>
    <col min="5137" max="5137" width="11.140625" style="331" customWidth="1"/>
    <col min="5138" max="5138" width="25" style="331" customWidth="1"/>
    <col min="5139" max="5139" width="9.140625" style="331" customWidth="1"/>
    <col min="5140" max="5140" width="16.7109375" style="331" customWidth="1"/>
    <col min="5141" max="5141" width="56.5703125" style="331" customWidth="1"/>
    <col min="5142" max="5376" width="10.85546875" style="331"/>
    <col min="5377" max="5377" width="14" style="331" customWidth="1"/>
    <col min="5378" max="5378" width="15.5703125" style="331" customWidth="1"/>
    <col min="5379" max="5379" width="22.28515625" style="331" customWidth="1"/>
    <col min="5380" max="5382" width="29.7109375" style="331" customWidth="1"/>
    <col min="5383" max="5383" width="14.28515625" style="331" customWidth="1"/>
    <col min="5384" max="5384" width="3.85546875" style="331" bestFit="1" customWidth="1"/>
    <col min="5385" max="5386" width="4.42578125" style="331" customWidth="1"/>
    <col min="5387" max="5387" width="44.5703125" style="331" customWidth="1"/>
    <col min="5388" max="5388" width="9.140625" style="331" customWidth="1"/>
    <col min="5389" max="5389" width="4.42578125" style="331" customWidth="1"/>
    <col min="5390" max="5390" width="50" style="331" customWidth="1"/>
    <col min="5391" max="5391" width="19.5703125" style="331" customWidth="1"/>
    <col min="5392" max="5392" width="14" style="331" customWidth="1"/>
    <col min="5393" max="5393" width="11.140625" style="331" customWidth="1"/>
    <col min="5394" max="5394" width="25" style="331" customWidth="1"/>
    <col min="5395" max="5395" width="9.140625" style="331" customWidth="1"/>
    <col min="5396" max="5396" width="16.7109375" style="331" customWidth="1"/>
    <col min="5397" max="5397" width="56.5703125" style="331" customWidth="1"/>
    <col min="5398" max="5632" width="10.85546875" style="331"/>
    <col min="5633" max="5633" width="14" style="331" customWidth="1"/>
    <col min="5634" max="5634" width="15.5703125" style="331" customWidth="1"/>
    <col min="5635" max="5635" width="22.28515625" style="331" customWidth="1"/>
    <col min="5636" max="5638" width="29.7109375" style="331" customWidth="1"/>
    <col min="5639" max="5639" width="14.28515625" style="331" customWidth="1"/>
    <col min="5640" max="5640" width="3.85546875" style="331" bestFit="1" customWidth="1"/>
    <col min="5641" max="5642" width="4.42578125" style="331" customWidth="1"/>
    <col min="5643" max="5643" width="44.5703125" style="331" customWidth="1"/>
    <col min="5644" max="5644" width="9.140625" style="331" customWidth="1"/>
    <col min="5645" max="5645" width="4.42578125" style="331" customWidth="1"/>
    <col min="5646" max="5646" width="50" style="331" customWidth="1"/>
    <col min="5647" max="5647" width="19.5703125" style="331" customWidth="1"/>
    <col min="5648" max="5648" width="14" style="331" customWidth="1"/>
    <col min="5649" max="5649" width="11.140625" style="331" customWidth="1"/>
    <col min="5650" max="5650" width="25" style="331" customWidth="1"/>
    <col min="5651" max="5651" width="9.140625" style="331" customWidth="1"/>
    <col min="5652" max="5652" width="16.7109375" style="331" customWidth="1"/>
    <col min="5653" max="5653" width="56.5703125" style="331" customWidth="1"/>
    <col min="5654" max="5888" width="10.85546875" style="331"/>
    <col min="5889" max="5889" width="14" style="331" customWidth="1"/>
    <col min="5890" max="5890" width="15.5703125" style="331" customWidth="1"/>
    <col min="5891" max="5891" width="22.28515625" style="331" customWidth="1"/>
    <col min="5892" max="5894" width="29.7109375" style="331" customWidth="1"/>
    <col min="5895" max="5895" width="14.28515625" style="331" customWidth="1"/>
    <col min="5896" max="5896" width="3.85546875" style="331" bestFit="1" customWidth="1"/>
    <col min="5897" max="5898" width="4.42578125" style="331" customWidth="1"/>
    <col min="5899" max="5899" width="44.5703125" style="331" customWidth="1"/>
    <col min="5900" max="5900" width="9.140625" style="331" customWidth="1"/>
    <col min="5901" max="5901" width="4.42578125" style="331" customWidth="1"/>
    <col min="5902" max="5902" width="50" style="331" customWidth="1"/>
    <col min="5903" max="5903" width="19.5703125" style="331" customWidth="1"/>
    <col min="5904" max="5904" width="14" style="331" customWidth="1"/>
    <col min="5905" max="5905" width="11.140625" style="331" customWidth="1"/>
    <col min="5906" max="5906" width="25" style="331" customWidth="1"/>
    <col min="5907" max="5907" width="9.140625" style="331" customWidth="1"/>
    <col min="5908" max="5908" width="16.7109375" style="331" customWidth="1"/>
    <col min="5909" max="5909" width="56.5703125" style="331" customWidth="1"/>
    <col min="5910" max="6144" width="10.85546875" style="331"/>
    <col min="6145" max="6145" width="14" style="331" customWidth="1"/>
    <col min="6146" max="6146" width="15.5703125" style="331" customWidth="1"/>
    <col min="6147" max="6147" width="22.28515625" style="331" customWidth="1"/>
    <col min="6148" max="6150" width="29.7109375" style="331" customWidth="1"/>
    <col min="6151" max="6151" width="14.28515625" style="331" customWidth="1"/>
    <col min="6152" max="6152" width="3.85546875" style="331" bestFit="1" customWidth="1"/>
    <col min="6153" max="6154" width="4.42578125" style="331" customWidth="1"/>
    <col min="6155" max="6155" width="44.5703125" style="331" customWidth="1"/>
    <col min="6156" max="6156" width="9.140625" style="331" customWidth="1"/>
    <col min="6157" max="6157" width="4.42578125" style="331" customWidth="1"/>
    <col min="6158" max="6158" width="50" style="331" customWidth="1"/>
    <col min="6159" max="6159" width="19.5703125" style="331" customWidth="1"/>
    <col min="6160" max="6160" width="14" style="331" customWidth="1"/>
    <col min="6161" max="6161" width="11.140625" style="331" customWidth="1"/>
    <col min="6162" max="6162" width="25" style="331" customWidth="1"/>
    <col min="6163" max="6163" width="9.140625" style="331" customWidth="1"/>
    <col min="6164" max="6164" width="16.7109375" style="331" customWidth="1"/>
    <col min="6165" max="6165" width="56.5703125" style="331" customWidth="1"/>
    <col min="6166" max="6400" width="10.85546875" style="331"/>
    <col min="6401" max="6401" width="14" style="331" customWidth="1"/>
    <col min="6402" max="6402" width="15.5703125" style="331" customWidth="1"/>
    <col min="6403" max="6403" width="22.28515625" style="331" customWidth="1"/>
    <col min="6404" max="6406" width="29.7109375" style="331" customWidth="1"/>
    <col min="6407" max="6407" width="14.28515625" style="331" customWidth="1"/>
    <col min="6408" max="6408" width="3.85546875" style="331" bestFit="1" customWidth="1"/>
    <col min="6409" max="6410" width="4.42578125" style="331" customWidth="1"/>
    <col min="6411" max="6411" width="44.5703125" style="331" customWidth="1"/>
    <col min="6412" max="6412" width="9.140625" style="331" customWidth="1"/>
    <col min="6413" max="6413" width="4.42578125" style="331" customWidth="1"/>
    <col min="6414" max="6414" width="50" style="331" customWidth="1"/>
    <col min="6415" max="6415" width="19.5703125" style="331" customWidth="1"/>
    <col min="6416" max="6416" width="14" style="331" customWidth="1"/>
    <col min="6417" max="6417" width="11.140625" style="331" customWidth="1"/>
    <col min="6418" max="6418" width="25" style="331" customWidth="1"/>
    <col min="6419" max="6419" width="9.140625" style="331" customWidth="1"/>
    <col min="6420" max="6420" width="16.7109375" style="331" customWidth="1"/>
    <col min="6421" max="6421" width="56.5703125" style="331" customWidth="1"/>
    <col min="6422" max="6656" width="10.85546875" style="331"/>
    <col min="6657" max="6657" width="14" style="331" customWidth="1"/>
    <col min="6658" max="6658" width="15.5703125" style="331" customWidth="1"/>
    <col min="6659" max="6659" width="22.28515625" style="331" customWidth="1"/>
    <col min="6660" max="6662" width="29.7109375" style="331" customWidth="1"/>
    <col min="6663" max="6663" width="14.28515625" style="331" customWidth="1"/>
    <col min="6664" max="6664" width="3.85546875" style="331" bestFit="1" customWidth="1"/>
    <col min="6665" max="6666" width="4.42578125" style="331" customWidth="1"/>
    <col min="6667" max="6667" width="44.5703125" style="331" customWidth="1"/>
    <col min="6668" max="6668" width="9.140625" style="331" customWidth="1"/>
    <col min="6669" max="6669" width="4.42578125" style="331" customWidth="1"/>
    <col min="6670" max="6670" width="50" style="331" customWidth="1"/>
    <col min="6671" max="6671" width="19.5703125" style="331" customWidth="1"/>
    <col min="6672" max="6672" width="14" style="331" customWidth="1"/>
    <col min="6673" max="6673" width="11.140625" style="331" customWidth="1"/>
    <col min="6674" max="6674" width="25" style="331" customWidth="1"/>
    <col min="6675" max="6675" width="9.140625" style="331" customWidth="1"/>
    <col min="6676" max="6676" width="16.7109375" style="331" customWidth="1"/>
    <col min="6677" max="6677" width="56.5703125" style="331" customWidth="1"/>
    <col min="6678" max="6912" width="10.85546875" style="331"/>
    <col min="6913" max="6913" width="14" style="331" customWidth="1"/>
    <col min="6914" max="6914" width="15.5703125" style="331" customWidth="1"/>
    <col min="6915" max="6915" width="22.28515625" style="331" customWidth="1"/>
    <col min="6916" max="6918" width="29.7109375" style="331" customWidth="1"/>
    <col min="6919" max="6919" width="14.28515625" style="331" customWidth="1"/>
    <col min="6920" max="6920" width="3.85546875" style="331" bestFit="1" customWidth="1"/>
    <col min="6921" max="6922" width="4.42578125" style="331" customWidth="1"/>
    <col min="6923" max="6923" width="44.5703125" style="331" customWidth="1"/>
    <col min="6924" max="6924" width="9.140625" style="331" customWidth="1"/>
    <col min="6925" max="6925" width="4.42578125" style="331" customWidth="1"/>
    <col min="6926" max="6926" width="50" style="331" customWidth="1"/>
    <col min="6927" max="6927" width="19.5703125" style="331" customWidth="1"/>
    <col min="6928" max="6928" width="14" style="331" customWidth="1"/>
    <col min="6929" max="6929" width="11.140625" style="331" customWidth="1"/>
    <col min="6930" max="6930" width="25" style="331" customWidth="1"/>
    <col min="6931" max="6931" width="9.140625" style="331" customWidth="1"/>
    <col min="6932" max="6932" width="16.7109375" style="331" customWidth="1"/>
    <col min="6933" max="6933" width="56.5703125" style="331" customWidth="1"/>
    <col min="6934" max="7168" width="10.85546875" style="331"/>
    <col min="7169" max="7169" width="14" style="331" customWidth="1"/>
    <col min="7170" max="7170" width="15.5703125" style="331" customWidth="1"/>
    <col min="7171" max="7171" width="22.28515625" style="331" customWidth="1"/>
    <col min="7172" max="7174" width="29.7109375" style="331" customWidth="1"/>
    <col min="7175" max="7175" width="14.28515625" style="331" customWidth="1"/>
    <col min="7176" max="7176" width="3.85546875" style="331" bestFit="1" customWidth="1"/>
    <col min="7177" max="7178" width="4.42578125" style="331" customWidth="1"/>
    <col min="7179" max="7179" width="44.5703125" style="331" customWidth="1"/>
    <col min="7180" max="7180" width="9.140625" style="331" customWidth="1"/>
    <col min="7181" max="7181" width="4.42578125" style="331" customWidth="1"/>
    <col min="7182" max="7182" width="50" style="331" customWidth="1"/>
    <col min="7183" max="7183" width="19.5703125" style="331" customWidth="1"/>
    <col min="7184" max="7184" width="14" style="331" customWidth="1"/>
    <col min="7185" max="7185" width="11.140625" style="331" customWidth="1"/>
    <col min="7186" max="7186" width="25" style="331" customWidth="1"/>
    <col min="7187" max="7187" width="9.140625" style="331" customWidth="1"/>
    <col min="7188" max="7188" width="16.7109375" style="331" customWidth="1"/>
    <col min="7189" max="7189" width="56.5703125" style="331" customWidth="1"/>
    <col min="7190" max="7424" width="10.85546875" style="331"/>
    <col min="7425" max="7425" width="14" style="331" customWidth="1"/>
    <col min="7426" max="7426" width="15.5703125" style="331" customWidth="1"/>
    <col min="7427" max="7427" width="22.28515625" style="331" customWidth="1"/>
    <col min="7428" max="7430" width="29.7109375" style="331" customWidth="1"/>
    <col min="7431" max="7431" width="14.28515625" style="331" customWidth="1"/>
    <col min="7432" max="7432" width="3.85546875" style="331" bestFit="1" customWidth="1"/>
    <col min="7433" max="7434" width="4.42578125" style="331" customWidth="1"/>
    <col min="7435" max="7435" width="44.5703125" style="331" customWidth="1"/>
    <col min="7436" max="7436" width="9.140625" style="331" customWidth="1"/>
    <col min="7437" max="7437" width="4.42578125" style="331" customWidth="1"/>
    <col min="7438" max="7438" width="50" style="331" customWidth="1"/>
    <col min="7439" max="7439" width="19.5703125" style="331" customWidth="1"/>
    <col min="7440" max="7440" width="14" style="331" customWidth="1"/>
    <col min="7441" max="7441" width="11.140625" style="331" customWidth="1"/>
    <col min="7442" max="7442" width="25" style="331" customWidth="1"/>
    <col min="7443" max="7443" width="9.140625" style="331" customWidth="1"/>
    <col min="7444" max="7444" width="16.7109375" style="331" customWidth="1"/>
    <col min="7445" max="7445" width="56.5703125" style="331" customWidth="1"/>
    <col min="7446" max="7680" width="10.85546875" style="331"/>
    <col min="7681" max="7681" width="14" style="331" customWidth="1"/>
    <col min="7682" max="7682" width="15.5703125" style="331" customWidth="1"/>
    <col min="7683" max="7683" width="22.28515625" style="331" customWidth="1"/>
    <col min="7684" max="7686" width="29.7109375" style="331" customWidth="1"/>
    <col min="7687" max="7687" width="14.28515625" style="331" customWidth="1"/>
    <col min="7688" max="7688" width="3.85546875" style="331" bestFit="1" customWidth="1"/>
    <col min="7689" max="7690" width="4.42578125" style="331" customWidth="1"/>
    <col min="7691" max="7691" width="44.5703125" style="331" customWidth="1"/>
    <col min="7692" max="7692" width="9.140625" style="331" customWidth="1"/>
    <col min="7693" max="7693" width="4.42578125" style="331" customWidth="1"/>
    <col min="7694" max="7694" width="50" style="331" customWidth="1"/>
    <col min="7695" max="7695" width="19.5703125" style="331" customWidth="1"/>
    <col min="7696" max="7696" width="14" style="331" customWidth="1"/>
    <col min="7697" max="7697" width="11.140625" style="331" customWidth="1"/>
    <col min="7698" max="7698" width="25" style="331" customWidth="1"/>
    <col min="7699" max="7699" width="9.140625" style="331" customWidth="1"/>
    <col min="7700" max="7700" width="16.7109375" style="331" customWidth="1"/>
    <col min="7701" max="7701" width="56.5703125" style="331" customWidth="1"/>
    <col min="7702" max="7936" width="10.85546875" style="331"/>
    <col min="7937" max="7937" width="14" style="331" customWidth="1"/>
    <col min="7938" max="7938" width="15.5703125" style="331" customWidth="1"/>
    <col min="7939" max="7939" width="22.28515625" style="331" customWidth="1"/>
    <col min="7940" max="7942" width="29.7109375" style="331" customWidth="1"/>
    <col min="7943" max="7943" width="14.28515625" style="331" customWidth="1"/>
    <col min="7944" max="7944" width="3.85546875" style="331" bestFit="1" customWidth="1"/>
    <col min="7945" max="7946" width="4.42578125" style="331" customWidth="1"/>
    <col min="7947" max="7947" width="44.5703125" style="331" customWidth="1"/>
    <col min="7948" max="7948" width="9.140625" style="331" customWidth="1"/>
    <col min="7949" max="7949" width="4.42578125" style="331" customWidth="1"/>
    <col min="7950" max="7950" width="50" style="331" customWidth="1"/>
    <col min="7951" max="7951" width="19.5703125" style="331" customWidth="1"/>
    <col min="7952" max="7952" width="14" style="331" customWidth="1"/>
    <col min="7953" max="7953" width="11.140625" style="331" customWidth="1"/>
    <col min="7954" max="7954" width="25" style="331" customWidth="1"/>
    <col min="7955" max="7955" width="9.140625" style="331" customWidth="1"/>
    <col min="7956" max="7956" width="16.7109375" style="331" customWidth="1"/>
    <col min="7957" max="7957" width="56.5703125" style="331" customWidth="1"/>
    <col min="7958" max="8192" width="10.85546875" style="331"/>
    <col min="8193" max="8193" width="14" style="331" customWidth="1"/>
    <col min="8194" max="8194" width="15.5703125" style="331" customWidth="1"/>
    <col min="8195" max="8195" width="22.28515625" style="331" customWidth="1"/>
    <col min="8196" max="8198" width="29.7109375" style="331" customWidth="1"/>
    <col min="8199" max="8199" width="14.28515625" style="331" customWidth="1"/>
    <col min="8200" max="8200" width="3.85546875" style="331" bestFit="1" customWidth="1"/>
    <col min="8201" max="8202" width="4.42578125" style="331" customWidth="1"/>
    <col min="8203" max="8203" width="44.5703125" style="331" customWidth="1"/>
    <col min="8204" max="8204" width="9.140625" style="331" customWidth="1"/>
    <col min="8205" max="8205" width="4.42578125" style="331" customWidth="1"/>
    <col min="8206" max="8206" width="50" style="331" customWidth="1"/>
    <col min="8207" max="8207" width="19.5703125" style="331" customWidth="1"/>
    <col min="8208" max="8208" width="14" style="331" customWidth="1"/>
    <col min="8209" max="8209" width="11.140625" style="331" customWidth="1"/>
    <col min="8210" max="8210" width="25" style="331" customWidth="1"/>
    <col min="8211" max="8211" width="9.140625" style="331" customWidth="1"/>
    <col min="8212" max="8212" width="16.7109375" style="331" customWidth="1"/>
    <col min="8213" max="8213" width="56.5703125" style="331" customWidth="1"/>
    <col min="8214" max="8448" width="10.85546875" style="331"/>
    <col min="8449" max="8449" width="14" style="331" customWidth="1"/>
    <col min="8450" max="8450" width="15.5703125" style="331" customWidth="1"/>
    <col min="8451" max="8451" width="22.28515625" style="331" customWidth="1"/>
    <col min="8452" max="8454" width="29.7109375" style="331" customWidth="1"/>
    <col min="8455" max="8455" width="14.28515625" style="331" customWidth="1"/>
    <col min="8456" max="8456" width="3.85546875" style="331" bestFit="1" customWidth="1"/>
    <col min="8457" max="8458" width="4.42578125" style="331" customWidth="1"/>
    <col min="8459" max="8459" width="44.5703125" style="331" customWidth="1"/>
    <col min="8460" max="8460" width="9.140625" style="331" customWidth="1"/>
    <col min="8461" max="8461" width="4.42578125" style="331" customWidth="1"/>
    <col min="8462" max="8462" width="50" style="331" customWidth="1"/>
    <col min="8463" max="8463" width="19.5703125" style="331" customWidth="1"/>
    <col min="8464" max="8464" width="14" style="331" customWidth="1"/>
    <col min="8465" max="8465" width="11.140625" style="331" customWidth="1"/>
    <col min="8466" max="8466" width="25" style="331" customWidth="1"/>
    <col min="8467" max="8467" width="9.140625" style="331" customWidth="1"/>
    <col min="8468" max="8468" width="16.7109375" style="331" customWidth="1"/>
    <col min="8469" max="8469" width="56.5703125" style="331" customWidth="1"/>
    <col min="8470" max="8704" width="10.85546875" style="331"/>
    <col min="8705" max="8705" width="14" style="331" customWidth="1"/>
    <col min="8706" max="8706" width="15.5703125" style="331" customWidth="1"/>
    <col min="8707" max="8707" width="22.28515625" style="331" customWidth="1"/>
    <col min="8708" max="8710" width="29.7109375" style="331" customWidth="1"/>
    <col min="8711" max="8711" width="14.28515625" style="331" customWidth="1"/>
    <col min="8712" max="8712" width="3.85546875" style="331" bestFit="1" customWidth="1"/>
    <col min="8713" max="8714" width="4.42578125" style="331" customWidth="1"/>
    <col min="8715" max="8715" width="44.5703125" style="331" customWidth="1"/>
    <col min="8716" max="8716" width="9.140625" style="331" customWidth="1"/>
    <col min="8717" max="8717" width="4.42578125" style="331" customWidth="1"/>
    <col min="8718" max="8718" width="50" style="331" customWidth="1"/>
    <col min="8719" max="8719" width="19.5703125" style="331" customWidth="1"/>
    <col min="8720" max="8720" width="14" style="331" customWidth="1"/>
    <col min="8721" max="8721" width="11.140625" style="331" customWidth="1"/>
    <col min="8722" max="8722" width="25" style="331" customWidth="1"/>
    <col min="8723" max="8723" width="9.140625" style="331" customWidth="1"/>
    <col min="8724" max="8724" width="16.7109375" style="331" customWidth="1"/>
    <col min="8725" max="8725" width="56.5703125" style="331" customWidth="1"/>
    <col min="8726" max="8960" width="10.85546875" style="331"/>
    <col min="8961" max="8961" width="14" style="331" customWidth="1"/>
    <col min="8962" max="8962" width="15.5703125" style="331" customWidth="1"/>
    <col min="8963" max="8963" width="22.28515625" style="331" customWidth="1"/>
    <col min="8964" max="8966" width="29.7109375" style="331" customWidth="1"/>
    <col min="8967" max="8967" width="14.28515625" style="331" customWidth="1"/>
    <col min="8968" max="8968" width="3.85546875" style="331" bestFit="1" customWidth="1"/>
    <col min="8969" max="8970" width="4.42578125" style="331" customWidth="1"/>
    <col min="8971" max="8971" width="44.5703125" style="331" customWidth="1"/>
    <col min="8972" max="8972" width="9.140625" style="331" customWidth="1"/>
    <col min="8973" max="8973" width="4.42578125" style="331" customWidth="1"/>
    <col min="8974" max="8974" width="50" style="331" customWidth="1"/>
    <col min="8975" max="8975" width="19.5703125" style="331" customWidth="1"/>
    <col min="8976" max="8976" width="14" style="331" customWidth="1"/>
    <col min="8977" max="8977" width="11.140625" style="331" customWidth="1"/>
    <col min="8978" max="8978" width="25" style="331" customWidth="1"/>
    <col min="8979" max="8979" width="9.140625" style="331" customWidth="1"/>
    <col min="8980" max="8980" width="16.7109375" style="331" customWidth="1"/>
    <col min="8981" max="8981" width="56.5703125" style="331" customWidth="1"/>
    <col min="8982" max="9216" width="10.85546875" style="331"/>
    <col min="9217" max="9217" width="14" style="331" customWidth="1"/>
    <col min="9218" max="9218" width="15.5703125" style="331" customWidth="1"/>
    <col min="9219" max="9219" width="22.28515625" style="331" customWidth="1"/>
    <col min="9220" max="9222" width="29.7109375" style="331" customWidth="1"/>
    <col min="9223" max="9223" width="14.28515625" style="331" customWidth="1"/>
    <col min="9224" max="9224" width="3.85546875" style="331" bestFit="1" customWidth="1"/>
    <col min="9225" max="9226" width="4.42578125" style="331" customWidth="1"/>
    <col min="9227" max="9227" width="44.5703125" style="331" customWidth="1"/>
    <col min="9228" max="9228" width="9.140625" style="331" customWidth="1"/>
    <col min="9229" max="9229" width="4.42578125" style="331" customWidth="1"/>
    <col min="9230" max="9230" width="50" style="331" customWidth="1"/>
    <col min="9231" max="9231" width="19.5703125" style="331" customWidth="1"/>
    <col min="9232" max="9232" width="14" style="331" customWidth="1"/>
    <col min="9233" max="9233" width="11.140625" style="331" customWidth="1"/>
    <col min="9234" max="9234" width="25" style="331" customWidth="1"/>
    <col min="9235" max="9235" width="9.140625" style="331" customWidth="1"/>
    <col min="9236" max="9236" width="16.7109375" style="331" customWidth="1"/>
    <col min="9237" max="9237" width="56.5703125" style="331" customWidth="1"/>
    <col min="9238" max="9472" width="10.85546875" style="331"/>
    <col min="9473" max="9473" width="14" style="331" customWidth="1"/>
    <col min="9474" max="9474" width="15.5703125" style="331" customWidth="1"/>
    <col min="9475" max="9475" width="22.28515625" style="331" customWidth="1"/>
    <col min="9476" max="9478" width="29.7109375" style="331" customWidth="1"/>
    <col min="9479" max="9479" width="14.28515625" style="331" customWidth="1"/>
    <col min="9480" max="9480" width="3.85546875" style="331" bestFit="1" customWidth="1"/>
    <col min="9481" max="9482" width="4.42578125" style="331" customWidth="1"/>
    <col min="9483" max="9483" width="44.5703125" style="331" customWidth="1"/>
    <col min="9484" max="9484" width="9.140625" style="331" customWidth="1"/>
    <col min="9485" max="9485" width="4.42578125" style="331" customWidth="1"/>
    <col min="9486" max="9486" width="50" style="331" customWidth="1"/>
    <col min="9487" max="9487" width="19.5703125" style="331" customWidth="1"/>
    <col min="9488" max="9488" width="14" style="331" customWidth="1"/>
    <col min="9489" max="9489" width="11.140625" style="331" customWidth="1"/>
    <col min="9490" max="9490" width="25" style="331" customWidth="1"/>
    <col min="9491" max="9491" width="9.140625" style="331" customWidth="1"/>
    <col min="9492" max="9492" width="16.7109375" style="331" customWidth="1"/>
    <col min="9493" max="9493" width="56.5703125" style="331" customWidth="1"/>
    <col min="9494" max="9728" width="10.85546875" style="331"/>
    <col min="9729" max="9729" width="14" style="331" customWidth="1"/>
    <col min="9730" max="9730" width="15.5703125" style="331" customWidth="1"/>
    <col min="9731" max="9731" width="22.28515625" style="331" customWidth="1"/>
    <col min="9732" max="9734" width="29.7109375" style="331" customWidth="1"/>
    <col min="9735" max="9735" width="14.28515625" style="331" customWidth="1"/>
    <col min="9736" max="9736" width="3.85546875" style="331" bestFit="1" customWidth="1"/>
    <col min="9737" max="9738" width="4.42578125" style="331" customWidth="1"/>
    <col min="9739" max="9739" width="44.5703125" style="331" customWidth="1"/>
    <col min="9740" max="9740" width="9.140625" style="331" customWidth="1"/>
    <col min="9741" max="9741" width="4.42578125" style="331" customWidth="1"/>
    <col min="9742" max="9742" width="50" style="331" customWidth="1"/>
    <col min="9743" max="9743" width="19.5703125" style="331" customWidth="1"/>
    <col min="9744" max="9744" width="14" style="331" customWidth="1"/>
    <col min="9745" max="9745" width="11.140625" style="331" customWidth="1"/>
    <col min="9746" max="9746" width="25" style="331" customWidth="1"/>
    <col min="9747" max="9747" width="9.140625" style="331" customWidth="1"/>
    <col min="9748" max="9748" width="16.7109375" style="331" customWidth="1"/>
    <col min="9749" max="9749" width="56.5703125" style="331" customWidth="1"/>
    <col min="9750" max="9984" width="10.85546875" style="331"/>
    <col min="9985" max="9985" width="14" style="331" customWidth="1"/>
    <col min="9986" max="9986" width="15.5703125" style="331" customWidth="1"/>
    <col min="9987" max="9987" width="22.28515625" style="331" customWidth="1"/>
    <col min="9988" max="9990" width="29.7109375" style="331" customWidth="1"/>
    <col min="9991" max="9991" width="14.28515625" style="331" customWidth="1"/>
    <col min="9992" max="9992" width="3.85546875" style="331" bestFit="1" customWidth="1"/>
    <col min="9993" max="9994" width="4.42578125" style="331" customWidth="1"/>
    <col min="9995" max="9995" width="44.5703125" style="331" customWidth="1"/>
    <col min="9996" max="9996" width="9.140625" style="331" customWidth="1"/>
    <col min="9997" max="9997" width="4.42578125" style="331" customWidth="1"/>
    <col min="9998" max="9998" width="50" style="331" customWidth="1"/>
    <col min="9999" max="9999" width="19.5703125" style="331" customWidth="1"/>
    <col min="10000" max="10000" width="14" style="331" customWidth="1"/>
    <col min="10001" max="10001" width="11.140625" style="331" customWidth="1"/>
    <col min="10002" max="10002" width="25" style="331" customWidth="1"/>
    <col min="10003" max="10003" width="9.140625" style="331" customWidth="1"/>
    <col min="10004" max="10004" width="16.7109375" style="331" customWidth="1"/>
    <col min="10005" max="10005" width="56.5703125" style="331" customWidth="1"/>
    <col min="10006" max="10240" width="10.85546875" style="331"/>
    <col min="10241" max="10241" width="14" style="331" customWidth="1"/>
    <col min="10242" max="10242" width="15.5703125" style="331" customWidth="1"/>
    <col min="10243" max="10243" width="22.28515625" style="331" customWidth="1"/>
    <col min="10244" max="10246" width="29.7109375" style="331" customWidth="1"/>
    <col min="10247" max="10247" width="14.28515625" style="331" customWidth="1"/>
    <col min="10248" max="10248" width="3.85546875" style="331" bestFit="1" customWidth="1"/>
    <col min="10249" max="10250" width="4.42578125" style="331" customWidth="1"/>
    <col min="10251" max="10251" width="44.5703125" style="331" customWidth="1"/>
    <col min="10252" max="10252" width="9.140625" style="331" customWidth="1"/>
    <col min="10253" max="10253" width="4.42578125" style="331" customWidth="1"/>
    <col min="10254" max="10254" width="50" style="331" customWidth="1"/>
    <col min="10255" max="10255" width="19.5703125" style="331" customWidth="1"/>
    <col min="10256" max="10256" width="14" style="331" customWidth="1"/>
    <col min="10257" max="10257" width="11.140625" style="331" customWidth="1"/>
    <col min="10258" max="10258" width="25" style="331" customWidth="1"/>
    <col min="10259" max="10259" width="9.140625" style="331" customWidth="1"/>
    <col min="10260" max="10260" width="16.7109375" style="331" customWidth="1"/>
    <col min="10261" max="10261" width="56.5703125" style="331" customWidth="1"/>
    <col min="10262" max="10496" width="10.85546875" style="331"/>
    <col min="10497" max="10497" width="14" style="331" customWidth="1"/>
    <col min="10498" max="10498" width="15.5703125" style="331" customWidth="1"/>
    <col min="10499" max="10499" width="22.28515625" style="331" customWidth="1"/>
    <col min="10500" max="10502" width="29.7109375" style="331" customWidth="1"/>
    <col min="10503" max="10503" width="14.28515625" style="331" customWidth="1"/>
    <col min="10504" max="10504" width="3.85546875" style="331" bestFit="1" customWidth="1"/>
    <col min="10505" max="10506" width="4.42578125" style="331" customWidth="1"/>
    <col min="10507" max="10507" width="44.5703125" style="331" customWidth="1"/>
    <col min="10508" max="10508" width="9.140625" style="331" customWidth="1"/>
    <col min="10509" max="10509" width="4.42578125" style="331" customWidth="1"/>
    <col min="10510" max="10510" width="50" style="331" customWidth="1"/>
    <col min="10511" max="10511" width="19.5703125" style="331" customWidth="1"/>
    <col min="10512" max="10512" width="14" style="331" customWidth="1"/>
    <col min="10513" max="10513" width="11.140625" style="331" customWidth="1"/>
    <col min="10514" max="10514" width="25" style="331" customWidth="1"/>
    <col min="10515" max="10515" width="9.140625" style="331" customWidth="1"/>
    <col min="10516" max="10516" width="16.7109375" style="331" customWidth="1"/>
    <col min="10517" max="10517" width="56.5703125" style="331" customWidth="1"/>
    <col min="10518" max="10752" width="10.85546875" style="331"/>
    <col min="10753" max="10753" width="14" style="331" customWidth="1"/>
    <col min="10754" max="10754" width="15.5703125" style="331" customWidth="1"/>
    <col min="10755" max="10755" width="22.28515625" style="331" customWidth="1"/>
    <col min="10756" max="10758" width="29.7109375" style="331" customWidth="1"/>
    <col min="10759" max="10759" width="14.28515625" style="331" customWidth="1"/>
    <col min="10760" max="10760" width="3.85546875" style="331" bestFit="1" customWidth="1"/>
    <col min="10761" max="10762" width="4.42578125" style="331" customWidth="1"/>
    <col min="10763" max="10763" width="44.5703125" style="331" customWidth="1"/>
    <col min="10764" max="10764" width="9.140625" style="331" customWidth="1"/>
    <col min="10765" max="10765" width="4.42578125" style="331" customWidth="1"/>
    <col min="10766" max="10766" width="50" style="331" customWidth="1"/>
    <col min="10767" max="10767" width="19.5703125" style="331" customWidth="1"/>
    <col min="10768" max="10768" width="14" style="331" customWidth="1"/>
    <col min="10769" max="10769" width="11.140625" style="331" customWidth="1"/>
    <col min="10770" max="10770" width="25" style="331" customWidth="1"/>
    <col min="10771" max="10771" width="9.140625" style="331" customWidth="1"/>
    <col min="10772" max="10772" width="16.7109375" style="331" customWidth="1"/>
    <col min="10773" max="10773" width="56.5703125" style="331" customWidth="1"/>
    <col min="10774" max="11008" width="10.85546875" style="331"/>
    <col min="11009" max="11009" width="14" style="331" customWidth="1"/>
    <col min="11010" max="11010" width="15.5703125" style="331" customWidth="1"/>
    <col min="11011" max="11011" width="22.28515625" style="331" customWidth="1"/>
    <col min="11012" max="11014" width="29.7109375" style="331" customWidth="1"/>
    <col min="11015" max="11015" width="14.28515625" style="331" customWidth="1"/>
    <col min="11016" max="11016" width="3.85546875" style="331" bestFit="1" customWidth="1"/>
    <col min="11017" max="11018" width="4.42578125" style="331" customWidth="1"/>
    <col min="11019" max="11019" width="44.5703125" style="331" customWidth="1"/>
    <col min="11020" max="11020" width="9.140625" style="331" customWidth="1"/>
    <col min="11021" max="11021" width="4.42578125" style="331" customWidth="1"/>
    <col min="11022" max="11022" width="50" style="331" customWidth="1"/>
    <col min="11023" max="11023" width="19.5703125" style="331" customWidth="1"/>
    <col min="11024" max="11024" width="14" style="331" customWidth="1"/>
    <col min="11025" max="11025" width="11.140625" style="331" customWidth="1"/>
    <col min="11026" max="11026" width="25" style="331" customWidth="1"/>
    <col min="11027" max="11027" width="9.140625" style="331" customWidth="1"/>
    <col min="11028" max="11028" width="16.7109375" style="331" customWidth="1"/>
    <col min="11029" max="11029" width="56.5703125" style="331" customWidth="1"/>
    <col min="11030" max="11264" width="10.85546875" style="331"/>
    <col min="11265" max="11265" width="14" style="331" customWidth="1"/>
    <col min="11266" max="11266" width="15.5703125" style="331" customWidth="1"/>
    <col min="11267" max="11267" width="22.28515625" style="331" customWidth="1"/>
    <col min="11268" max="11270" width="29.7109375" style="331" customWidth="1"/>
    <col min="11271" max="11271" width="14.28515625" style="331" customWidth="1"/>
    <col min="11272" max="11272" width="3.85546875" style="331" bestFit="1" customWidth="1"/>
    <col min="11273" max="11274" width="4.42578125" style="331" customWidth="1"/>
    <col min="11275" max="11275" width="44.5703125" style="331" customWidth="1"/>
    <col min="11276" max="11276" width="9.140625" style="331" customWidth="1"/>
    <col min="11277" max="11277" width="4.42578125" style="331" customWidth="1"/>
    <col min="11278" max="11278" width="50" style="331" customWidth="1"/>
    <col min="11279" max="11279" width="19.5703125" style="331" customWidth="1"/>
    <col min="11280" max="11280" width="14" style="331" customWidth="1"/>
    <col min="11281" max="11281" width="11.140625" style="331" customWidth="1"/>
    <col min="11282" max="11282" width="25" style="331" customWidth="1"/>
    <col min="11283" max="11283" width="9.140625" style="331" customWidth="1"/>
    <col min="11284" max="11284" width="16.7109375" style="331" customWidth="1"/>
    <col min="11285" max="11285" width="56.5703125" style="331" customWidth="1"/>
    <col min="11286" max="11520" width="10.85546875" style="331"/>
    <col min="11521" max="11521" width="14" style="331" customWidth="1"/>
    <col min="11522" max="11522" width="15.5703125" style="331" customWidth="1"/>
    <col min="11523" max="11523" width="22.28515625" style="331" customWidth="1"/>
    <col min="11524" max="11526" width="29.7109375" style="331" customWidth="1"/>
    <col min="11527" max="11527" width="14.28515625" style="331" customWidth="1"/>
    <col min="11528" max="11528" width="3.85546875" style="331" bestFit="1" customWidth="1"/>
    <col min="11529" max="11530" width="4.42578125" style="331" customWidth="1"/>
    <col min="11531" max="11531" width="44.5703125" style="331" customWidth="1"/>
    <col min="11532" max="11532" width="9.140625" style="331" customWidth="1"/>
    <col min="11533" max="11533" width="4.42578125" style="331" customWidth="1"/>
    <col min="11534" max="11534" width="50" style="331" customWidth="1"/>
    <col min="11535" max="11535" width="19.5703125" style="331" customWidth="1"/>
    <col min="11536" max="11536" width="14" style="331" customWidth="1"/>
    <col min="11537" max="11537" width="11.140625" style="331" customWidth="1"/>
    <col min="11538" max="11538" width="25" style="331" customWidth="1"/>
    <col min="11539" max="11539" width="9.140625" style="331" customWidth="1"/>
    <col min="11540" max="11540" width="16.7109375" style="331" customWidth="1"/>
    <col min="11541" max="11541" width="56.5703125" style="331" customWidth="1"/>
    <col min="11542" max="11776" width="10.85546875" style="331"/>
    <col min="11777" max="11777" width="14" style="331" customWidth="1"/>
    <col min="11778" max="11778" width="15.5703125" style="331" customWidth="1"/>
    <col min="11779" max="11779" width="22.28515625" style="331" customWidth="1"/>
    <col min="11780" max="11782" width="29.7109375" style="331" customWidth="1"/>
    <col min="11783" max="11783" width="14.28515625" style="331" customWidth="1"/>
    <col min="11784" max="11784" width="3.85546875" style="331" bestFit="1" customWidth="1"/>
    <col min="11785" max="11786" width="4.42578125" style="331" customWidth="1"/>
    <col min="11787" max="11787" width="44.5703125" style="331" customWidth="1"/>
    <col min="11788" max="11788" width="9.140625" style="331" customWidth="1"/>
    <col min="11789" max="11789" width="4.42578125" style="331" customWidth="1"/>
    <col min="11790" max="11790" width="50" style="331" customWidth="1"/>
    <col min="11791" max="11791" width="19.5703125" style="331" customWidth="1"/>
    <col min="11792" max="11792" width="14" style="331" customWidth="1"/>
    <col min="11793" max="11793" width="11.140625" style="331" customWidth="1"/>
    <col min="11794" max="11794" width="25" style="331" customWidth="1"/>
    <col min="11795" max="11795" width="9.140625" style="331" customWidth="1"/>
    <col min="11796" max="11796" width="16.7109375" style="331" customWidth="1"/>
    <col min="11797" max="11797" width="56.5703125" style="331" customWidth="1"/>
    <col min="11798" max="12032" width="10.85546875" style="331"/>
    <col min="12033" max="12033" width="14" style="331" customWidth="1"/>
    <col min="12034" max="12034" width="15.5703125" style="331" customWidth="1"/>
    <col min="12035" max="12035" width="22.28515625" style="331" customWidth="1"/>
    <col min="12036" max="12038" width="29.7109375" style="331" customWidth="1"/>
    <col min="12039" max="12039" width="14.28515625" style="331" customWidth="1"/>
    <col min="12040" max="12040" width="3.85546875" style="331" bestFit="1" customWidth="1"/>
    <col min="12041" max="12042" width="4.42578125" style="331" customWidth="1"/>
    <col min="12043" max="12043" width="44.5703125" style="331" customWidth="1"/>
    <col min="12044" max="12044" width="9.140625" style="331" customWidth="1"/>
    <col min="12045" max="12045" width="4.42578125" style="331" customWidth="1"/>
    <col min="12046" max="12046" width="50" style="331" customWidth="1"/>
    <col min="12047" max="12047" width="19.5703125" style="331" customWidth="1"/>
    <col min="12048" max="12048" width="14" style="331" customWidth="1"/>
    <col min="12049" max="12049" width="11.140625" style="331" customWidth="1"/>
    <col min="12050" max="12050" width="25" style="331" customWidth="1"/>
    <col min="12051" max="12051" width="9.140625" style="331" customWidth="1"/>
    <col min="12052" max="12052" width="16.7109375" style="331" customWidth="1"/>
    <col min="12053" max="12053" width="56.5703125" style="331" customWidth="1"/>
    <col min="12054" max="12288" width="10.85546875" style="331"/>
    <col min="12289" max="12289" width="14" style="331" customWidth="1"/>
    <col min="12290" max="12290" width="15.5703125" style="331" customWidth="1"/>
    <col min="12291" max="12291" width="22.28515625" style="331" customWidth="1"/>
    <col min="12292" max="12294" width="29.7109375" style="331" customWidth="1"/>
    <col min="12295" max="12295" width="14.28515625" style="331" customWidth="1"/>
    <col min="12296" max="12296" width="3.85546875" style="331" bestFit="1" customWidth="1"/>
    <col min="12297" max="12298" width="4.42578125" style="331" customWidth="1"/>
    <col min="12299" max="12299" width="44.5703125" style="331" customWidth="1"/>
    <col min="12300" max="12300" width="9.140625" style="331" customWidth="1"/>
    <col min="12301" max="12301" width="4.42578125" style="331" customWidth="1"/>
    <col min="12302" max="12302" width="50" style="331" customWidth="1"/>
    <col min="12303" max="12303" width="19.5703125" style="331" customWidth="1"/>
    <col min="12304" max="12304" width="14" style="331" customWidth="1"/>
    <col min="12305" max="12305" width="11.140625" style="331" customWidth="1"/>
    <col min="12306" max="12306" width="25" style="331" customWidth="1"/>
    <col min="12307" max="12307" width="9.140625" style="331" customWidth="1"/>
    <col min="12308" max="12308" width="16.7109375" style="331" customWidth="1"/>
    <col min="12309" max="12309" width="56.5703125" style="331" customWidth="1"/>
    <col min="12310" max="12544" width="10.85546875" style="331"/>
    <col min="12545" max="12545" width="14" style="331" customWidth="1"/>
    <col min="12546" max="12546" width="15.5703125" style="331" customWidth="1"/>
    <col min="12547" max="12547" width="22.28515625" style="331" customWidth="1"/>
    <col min="12548" max="12550" width="29.7109375" style="331" customWidth="1"/>
    <col min="12551" max="12551" width="14.28515625" style="331" customWidth="1"/>
    <col min="12552" max="12552" width="3.85546875" style="331" bestFit="1" customWidth="1"/>
    <col min="12553" max="12554" width="4.42578125" style="331" customWidth="1"/>
    <col min="12555" max="12555" width="44.5703125" style="331" customWidth="1"/>
    <col min="12556" max="12556" width="9.140625" style="331" customWidth="1"/>
    <col min="12557" max="12557" width="4.42578125" style="331" customWidth="1"/>
    <col min="12558" max="12558" width="50" style="331" customWidth="1"/>
    <col min="12559" max="12559" width="19.5703125" style="331" customWidth="1"/>
    <col min="12560" max="12560" width="14" style="331" customWidth="1"/>
    <col min="12561" max="12561" width="11.140625" style="331" customWidth="1"/>
    <col min="12562" max="12562" width="25" style="331" customWidth="1"/>
    <col min="12563" max="12563" width="9.140625" style="331" customWidth="1"/>
    <col min="12564" max="12564" width="16.7109375" style="331" customWidth="1"/>
    <col min="12565" max="12565" width="56.5703125" style="331" customWidth="1"/>
    <col min="12566" max="12800" width="10.85546875" style="331"/>
    <col min="12801" max="12801" width="14" style="331" customWidth="1"/>
    <col min="12802" max="12802" width="15.5703125" style="331" customWidth="1"/>
    <col min="12803" max="12803" width="22.28515625" style="331" customWidth="1"/>
    <col min="12804" max="12806" width="29.7109375" style="331" customWidth="1"/>
    <col min="12807" max="12807" width="14.28515625" style="331" customWidth="1"/>
    <col min="12808" max="12808" width="3.85546875" style="331" bestFit="1" customWidth="1"/>
    <col min="12809" max="12810" width="4.42578125" style="331" customWidth="1"/>
    <col min="12811" max="12811" width="44.5703125" style="331" customWidth="1"/>
    <col min="12812" max="12812" width="9.140625" style="331" customWidth="1"/>
    <col min="12813" max="12813" width="4.42578125" style="331" customWidth="1"/>
    <col min="12814" max="12814" width="50" style="331" customWidth="1"/>
    <col min="12815" max="12815" width="19.5703125" style="331" customWidth="1"/>
    <col min="12816" max="12816" width="14" style="331" customWidth="1"/>
    <col min="12817" max="12817" width="11.140625" style="331" customWidth="1"/>
    <col min="12818" max="12818" width="25" style="331" customWidth="1"/>
    <col min="12819" max="12819" width="9.140625" style="331" customWidth="1"/>
    <col min="12820" max="12820" width="16.7109375" style="331" customWidth="1"/>
    <col min="12821" max="12821" width="56.5703125" style="331" customWidth="1"/>
    <col min="12822" max="13056" width="10.85546875" style="331"/>
    <col min="13057" max="13057" width="14" style="331" customWidth="1"/>
    <col min="13058" max="13058" width="15.5703125" style="331" customWidth="1"/>
    <col min="13059" max="13059" width="22.28515625" style="331" customWidth="1"/>
    <col min="13060" max="13062" width="29.7109375" style="331" customWidth="1"/>
    <col min="13063" max="13063" width="14.28515625" style="331" customWidth="1"/>
    <col min="13064" max="13064" width="3.85546875" style="331" bestFit="1" customWidth="1"/>
    <col min="13065" max="13066" width="4.42578125" style="331" customWidth="1"/>
    <col min="13067" max="13067" width="44.5703125" style="331" customWidth="1"/>
    <col min="13068" max="13068" width="9.140625" style="331" customWidth="1"/>
    <col min="13069" max="13069" width="4.42578125" style="331" customWidth="1"/>
    <col min="13070" max="13070" width="50" style="331" customWidth="1"/>
    <col min="13071" max="13071" width="19.5703125" style="331" customWidth="1"/>
    <col min="13072" max="13072" width="14" style="331" customWidth="1"/>
    <col min="13073" max="13073" width="11.140625" style="331" customWidth="1"/>
    <col min="13074" max="13074" width="25" style="331" customWidth="1"/>
    <col min="13075" max="13075" width="9.140625" style="331" customWidth="1"/>
    <col min="13076" max="13076" width="16.7109375" style="331" customWidth="1"/>
    <col min="13077" max="13077" width="56.5703125" style="331" customWidth="1"/>
    <col min="13078" max="13312" width="10.85546875" style="331"/>
    <col min="13313" max="13313" width="14" style="331" customWidth="1"/>
    <col min="13314" max="13314" width="15.5703125" style="331" customWidth="1"/>
    <col min="13315" max="13315" width="22.28515625" style="331" customWidth="1"/>
    <col min="13316" max="13318" width="29.7109375" style="331" customWidth="1"/>
    <col min="13319" max="13319" width="14.28515625" style="331" customWidth="1"/>
    <col min="13320" max="13320" width="3.85546875" style="331" bestFit="1" customWidth="1"/>
    <col min="13321" max="13322" width="4.42578125" style="331" customWidth="1"/>
    <col min="13323" max="13323" width="44.5703125" style="331" customWidth="1"/>
    <col min="13324" max="13324" width="9.140625" style="331" customWidth="1"/>
    <col min="13325" max="13325" width="4.42578125" style="331" customWidth="1"/>
    <col min="13326" max="13326" width="50" style="331" customWidth="1"/>
    <col min="13327" max="13327" width="19.5703125" style="331" customWidth="1"/>
    <col min="13328" max="13328" width="14" style="331" customWidth="1"/>
    <col min="13329" max="13329" width="11.140625" style="331" customWidth="1"/>
    <col min="13330" max="13330" width="25" style="331" customWidth="1"/>
    <col min="13331" max="13331" width="9.140625" style="331" customWidth="1"/>
    <col min="13332" max="13332" width="16.7109375" style="331" customWidth="1"/>
    <col min="13333" max="13333" width="56.5703125" style="331" customWidth="1"/>
    <col min="13334" max="13568" width="10.85546875" style="331"/>
    <col min="13569" max="13569" width="14" style="331" customWidth="1"/>
    <col min="13570" max="13570" width="15.5703125" style="331" customWidth="1"/>
    <col min="13571" max="13571" width="22.28515625" style="331" customWidth="1"/>
    <col min="13572" max="13574" width="29.7109375" style="331" customWidth="1"/>
    <col min="13575" max="13575" width="14.28515625" style="331" customWidth="1"/>
    <col min="13576" max="13576" width="3.85546875" style="331" bestFit="1" customWidth="1"/>
    <col min="13577" max="13578" width="4.42578125" style="331" customWidth="1"/>
    <col min="13579" max="13579" width="44.5703125" style="331" customWidth="1"/>
    <col min="13580" max="13580" width="9.140625" style="331" customWidth="1"/>
    <col min="13581" max="13581" width="4.42578125" style="331" customWidth="1"/>
    <col min="13582" max="13582" width="50" style="331" customWidth="1"/>
    <col min="13583" max="13583" width="19.5703125" style="331" customWidth="1"/>
    <col min="13584" max="13584" width="14" style="331" customWidth="1"/>
    <col min="13585" max="13585" width="11.140625" style="331" customWidth="1"/>
    <col min="13586" max="13586" width="25" style="331" customWidth="1"/>
    <col min="13587" max="13587" width="9.140625" style="331" customWidth="1"/>
    <col min="13588" max="13588" width="16.7109375" style="331" customWidth="1"/>
    <col min="13589" max="13589" width="56.5703125" style="331" customWidth="1"/>
    <col min="13590" max="13824" width="10.85546875" style="331"/>
    <col min="13825" max="13825" width="14" style="331" customWidth="1"/>
    <col min="13826" max="13826" width="15.5703125" style="331" customWidth="1"/>
    <col min="13827" max="13827" width="22.28515625" style="331" customWidth="1"/>
    <col min="13828" max="13830" width="29.7109375" style="331" customWidth="1"/>
    <col min="13831" max="13831" width="14.28515625" style="331" customWidth="1"/>
    <col min="13832" max="13832" width="3.85546875" style="331" bestFit="1" customWidth="1"/>
    <col min="13833" max="13834" width="4.42578125" style="331" customWidth="1"/>
    <col min="13835" max="13835" width="44.5703125" style="331" customWidth="1"/>
    <col min="13836" max="13836" width="9.140625" style="331" customWidth="1"/>
    <col min="13837" max="13837" width="4.42578125" style="331" customWidth="1"/>
    <col min="13838" max="13838" width="50" style="331" customWidth="1"/>
    <col min="13839" max="13839" width="19.5703125" style="331" customWidth="1"/>
    <col min="13840" max="13840" width="14" style="331" customWidth="1"/>
    <col min="13841" max="13841" width="11.140625" style="331" customWidth="1"/>
    <col min="13842" max="13842" width="25" style="331" customWidth="1"/>
    <col min="13843" max="13843" width="9.140625" style="331" customWidth="1"/>
    <col min="13844" max="13844" width="16.7109375" style="331" customWidth="1"/>
    <col min="13845" max="13845" width="56.5703125" style="331" customWidth="1"/>
    <col min="13846" max="14080" width="10.85546875" style="331"/>
    <col min="14081" max="14081" width="14" style="331" customWidth="1"/>
    <col min="14082" max="14082" width="15.5703125" style="331" customWidth="1"/>
    <col min="14083" max="14083" width="22.28515625" style="331" customWidth="1"/>
    <col min="14084" max="14086" width="29.7109375" style="331" customWidth="1"/>
    <col min="14087" max="14087" width="14.28515625" style="331" customWidth="1"/>
    <col min="14088" max="14088" width="3.85546875" style="331" bestFit="1" customWidth="1"/>
    <col min="14089" max="14090" width="4.42578125" style="331" customWidth="1"/>
    <col min="14091" max="14091" width="44.5703125" style="331" customWidth="1"/>
    <col min="14092" max="14092" width="9.140625" style="331" customWidth="1"/>
    <col min="14093" max="14093" width="4.42578125" style="331" customWidth="1"/>
    <col min="14094" max="14094" width="50" style="331" customWidth="1"/>
    <col min="14095" max="14095" width="19.5703125" style="331" customWidth="1"/>
    <col min="14096" max="14096" width="14" style="331" customWidth="1"/>
    <col min="14097" max="14097" width="11.140625" style="331" customWidth="1"/>
    <col min="14098" max="14098" width="25" style="331" customWidth="1"/>
    <col min="14099" max="14099" width="9.140625" style="331" customWidth="1"/>
    <col min="14100" max="14100" width="16.7109375" style="331" customWidth="1"/>
    <col min="14101" max="14101" width="56.5703125" style="331" customWidth="1"/>
    <col min="14102" max="14336" width="10.85546875" style="331"/>
    <col min="14337" max="14337" width="14" style="331" customWidth="1"/>
    <col min="14338" max="14338" width="15.5703125" style="331" customWidth="1"/>
    <col min="14339" max="14339" width="22.28515625" style="331" customWidth="1"/>
    <col min="14340" max="14342" width="29.7109375" style="331" customWidth="1"/>
    <col min="14343" max="14343" width="14.28515625" style="331" customWidth="1"/>
    <col min="14344" max="14344" width="3.85546875" style="331" bestFit="1" customWidth="1"/>
    <col min="14345" max="14346" width="4.42578125" style="331" customWidth="1"/>
    <col min="14347" max="14347" width="44.5703125" style="331" customWidth="1"/>
    <col min="14348" max="14348" width="9.140625" style="331" customWidth="1"/>
    <col min="14349" max="14349" width="4.42578125" style="331" customWidth="1"/>
    <col min="14350" max="14350" width="50" style="331" customWidth="1"/>
    <col min="14351" max="14351" width="19.5703125" style="331" customWidth="1"/>
    <col min="14352" max="14352" width="14" style="331" customWidth="1"/>
    <col min="14353" max="14353" width="11.140625" style="331" customWidth="1"/>
    <col min="14354" max="14354" width="25" style="331" customWidth="1"/>
    <col min="14355" max="14355" width="9.140625" style="331" customWidth="1"/>
    <col min="14356" max="14356" width="16.7109375" style="331" customWidth="1"/>
    <col min="14357" max="14357" width="56.5703125" style="331" customWidth="1"/>
    <col min="14358" max="14592" width="10.85546875" style="331"/>
    <col min="14593" max="14593" width="14" style="331" customWidth="1"/>
    <col min="14594" max="14594" width="15.5703125" style="331" customWidth="1"/>
    <col min="14595" max="14595" width="22.28515625" style="331" customWidth="1"/>
    <col min="14596" max="14598" width="29.7109375" style="331" customWidth="1"/>
    <col min="14599" max="14599" width="14.28515625" style="331" customWidth="1"/>
    <col min="14600" max="14600" width="3.85546875" style="331" bestFit="1" customWidth="1"/>
    <col min="14601" max="14602" width="4.42578125" style="331" customWidth="1"/>
    <col min="14603" max="14603" width="44.5703125" style="331" customWidth="1"/>
    <col min="14604" max="14604" width="9.140625" style="331" customWidth="1"/>
    <col min="14605" max="14605" width="4.42578125" style="331" customWidth="1"/>
    <col min="14606" max="14606" width="50" style="331" customWidth="1"/>
    <col min="14607" max="14607" width="19.5703125" style="331" customWidth="1"/>
    <col min="14608" max="14608" width="14" style="331" customWidth="1"/>
    <col min="14609" max="14609" width="11.140625" style="331" customWidth="1"/>
    <col min="14610" max="14610" width="25" style="331" customWidth="1"/>
    <col min="14611" max="14611" width="9.140625" style="331" customWidth="1"/>
    <col min="14612" max="14612" width="16.7109375" style="331" customWidth="1"/>
    <col min="14613" max="14613" width="56.5703125" style="331" customWidth="1"/>
    <col min="14614" max="14848" width="10.85546875" style="331"/>
    <col min="14849" max="14849" width="14" style="331" customWidth="1"/>
    <col min="14850" max="14850" width="15.5703125" style="331" customWidth="1"/>
    <col min="14851" max="14851" width="22.28515625" style="331" customWidth="1"/>
    <col min="14852" max="14854" width="29.7109375" style="331" customWidth="1"/>
    <col min="14855" max="14855" width="14.28515625" style="331" customWidth="1"/>
    <col min="14856" max="14856" width="3.85546875" style="331" bestFit="1" customWidth="1"/>
    <col min="14857" max="14858" width="4.42578125" style="331" customWidth="1"/>
    <col min="14859" max="14859" width="44.5703125" style="331" customWidth="1"/>
    <col min="14860" max="14860" width="9.140625" style="331" customWidth="1"/>
    <col min="14861" max="14861" width="4.42578125" style="331" customWidth="1"/>
    <col min="14862" max="14862" width="50" style="331" customWidth="1"/>
    <col min="14863" max="14863" width="19.5703125" style="331" customWidth="1"/>
    <col min="14864" max="14864" width="14" style="331" customWidth="1"/>
    <col min="14865" max="14865" width="11.140625" style="331" customWidth="1"/>
    <col min="14866" max="14866" width="25" style="331" customWidth="1"/>
    <col min="14867" max="14867" width="9.140625" style="331" customWidth="1"/>
    <col min="14868" max="14868" width="16.7109375" style="331" customWidth="1"/>
    <col min="14869" max="14869" width="56.5703125" style="331" customWidth="1"/>
    <col min="14870" max="15104" width="10.85546875" style="331"/>
    <col min="15105" max="15105" width="14" style="331" customWidth="1"/>
    <col min="15106" max="15106" width="15.5703125" style="331" customWidth="1"/>
    <col min="15107" max="15107" width="22.28515625" style="331" customWidth="1"/>
    <col min="15108" max="15110" width="29.7109375" style="331" customWidth="1"/>
    <col min="15111" max="15111" width="14.28515625" style="331" customWidth="1"/>
    <col min="15112" max="15112" width="3.85546875" style="331" bestFit="1" customWidth="1"/>
    <col min="15113" max="15114" width="4.42578125" style="331" customWidth="1"/>
    <col min="15115" max="15115" width="44.5703125" style="331" customWidth="1"/>
    <col min="15116" max="15116" width="9.140625" style="331" customWidth="1"/>
    <col min="15117" max="15117" width="4.42578125" style="331" customWidth="1"/>
    <col min="15118" max="15118" width="50" style="331" customWidth="1"/>
    <col min="15119" max="15119" width="19.5703125" style="331" customWidth="1"/>
    <col min="15120" max="15120" width="14" style="331" customWidth="1"/>
    <col min="15121" max="15121" width="11.140625" style="331" customWidth="1"/>
    <col min="15122" max="15122" width="25" style="331" customWidth="1"/>
    <col min="15123" max="15123" width="9.140625" style="331" customWidth="1"/>
    <col min="15124" max="15124" width="16.7109375" style="331" customWidth="1"/>
    <col min="15125" max="15125" width="56.5703125" style="331" customWidth="1"/>
    <col min="15126" max="15360" width="10.85546875" style="331"/>
    <col min="15361" max="15361" width="14" style="331" customWidth="1"/>
    <col min="15362" max="15362" width="15.5703125" style="331" customWidth="1"/>
    <col min="15363" max="15363" width="22.28515625" style="331" customWidth="1"/>
    <col min="15364" max="15366" width="29.7109375" style="331" customWidth="1"/>
    <col min="15367" max="15367" width="14.28515625" style="331" customWidth="1"/>
    <col min="15368" max="15368" width="3.85546875" style="331" bestFit="1" customWidth="1"/>
    <col min="15369" max="15370" width="4.42578125" style="331" customWidth="1"/>
    <col min="15371" max="15371" width="44.5703125" style="331" customWidth="1"/>
    <col min="15372" max="15372" width="9.140625" style="331" customWidth="1"/>
    <col min="15373" max="15373" width="4.42578125" style="331" customWidth="1"/>
    <col min="15374" max="15374" width="50" style="331" customWidth="1"/>
    <col min="15375" max="15375" width="19.5703125" style="331" customWidth="1"/>
    <col min="15376" max="15376" width="14" style="331" customWidth="1"/>
    <col min="15377" max="15377" width="11.140625" style="331" customWidth="1"/>
    <col min="15378" max="15378" width="25" style="331" customWidth="1"/>
    <col min="15379" max="15379" width="9.140625" style="331" customWidth="1"/>
    <col min="15380" max="15380" width="16.7109375" style="331" customWidth="1"/>
    <col min="15381" max="15381" width="56.5703125" style="331" customWidth="1"/>
    <col min="15382" max="15616" width="10.85546875" style="331"/>
    <col min="15617" max="15617" width="14" style="331" customWidth="1"/>
    <col min="15618" max="15618" width="15.5703125" style="331" customWidth="1"/>
    <col min="15619" max="15619" width="22.28515625" style="331" customWidth="1"/>
    <col min="15620" max="15622" width="29.7109375" style="331" customWidth="1"/>
    <col min="15623" max="15623" width="14.28515625" style="331" customWidth="1"/>
    <col min="15624" max="15624" width="3.85546875" style="331" bestFit="1" customWidth="1"/>
    <col min="15625" max="15626" width="4.42578125" style="331" customWidth="1"/>
    <col min="15627" max="15627" width="44.5703125" style="331" customWidth="1"/>
    <col min="15628" max="15628" width="9.140625" style="331" customWidth="1"/>
    <col min="15629" max="15629" width="4.42578125" style="331" customWidth="1"/>
    <col min="15630" max="15630" width="50" style="331" customWidth="1"/>
    <col min="15631" max="15631" width="19.5703125" style="331" customWidth="1"/>
    <col min="15632" max="15632" width="14" style="331" customWidth="1"/>
    <col min="15633" max="15633" width="11.140625" style="331" customWidth="1"/>
    <col min="15634" max="15634" width="25" style="331" customWidth="1"/>
    <col min="15635" max="15635" width="9.140625" style="331" customWidth="1"/>
    <col min="15636" max="15636" width="16.7109375" style="331" customWidth="1"/>
    <col min="15637" max="15637" width="56.5703125" style="331" customWidth="1"/>
    <col min="15638" max="15872" width="10.85546875" style="331"/>
    <col min="15873" max="15873" width="14" style="331" customWidth="1"/>
    <col min="15874" max="15874" width="15.5703125" style="331" customWidth="1"/>
    <col min="15875" max="15875" width="22.28515625" style="331" customWidth="1"/>
    <col min="15876" max="15878" width="29.7109375" style="331" customWidth="1"/>
    <col min="15879" max="15879" width="14.28515625" style="331" customWidth="1"/>
    <col min="15880" max="15880" width="3.85546875" style="331" bestFit="1" customWidth="1"/>
    <col min="15881" max="15882" width="4.42578125" style="331" customWidth="1"/>
    <col min="15883" max="15883" width="44.5703125" style="331" customWidth="1"/>
    <col min="15884" max="15884" width="9.140625" style="331" customWidth="1"/>
    <col min="15885" max="15885" width="4.42578125" style="331" customWidth="1"/>
    <col min="15886" max="15886" width="50" style="331" customWidth="1"/>
    <col min="15887" max="15887" width="19.5703125" style="331" customWidth="1"/>
    <col min="15888" max="15888" width="14" style="331" customWidth="1"/>
    <col min="15889" max="15889" width="11.140625" style="331" customWidth="1"/>
    <col min="15890" max="15890" width="25" style="331" customWidth="1"/>
    <col min="15891" max="15891" width="9.140625" style="331" customWidth="1"/>
    <col min="15892" max="15892" width="16.7109375" style="331" customWidth="1"/>
    <col min="15893" max="15893" width="56.5703125" style="331" customWidth="1"/>
    <col min="15894" max="16128" width="10.85546875" style="331"/>
    <col min="16129" max="16129" width="14" style="331" customWidth="1"/>
    <col min="16130" max="16130" width="15.5703125" style="331" customWidth="1"/>
    <col min="16131" max="16131" width="22.28515625" style="331" customWidth="1"/>
    <col min="16132" max="16134" width="29.7109375" style="331" customWidth="1"/>
    <col min="16135" max="16135" width="14.28515625" style="331" customWidth="1"/>
    <col min="16136" max="16136" width="3.85546875" style="331" bestFit="1" customWidth="1"/>
    <col min="16137" max="16138" width="4.42578125" style="331" customWidth="1"/>
    <col min="16139" max="16139" width="44.5703125" style="331" customWidth="1"/>
    <col min="16140" max="16140" width="9.140625" style="331" customWidth="1"/>
    <col min="16141" max="16141" width="4.42578125" style="331" customWidth="1"/>
    <col min="16142" max="16142" width="50" style="331" customWidth="1"/>
    <col min="16143" max="16143" width="19.5703125" style="331" customWidth="1"/>
    <col min="16144" max="16144" width="14" style="331" customWidth="1"/>
    <col min="16145" max="16145" width="11.140625" style="331" customWidth="1"/>
    <col min="16146" max="16146" width="25" style="331" customWidth="1"/>
    <col min="16147" max="16147" width="9.140625" style="331" customWidth="1"/>
    <col min="16148" max="16148" width="16.7109375" style="331" customWidth="1"/>
    <col min="16149" max="16149" width="56.5703125" style="331" customWidth="1"/>
    <col min="16150" max="16384" width="10.85546875" style="331"/>
  </cols>
  <sheetData>
    <row r="1" spans="1:21" ht="30" customHeight="1" x14ac:dyDescent="0.2">
      <c r="A1" s="1260"/>
      <c r="B1" s="1260"/>
      <c r="C1" s="1765" t="s">
        <v>273</v>
      </c>
      <c r="D1" s="1765"/>
      <c r="E1" s="1765"/>
      <c r="F1" s="1765"/>
      <c r="G1" s="1765"/>
      <c r="H1" s="1765"/>
      <c r="I1" s="1765"/>
      <c r="J1" s="1765"/>
      <c r="K1" s="1765"/>
      <c r="L1" s="1765"/>
      <c r="M1" s="1765"/>
      <c r="N1" s="1765"/>
      <c r="O1" s="1765"/>
      <c r="P1" s="1765"/>
      <c r="Q1" s="1765"/>
      <c r="R1" s="1765"/>
      <c r="S1" s="1765"/>
      <c r="T1" s="1765"/>
      <c r="U1" s="470" t="s">
        <v>274</v>
      </c>
    </row>
    <row r="2" spans="1:21" ht="30" customHeight="1" x14ac:dyDescent="0.2">
      <c r="A2" s="1260"/>
      <c r="B2" s="1260"/>
      <c r="C2" s="1765" t="s">
        <v>275</v>
      </c>
      <c r="D2" s="1765"/>
      <c r="E2" s="1765"/>
      <c r="F2" s="1765"/>
      <c r="G2" s="1765"/>
      <c r="H2" s="1765"/>
      <c r="I2" s="1765"/>
      <c r="J2" s="1765"/>
      <c r="K2" s="1765"/>
      <c r="L2" s="1765"/>
      <c r="M2" s="1765"/>
      <c r="N2" s="1765"/>
      <c r="O2" s="1765"/>
      <c r="P2" s="1765"/>
      <c r="Q2" s="1765"/>
      <c r="R2" s="1765"/>
      <c r="S2" s="1765"/>
      <c r="T2" s="1765"/>
      <c r="U2" s="470" t="s">
        <v>276</v>
      </c>
    </row>
    <row r="3" spans="1:21" ht="36" customHeight="1" x14ac:dyDescent="0.2">
      <c r="A3" s="1766" t="s">
        <v>1447</v>
      </c>
      <c r="B3" s="1766"/>
      <c r="C3" s="1766"/>
      <c r="D3" s="1766"/>
      <c r="E3" s="1766"/>
      <c r="F3" s="1767" t="s">
        <v>1448</v>
      </c>
      <c r="G3" s="1767"/>
      <c r="H3" s="1767"/>
      <c r="I3" s="1767"/>
      <c r="J3" s="1767"/>
      <c r="K3" s="1767"/>
      <c r="L3" s="1767"/>
      <c r="M3" s="1767"/>
      <c r="N3" s="1767"/>
      <c r="O3" s="1767"/>
      <c r="P3" s="1767"/>
      <c r="Q3" s="1767"/>
      <c r="R3" s="1767"/>
      <c r="S3" s="1767"/>
      <c r="T3" s="1767"/>
      <c r="U3" s="1767"/>
    </row>
    <row r="4" spans="1:21" s="353" customFormat="1" ht="50.1" customHeight="1" x14ac:dyDescent="0.2">
      <c r="A4" s="1768" t="s">
        <v>1449</v>
      </c>
      <c r="B4" s="1768"/>
      <c r="C4" s="1768" t="s">
        <v>1450</v>
      </c>
      <c r="D4" s="1768" t="s">
        <v>1451</v>
      </c>
      <c r="E4" s="1768"/>
      <c r="F4" s="1768"/>
      <c r="G4" s="1768" t="s">
        <v>1452</v>
      </c>
      <c r="H4" s="1769" t="s">
        <v>283</v>
      </c>
      <c r="I4" s="1769" t="s">
        <v>284</v>
      </c>
      <c r="J4" s="1769" t="s">
        <v>285</v>
      </c>
      <c r="K4" s="1768" t="s">
        <v>286</v>
      </c>
      <c r="L4" s="1769" t="s">
        <v>287</v>
      </c>
      <c r="M4" s="1769" t="s">
        <v>288</v>
      </c>
      <c r="N4" s="1768" t="s">
        <v>289</v>
      </c>
      <c r="O4" s="1768" t="s">
        <v>290</v>
      </c>
      <c r="P4" s="1768" t="s">
        <v>291</v>
      </c>
      <c r="Q4" s="1768"/>
      <c r="R4" s="1768" t="s">
        <v>292</v>
      </c>
      <c r="S4" s="1768" t="s">
        <v>293</v>
      </c>
      <c r="T4" s="1768" t="s">
        <v>294</v>
      </c>
      <c r="U4" s="1768" t="s">
        <v>295</v>
      </c>
    </row>
    <row r="5" spans="1:21" s="353" customFormat="1" ht="90" customHeight="1" x14ac:dyDescent="0.2">
      <c r="A5" s="471" t="s">
        <v>1453</v>
      </c>
      <c r="B5" s="471" t="s">
        <v>1454</v>
      </c>
      <c r="C5" s="1768"/>
      <c r="D5" s="472" t="s">
        <v>298</v>
      </c>
      <c r="E5" s="472" t="s">
        <v>299</v>
      </c>
      <c r="F5" s="472" t="s">
        <v>300</v>
      </c>
      <c r="G5" s="1768"/>
      <c r="H5" s="1769"/>
      <c r="I5" s="1769"/>
      <c r="J5" s="1769"/>
      <c r="K5" s="1768"/>
      <c r="L5" s="1769"/>
      <c r="M5" s="1769"/>
      <c r="N5" s="1768"/>
      <c r="O5" s="1768"/>
      <c r="P5" s="471" t="s">
        <v>301</v>
      </c>
      <c r="Q5" s="471" t="s">
        <v>1455</v>
      </c>
      <c r="R5" s="1768"/>
      <c r="S5" s="1768"/>
      <c r="T5" s="1768"/>
      <c r="U5" s="1768"/>
    </row>
    <row r="6" spans="1:21" ht="74.25" customHeight="1" x14ac:dyDescent="0.2">
      <c r="A6" s="1260" t="s">
        <v>1456</v>
      </c>
      <c r="B6" s="1260" t="s">
        <v>1457</v>
      </c>
      <c r="C6" s="1260" t="s">
        <v>1458</v>
      </c>
      <c r="D6" s="473" t="s">
        <v>1459</v>
      </c>
      <c r="E6" s="474" t="s">
        <v>1460</v>
      </c>
      <c r="F6" s="475"/>
      <c r="G6" s="1260" t="s">
        <v>1461</v>
      </c>
      <c r="H6" s="1784" t="s">
        <v>1462</v>
      </c>
      <c r="I6" s="1780" t="s">
        <v>825</v>
      </c>
      <c r="J6" s="1780" t="s">
        <v>1463</v>
      </c>
      <c r="K6" s="1781" t="s">
        <v>1464</v>
      </c>
      <c r="L6" s="1784" t="s">
        <v>1465</v>
      </c>
      <c r="M6" s="1784" t="s">
        <v>343</v>
      </c>
      <c r="N6" s="1778" t="s">
        <v>1466</v>
      </c>
      <c r="O6" s="476" t="s">
        <v>413</v>
      </c>
      <c r="P6" s="1770">
        <v>43466</v>
      </c>
      <c r="Q6" s="1770">
        <v>43983</v>
      </c>
      <c r="R6" s="476" t="s">
        <v>1467</v>
      </c>
      <c r="S6" s="1771">
        <v>0.8</v>
      </c>
      <c r="T6" s="1772">
        <v>100</v>
      </c>
      <c r="U6" s="1775" t="s">
        <v>2957</v>
      </c>
    </row>
    <row r="7" spans="1:21" ht="37.5" customHeight="1" x14ac:dyDescent="0.2">
      <c r="A7" s="1260"/>
      <c r="B7" s="1260"/>
      <c r="C7" s="1260"/>
      <c r="D7" s="1778" t="s">
        <v>1468</v>
      </c>
      <c r="E7" s="1778" t="s">
        <v>1469</v>
      </c>
      <c r="F7" s="1779"/>
      <c r="G7" s="1260"/>
      <c r="H7" s="1784"/>
      <c r="I7" s="1780"/>
      <c r="J7" s="1780"/>
      <c r="K7" s="1782"/>
      <c r="L7" s="1784"/>
      <c r="M7" s="1784"/>
      <c r="N7" s="1778"/>
      <c r="O7" s="476" t="s">
        <v>1470</v>
      </c>
      <c r="P7" s="1770"/>
      <c r="Q7" s="1260"/>
      <c r="R7" s="1775" t="s">
        <v>1471</v>
      </c>
      <c r="S7" s="1771"/>
      <c r="T7" s="1773"/>
      <c r="U7" s="1776"/>
    </row>
    <row r="8" spans="1:21" ht="41.25" customHeight="1" x14ac:dyDescent="0.2">
      <c r="A8" s="1260"/>
      <c r="B8" s="1260"/>
      <c r="C8" s="1260"/>
      <c r="D8" s="1778"/>
      <c r="E8" s="1778"/>
      <c r="F8" s="1779"/>
      <c r="G8" s="1260"/>
      <c r="H8" s="1784"/>
      <c r="I8" s="1780"/>
      <c r="J8" s="1780"/>
      <c r="K8" s="1782"/>
      <c r="L8" s="1784"/>
      <c r="M8" s="1784"/>
      <c r="N8" s="1778"/>
      <c r="O8" s="476" t="s">
        <v>1472</v>
      </c>
      <c r="P8" s="1770"/>
      <c r="Q8" s="1260"/>
      <c r="R8" s="1776"/>
      <c r="S8" s="1771"/>
      <c r="T8" s="1773"/>
      <c r="U8" s="1776"/>
    </row>
    <row r="9" spans="1:21" ht="36.75" customHeight="1" x14ac:dyDescent="0.2">
      <c r="A9" s="1260"/>
      <c r="B9" s="1260"/>
      <c r="C9" s="1260"/>
      <c r="D9" s="1778"/>
      <c r="E9" s="1778"/>
      <c r="F9" s="1779"/>
      <c r="G9" s="1260"/>
      <c r="H9" s="1784"/>
      <c r="I9" s="1780"/>
      <c r="J9" s="1780"/>
      <c r="K9" s="1782"/>
      <c r="L9" s="1784"/>
      <c r="M9" s="1784"/>
      <c r="N9" s="1778"/>
      <c r="O9" s="476" t="s">
        <v>415</v>
      </c>
      <c r="P9" s="1770"/>
      <c r="Q9" s="1260"/>
      <c r="R9" s="1777"/>
      <c r="S9" s="1771"/>
      <c r="T9" s="1773"/>
      <c r="U9" s="1776"/>
    </row>
    <row r="10" spans="1:21" ht="72" customHeight="1" x14ac:dyDescent="0.2">
      <c r="A10" s="1260"/>
      <c r="B10" s="1260"/>
      <c r="C10" s="1260"/>
      <c r="D10" s="474" t="s">
        <v>3040</v>
      </c>
      <c r="E10" s="474" t="s">
        <v>1473</v>
      </c>
      <c r="F10" s="1779"/>
      <c r="G10" s="1260"/>
      <c r="H10" s="1784"/>
      <c r="I10" s="1780"/>
      <c r="J10" s="1780"/>
      <c r="K10" s="1783"/>
      <c r="L10" s="1784"/>
      <c r="M10" s="1784"/>
      <c r="N10" s="1778"/>
      <c r="O10" s="476" t="s">
        <v>1474</v>
      </c>
      <c r="P10" s="1770"/>
      <c r="Q10" s="1260"/>
      <c r="R10" s="476" t="s">
        <v>1467</v>
      </c>
      <c r="S10" s="1771"/>
      <c r="T10" s="1774"/>
      <c r="U10" s="1777"/>
    </row>
    <row r="11" spans="1:21" ht="57" customHeight="1" x14ac:dyDescent="0.2">
      <c r="A11" s="1260"/>
      <c r="B11" s="1260"/>
      <c r="C11" s="1260"/>
      <c r="D11" s="1778" t="s">
        <v>1475</v>
      </c>
      <c r="E11" s="1778" t="s">
        <v>1476</v>
      </c>
      <c r="F11" s="474" t="s">
        <v>3041</v>
      </c>
      <c r="G11" s="1260"/>
      <c r="H11" s="1784"/>
      <c r="I11" s="1780"/>
      <c r="J11" s="1780"/>
      <c r="K11" s="1778" t="s">
        <v>1477</v>
      </c>
      <c r="L11" s="1784"/>
      <c r="M11" s="1784"/>
      <c r="N11" s="1778" t="s">
        <v>1478</v>
      </c>
      <c r="O11" s="1260" t="s">
        <v>1470</v>
      </c>
      <c r="P11" s="1770">
        <v>43466</v>
      </c>
      <c r="Q11" s="1770">
        <v>43983</v>
      </c>
      <c r="R11" s="1260" t="s">
        <v>1479</v>
      </c>
      <c r="S11" s="1785">
        <v>0.8</v>
      </c>
      <c r="T11" s="1786">
        <v>100</v>
      </c>
      <c r="U11" s="1260" t="s">
        <v>2940</v>
      </c>
    </row>
    <row r="12" spans="1:21" ht="53.25" customHeight="1" x14ac:dyDescent="0.2">
      <c r="A12" s="1260"/>
      <c r="B12" s="1260"/>
      <c r="C12" s="1260"/>
      <c r="D12" s="1778"/>
      <c r="E12" s="1778"/>
      <c r="F12" s="474" t="s">
        <v>1480</v>
      </c>
      <c r="G12" s="1260"/>
      <c r="H12" s="1784"/>
      <c r="I12" s="1780"/>
      <c r="J12" s="1780"/>
      <c r="K12" s="1778"/>
      <c r="L12" s="1784"/>
      <c r="M12" s="1784"/>
      <c r="N12" s="1778"/>
      <c r="O12" s="1260"/>
      <c r="P12" s="1770"/>
      <c r="Q12" s="1770"/>
      <c r="R12" s="1260"/>
      <c r="S12" s="1785"/>
      <c r="T12" s="1786"/>
      <c r="U12" s="1260"/>
    </row>
    <row r="13" spans="1:21" ht="67.5" customHeight="1" x14ac:dyDescent="0.2">
      <c r="A13" s="1260"/>
      <c r="B13" s="1260"/>
      <c r="C13" s="1260"/>
      <c r="D13" s="474" t="s">
        <v>1481</v>
      </c>
      <c r="E13" s="474" t="s">
        <v>1482</v>
      </c>
      <c r="F13" s="474"/>
      <c r="G13" s="1260"/>
      <c r="H13" s="1784"/>
      <c r="I13" s="1780"/>
      <c r="J13" s="1780"/>
      <c r="K13" s="1778"/>
      <c r="L13" s="1784"/>
      <c r="M13" s="1784"/>
      <c r="N13" s="1778"/>
      <c r="O13" s="1260"/>
      <c r="P13" s="1770"/>
      <c r="Q13" s="1770"/>
      <c r="R13" s="1260"/>
      <c r="S13" s="1785"/>
      <c r="T13" s="1786"/>
      <c r="U13" s="1260"/>
    </row>
    <row r="14" spans="1:21" ht="82.5" customHeight="1" x14ac:dyDescent="0.2">
      <c r="A14" s="1260" t="s">
        <v>1483</v>
      </c>
      <c r="B14" s="1260" t="s">
        <v>1484</v>
      </c>
      <c r="C14" s="1260" t="s">
        <v>1485</v>
      </c>
      <c r="D14" s="1778" t="s">
        <v>1486</v>
      </c>
      <c r="E14" s="1778" t="s">
        <v>1487</v>
      </c>
      <c r="F14" s="1778" t="s">
        <v>1488</v>
      </c>
      <c r="G14" s="1260" t="s">
        <v>1489</v>
      </c>
      <c r="H14" s="1784" t="s">
        <v>1462</v>
      </c>
      <c r="I14" s="1780" t="s">
        <v>825</v>
      </c>
      <c r="J14" s="1780" t="s">
        <v>1463</v>
      </c>
      <c r="K14" s="477" t="s">
        <v>1490</v>
      </c>
      <c r="L14" s="1784" t="s">
        <v>1465</v>
      </c>
      <c r="M14" s="1784" t="s">
        <v>343</v>
      </c>
      <c r="N14" s="1778" t="s">
        <v>1491</v>
      </c>
      <c r="O14" s="476" t="s">
        <v>413</v>
      </c>
      <c r="P14" s="1770">
        <v>43466</v>
      </c>
      <c r="Q14" s="1770">
        <v>43983</v>
      </c>
      <c r="R14" s="1260" t="s">
        <v>1492</v>
      </c>
      <c r="S14" s="1785">
        <v>0.8</v>
      </c>
      <c r="T14" s="1772">
        <v>100</v>
      </c>
      <c r="U14" s="1775" t="s">
        <v>2941</v>
      </c>
    </row>
    <row r="15" spans="1:21" ht="46.5" customHeight="1" x14ac:dyDescent="0.2">
      <c r="A15" s="1260"/>
      <c r="B15" s="1260"/>
      <c r="C15" s="1260"/>
      <c r="D15" s="1778"/>
      <c r="E15" s="1778"/>
      <c r="F15" s="1778"/>
      <c r="G15" s="1260"/>
      <c r="H15" s="1784"/>
      <c r="I15" s="1780"/>
      <c r="J15" s="1780"/>
      <c r="K15" s="1781" t="s">
        <v>1493</v>
      </c>
      <c r="L15" s="1784"/>
      <c r="M15" s="1784"/>
      <c r="N15" s="1778"/>
      <c r="O15" s="476" t="s">
        <v>1470</v>
      </c>
      <c r="P15" s="1770"/>
      <c r="Q15" s="1770"/>
      <c r="R15" s="1260"/>
      <c r="S15" s="1785"/>
      <c r="T15" s="1773"/>
      <c r="U15" s="1776"/>
    </row>
    <row r="16" spans="1:21" ht="39" customHeight="1" x14ac:dyDescent="0.2">
      <c r="A16" s="1260"/>
      <c r="B16" s="1260"/>
      <c r="C16" s="1260"/>
      <c r="D16" s="1778"/>
      <c r="E16" s="1778"/>
      <c r="F16" s="1778"/>
      <c r="G16" s="1260"/>
      <c r="H16" s="1784"/>
      <c r="I16" s="1780"/>
      <c r="J16" s="1780"/>
      <c r="K16" s="1782"/>
      <c r="L16" s="1784"/>
      <c r="M16" s="1784"/>
      <c r="N16" s="1778"/>
      <c r="O16" s="476" t="s">
        <v>1472</v>
      </c>
      <c r="P16" s="1770"/>
      <c r="Q16" s="1770"/>
      <c r="R16" s="1260"/>
      <c r="S16" s="1785"/>
      <c r="T16" s="1773"/>
      <c r="U16" s="1776"/>
    </row>
    <row r="17" spans="1:21" ht="37.5" customHeight="1" x14ac:dyDescent="0.2">
      <c r="A17" s="1260"/>
      <c r="B17" s="1260"/>
      <c r="C17" s="1260"/>
      <c r="D17" s="1778"/>
      <c r="E17" s="1778"/>
      <c r="F17" s="1778"/>
      <c r="G17" s="1260"/>
      <c r="H17" s="1784"/>
      <c r="I17" s="1780"/>
      <c r="J17" s="1780"/>
      <c r="K17" s="1782"/>
      <c r="L17" s="1784"/>
      <c r="M17" s="1784"/>
      <c r="N17" s="1778"/>
      <c r="O17" s="476" t="s">
        <v>414</v>
      </c>
      <c r="P17" s="1770"/>
      <c r="Q17" s="1770"/>
      <c r="R17" s="1260"/>
      <c r="S17" s="1785"/>
      <c r="T17" s="1773"/>
      <c r="U17" s="1776"/>
    </row>
    <row r="18" spans="1:21" ht="45.75" customHeight="1" x14ac:dyDescent="0.2">
      <c r="A18" s="1260"/>
      <c r="B18" s="1260"/>
      <c r="C18" s="1260"/>
      <c r="D18" s="1778"/>
      <c r="E18" s="1778"/>
      <c r="F18" s="1778"/>
      <c r="G18" s="1260"/>
      <c r="H18" s="1784"/>
      <c r="I18" s="1780"/>
      <c r="J18" s="1780"/>
      <c r="K18" s="1782"/>
      <c r="L18" s="1784"/>
      <c r="M18" s="1784"/>
      <c r="N18" s="1778"/>
      <c r="O18" s="476" t="s">
        <v>415</v>
      </c>
      <c r="P18" s="1770"/>
      <c r="Q18" s="1770"/>
      <c r="R18" s="1260"/>
      <c r="S18" s="1785"/>
      <c r="T18" s="1774"/>
      <c r="U18" s="1777"/>
    </row>
    <row r="19" spans="1:21" ht="48" customHeight="1" x14ac:dyDescent="0.2">
      <c r="A19" s="1260"/>
      <c r="B19" s="1260"/>
      <c r="C19" s="1260"/>
      <c r="D19" s="1778"/>
      <c r="E19" s="1778"/>
      <c r="F19" s="1778"/>
      <c r="G19" s="1260"/>
      <c r="H19" s="1784"/>
      <c r="I19" s="1780"/>
      <c r="J19" s="1780"/>
      <c r="K19" s="1782"/>
      <c r="L19" s="1784"/>
      <c r="M19" s="1784"/>
      <c r="N19" s="474" t="s">
        <v>1494</v>
      </c>
      <c r="O19" s="476" t="s">
        <v>414</v>
      </c>
      <c r="P19" s="478">
        <v>43617</v>
      </c>
      <c r="Q19" s="478">
        <v>43983</v>
      </c>
      <c r="R19" s="476" t="s">
        <v>1495</v>
      </c>
      <c r="S19" s="479">
        <v>0.8</v>
      </c>
      <c r="T19" s="840">
        <v>95</v>
      </c>
      <c r="U19" s="751" t="s">
        <v>2958</v>
      </c>
    </row>
    <row r="20" spans="1:21" ht="65.25" customHeight="1" x14ac:dyDescent="0.2">
      <c r="A20" s="1260"/>
      <c r="B20" s="1260"/>
      <c r="C20" s="1260"/>
      <c r="D20" s="1778"/>
      <c r="E20" s="1778"/>
      <c r="F20" s="1778"/>
      <c r="G20" s="1260"/>
      <c r="H20" s="1784"/>
      <c r="I20" s="1780"/>
      <c r="J20" s="1780"/>
      <c r="K20" s="1782"/>
      <c r="L20" s="1784"/>
      <c r="M20" s="1784"/>
      <c r="N20" s="474" t="s">
        <v>1496</v>
      </c>
      <c r="O20" s="476" t="s">
        <v>1497</v>
      </c>
      <c r="P20" s="478">
        <v>43617</v>
      </c>
      <c r="Q20" s="478">
        <v>43983</v>
      </c>
      <c r="R20" s="476" t="s">
        <v>1498</v>
      </c>
      <c r="S20" s="479">
        <v>1</v>
      </c>
      <c r="T20" s="747">
        <v>0</v>
      </c>
      <c r="U20" s="483"/>
    </row>
    <row r="21" spans="1:21" ht="51" customHeight="1" x14ac:dyDescent="0.2">
      <c r="A21" s="1260"/>
      <c r="B21" s="1260"/>
      <c r="C21" s="1260"/>
      <c r="D21" s="1778"/>
      <c r="E21" s="1778"/>
      <c r="F21" s="1778"/>
      <c r="G21" s="1260"/>
      <c r="H21" s="1784"/>
      <c r="I21" s="1780"/>
      <c r="J21" s="1780"/>
      <c r="K21" s="1782"/>
      <c r="L21" s="1784"/>
      <c r="M21" s="1784"/>
      <c r="N21" s="474" t="s">
        <v>1499</v>
      </c>
      <c r="O21" s="476" t="s">
        <v>415</v>
      </c>
      <c r="P21" s="478">
        <v>43617</v>
      </c>
      <c r="Q21" s="478">
        <v>43983</v>
      </c>
      <c r="R21" s="476" t="s">
        <v>1500</v>
      </c>
      <c r="S21" s="481">
        <v>1</v>
      </c>
      <c r="T21" s="841">
        <v>60</v>
      </c>
      <c r="U21" s="751" t="s">
        <v>2962</v>
      </c>
    </row>
    <row r="22" spans="1:21" ht="65.25" customHeight="1" x14ac:dyDescent="0.2">
      <c r="A22" s="1260"/>
      <c r="B22" s="1260"/>
      <c r="C22" s="1260"/>
      <c r="D22" s="1778" t="s">
        <v>1501</v>
      </c>
      <c r="E22" s="1260"/>
      <c r="F22" s="1260"/>
      <c r="G22" s="1260"/>
      <c r="H22" s="1784"/>
      <c r="I22" s="1780"/>
      <c r="J22" s="1780"/>
      <c r="K22" s="1783"/>
      <c r="L22" s="1787"/>
      <c r="M22" s="1787"/>
      <c r="N22" s="474" t="s">
        <v>1502</v>
      </c>
      <c r="O22" s="476" t="s">
        <v>1503</v>
      </c>
      <c r="P22" s="478">
        <v>43466</v>
      </c>
      <c r="Q22" s="478">
        <v>43983</v>
      </c>
      <c r="R22" s="476" t="s">
        <v>1504</v>
      </c>
      <c r="S22" s="479">
        <v>1</v>
      </c>
      <c r="T22" s="840">
        <v>80</v>
      </c>
      <c r="U22" s="474" t="s">
        <v>2942</v>
      </c>
    </row>
    <row r="23" spans="1:21" ht="34.5" customHeight="1" x14ac:dyDescent="0.2">
      <c r="A23" s="1260"/>
      <c r="B23" s="1260"/>
      <c r="C23" s="1260"/>
      <c r="D23" s="1778"/>
      <c r="E23" s="1260"/>
      <c r="F23" s="1260"/>
      <c r="G23" s="1260"/>
      <c r="H23" s="1784"/>
      <c r="I23" s="1780"/>
      <c r="J23" s="1780"/>
      <c r="K23" s="1778" t="s">
        <v>1505</v>
      </c>
      <c r="L23" s="1787"/>
      <c r="M23" s="1787"/>
      <c r="N23" s="1778" t="s">
        <v>1506</v>
      </c>
      <c r="O23" s="476" t="s">
        <v>1470</v>
      </c>
      <c r="P23" s="1770">
        <v>43466</v>
      </c>
      <c r="Q23" s="1770">
        <v>43983</v>
      </c>
      <c r="R23" s="1260" t="s">
        <v>1507</v>
      </c>
      <c r="S23" s="1502">
        <v>18</v>
      </c>
      <c r="T23" s="1772">
        <v>100</v>
      </c>
      <c r="U23" s="1788" t="s">
        <v>2943</v>
      </c>
    </row>
    <row r="24" spans="1:21" ht="37.5" customHeight="1" x14ac:dyDescent="0.2">
      <c r="A24" s="1260"/>
      <c r="B24" s="1260"/>
      <c r="C24" s="1260"/>
      <c r="D24" s="1778"/>
      <c r="E24" s="1260"/>
      <c r="F24" s="1260"/>
      <c r="G24" s="1260"/>
      <c r="H24" s="1784"/>
      <c r="I24" s="1780"/>
      <c r="J24" s="1780"/>
      <c r="K24" s="1778"/>
      <c r="L24" s="1787"/>
      <c r="M24" s="1787"/>
      <c r="N24" s="1778"/>
      <c r="O24" s="476" t="s">
        <v>414</v>
      </c>
      <c r="P24" s="1770"/>
      <c r="Q24" s="1770"/>
      <c r="R24" s="1260"/>
      <c r="S24" s="1502"/>
      <c r="T24" s="1774"/>
      <c r="U24" s="1789"/>
    </row>
    <row r="25" spans="1:21" ht="69.75" customHeight="1" x14ac:dyDescent="0.2">
      <c r="A25" s="1260"/>
      <c r="B25" s="1260"/>
      <c r="C25" s="1260"/>
      <c r="D25" s="474" t="s">
        <v>1508</v>
      </c>
      <c r="E25" s="474" t="s">
        <v>1509</v>
      </c>
      <c r="F25" s="474" t="s">
        <v>1510</v>
      </c>
      <c r="G25" s="1260"/>
      <c r="H25" s="1784"/>
      <c r="I25" s="1780"/>
      <c r="J25" s="1780"/>
      <c r="K25" s="1778" t="s">
        <v>1511</v>
      </c>
      <c r="L25" s="1787"/>
      <c r="M25" s="1787"/>
      <c r="N25" s="1778" t="s">
        <v>1512</v>
      </c>
      <c r="O25" s="476" t="s">
        <v>1470</v>
      </c>
      <c r="P25" s="1770">
        <v>43466</v>
      </c>
      <c r="Q25" s="1770">
        <v>43983</v>
      </c>
      <c r="R25" s="1260" t="s">
        <v>1513</v>
      </c>
      <c r="S25" s="1502">
        <v>1</v>
      </c>
      <c r="T25" s="1772">
        <v>100</v>
      </c>
      <c r="U25" s="1775" t="s">
        <v>2944</v>
      </c>
    </row>
    <row r="26" spans="1:21" ht="34.5" customHeight="1" x14ac:dyDescent="0.2">
      <c r="A26" s="1260"/>
      <c r="B26" s="1260"/>
      <c r="C26" s="1260"/>
      <c r="D26" s="1781" t="s">
        <v>1514</v>
      </c>
      <c r="E26" s="1775"/>
      <c r="F26" s="1775"/>
      <c r="G26" s="1260"/>
      <c r="H26" s="1784"/>
      <c r="I26" s="1780"/>
      <c r="J26" s="1780"/>
      <c r="K26" s="1778"/>
      <c r="L26" s="1787"/>
      <c r="M26" s="1787"/>
      <c r="N26" s="1778"/>
      <c r="O26" s="476" t="s">
        <v>414</v>
      </c>
      <c r="P26" s="1770"/>
      <c r="Q26" s="1770"/>
      <c r="R26" s="1260"/>
      <c r="S26" s="1502"/>
      <c r="T26" s="1773"/>
      <c r="U26" s="1776"/>
    </row>
    <row r="27" spans="1:21" ht="40.5" customHeight="1" x14ac:dyDescent="0.2">
      <c r="A27" s="1260"/>
      <c r="B27" s="1260"/>
      <c r="C27" s="1260"/>
      <c r="D27" s="1783"/>
      <c r="E27" s="1777"/>
      <c r="F27" s="1777"/>
      <c r="G27" s="1260"/>
      <c r="H27" s="1784"/>
      <c r="I27" s="1780"/>
      <c r="J27" s="1780"/>
      <c r="K27" s="1778"/>
      <c r="L27" s="1787"/>
      <c r="M27" s="1787"/>
      <c r="N27" s="1778"/>
      <c r="O27" s="476" t="s">
        <v>415</v>
      </c>
      <c r="P27" s="1770"/>
      <c r="Q27" s="1770"/>
      <c r="R27" s="1260"/>
      <c r="S27" s="1502"/>
      <c r="T27" s="1774"/>
      <c r="U27" s="1777"/>
    </row>
    <row r="28" spans="1:21" ht="34.5" customHeight="1" x14ac:dyDescent="0.2">
      <c r="A28" s="1775" t="s">
        <v>1515</v>
      </c>
      <c r="B28" s="1260" t="s">
        <v>3042</v>
      </c>
      <c r="C28" s="1260" t="s">
        <v>1516</v>
      </c>
      <c r="D28" s="1778" t="s">
        <v>1517</v>
      </c>
      <c r="E28" s="1778" t="s">
        <v>1518</v>
      </c>
      <c r="F28" s="1778" t="s">
        <v>1519</v>
      </c>
      <c r="G28" s="1260" t="s">
        <v>3043</v>
      </c>
      <c r="H28" s="1784" t="s">
        <v>1462</v>
      </c>
      <c r="I28" s="1784" t="s">
        <v>825</v>
      </c>
      <c r="J28" s="1784" t="s">
        <v>1463</v>
      </c>
      <c r="K28" s="1778" t="s">
        <v>1520</v>
      </c>
      <c r="L28" s="1784" t="s">
        <v>1465</v>
      </c>
      <c r="M28" s="1784" t="s">
        <v>343</v>
      </c>
      <c r="N28" s="1778" t="s">
        <v>1521</v>
      </c>
      <c r="O28" s="476" t="s">
        <v>1522</v>
      </c>
      <c r="P28" s="1770">
        <v>43466</v>
      </c>
      <c r="Q28" s="1770">
        <v>43983</v>
      </c>
      <c r="R28" s="1260" t="s">
        <v>1492</v>
      </c>
      <c r="S28" s="1771">
        <v>0.8</v>
      </c>
      <c r="T28" s="1772">
        <v>100</v>
      </c>
      <c r="U28" s="1788" t="s">
        <v>2953</v>
      </c>
    </row>
    <row r="29" spans="1:21" ht="43.5" customHeight="1" x14ac:dyDescent="0.2">
      <c r="A29" s="1776"/>
      <c r="B29" s="1260"/>
      <c r="C29" s="1260"/>
      <c r="D29" s="1778"/>
      <c r="E29" s="1778"/>
      <c r="F29" s="1778"/>
      <c r="G29" s="1260"/>
      <c r="H29" s="1784"/>
      <c r="I29" s="1784"/>
      <c r="J29" s="1784"/>
      <c r="K29" s="1778"/>
      <c r="L29" s="1784"/>
      <c r="M29" s="1784"/>
      <c r="N29" s="1778"/>
      <c r="O29" s="476" t="s">
        <v>413</v>
      </c>
      <c r="P29" s="1770"/>
      <c r="Q29" s="1770"/>
      <c r="R29" s="1260"/>
      <c r="S29" s="1771"/>
      <c r="T29" s="1773"/>
      <c r="U29" s="1790"/>
    </row>
    <row r="30" spans="1:21" ht="40.5" customHeight="1" x14ac:dyDescent="0.2">
      <c r="A30" s="1776"/>
      <c r="B30" s="1260"/>
      <c r="C30" s="1260"/>
      <c r="D30" s="1778"/>
      <c r="E30" s="1778"/>
      <c r="F30" s="1778"/>
      <c r="G30" s="1260"/>
      <c r="H30" s="1784"/>
      <c r="I30" s="1784"/>
      <c r="J30" s="1784"/>
      <c r="K30" s="1778"/>
      <c r="L30" s="1784"/>
      <c r="M30" s="1784"/>
      <c r="N30" s="1778"/>
      <c r="O30" s="476" t="s">
        <v>414</v>
      </c>
      <c r="P30" s="1770"/>
      <c r="Q30" s="1770"/>
      <c r="R30" s="1260"/>
      <c r="S30" s="1771"/>
      <c r="T30" s="1773"/>
      <c r="U30" s="1790"/>
    </row>
    <row r="31" spans="1:21" ht="39" customHeight="1" x14ac:dyDescent="0.2">
      <c r="A31" s="1776"/>
      <c r="B31" s="1260"/>
      <c r="C31" s="1260"/>
      <c r="D31" s="1778"/>
      <c r="E31" s="1778"/>
      <c r="F31" s="1778"/>
      <c r="G31" s="1260"/>
      <c r="H31" s="1784"/>
      <c r="I31" s="1784"/>
      <c r="J31" s="1784"/>
      <c r="K31" s="1778"/>
      <c r="L31" s="1784"/>
      <c r="M31" s="1784"/>
      <c r="N31" s="1778"/>
      <c r="O31" s="476" t="s">
        <v>415</v>
      </c>
      <c r="P31" s="1770"/>
      <c r="Q31" s="1770"/>
      <c r="R31" s="1260"/>
      <c r="S31" s="1771"/>
      <c r="T31" s="1773"/>
      <c r="U31" s="1790"/>
    </row>
    <row r="32" spans="1:21" ht="47.25" customHeight="1" x14ac:dyDescent="0.2">
      <c r="A32" s="1776"/>
      <c r="B32" s="1260"/>
      <c r="C32" s="1260"/>
      <c r="D32" s="1778"/>
      <c r="E32" s="1778"/>
      <c r="F32" s="1778"/>
      <c r="G32" s="1260"/>
      <c r="H32" s="1784"/>
      <c r="I32" s="1784"/>
      <c r="J32" s="1784"/>
      <c r="K32" s="1778"/>
      <c r="L32" s="1784"/>
      <c r="M32" s="1784"/>
      <c r="N32" s="1778"/>
      <c r="O32" s="476" t="s">
        <v>1472</v>
      </c>
      <c r="P32" s="1770"/>
      <c r="Q32" s="1770"/>
      <c r="R32" s="1260"/>
      <c r="S32" s="1771"/>
      <c r="T32" s="1774"/>
      <c r="U32" s="1789"/>
    </row>
    <row r="33" spans="1:21" ht="171" customHeight="1" x14ac:dyDescent="0.2">
      <c r="A33" s="1776"/>
      <c r="B33" s="1260"/>
      <c r="C33" s="1260"/>
      <c r="D33" s="474" t="s">
        <v>1523</v>
      </c>
      <c r="E33" s="474" t="s">
        <v>1524</v>
      </c>
      <c r="F33" s="474" t="s">
        <v>1525</v>
      </c>
      <c r="G33" s="1260"/>
      <c r="H33" s="1784"/>
      <c r="I33" s="1784"/>
      <c r="J33" s="1784"/>
      <c r="K33" s="474" t="s">
        <v>1526</v>
      </c>
      <c r="L33" s="1784"/>
      <c r="M33" s="1784"/>
      <c r="N33" s="474" t="s">
        <v>1527</v>
      </c>
      <c r="O33" s="476" t="s">
        <v>1472</v>
      </c>
      <c r="P33" s="478">
        <v>43617</v>
      </c>
      <c r="Q33" s="478">
        <v>43983</v>
      </c>
      <c r="R33" s="476" t="s">
        <v>1528</v>
      </c>
      <c r="S33" s="476">
        <v>2</v>
      </c>
      <c r="T33" s="840">
        <v>70</v>
      </c>
      <c r="U33" s="474" t="s">
        <v>2956</v>
      </c>
    </row>
    <row r="34" spans="1:21" ht="60" customHeight="1" x14ac:dyDescent="0.2">
      <c r="A34" s="1776"/>
      <c r="B34" s="1260" t="s">
        <v>3044</v>
      </c>
      <c r="C34" s="1260" t="s">
        <v>1529</v>
      </c>
      <c r="D34" s="1778" t="s">
        <v>1530</v>
      </c>
      <c r="E34" s="1778" t="s">
        <v>1531</v>
      </c>
      <c r="F34" s="1778" t="s">
        <v>1532</v>
      </c>
      <c r="G34" s="1260" t="s">
        <v>3043</v>
      </c>
      <c r="H34" s="1784" t="s">
        <v>1462</v>
      </c>
      <c r="I34" s="1784" t="s">
        <v>825</v>
      </c>
      <c r="J34" s="1784" t="s">
        <v>1463</v>
      </c>
      <c r="K34" s="474" t="s">
        <v>1533</v>
      </c>
      <c r="L34" s="1784" t="s">
        <v>1465</v>
      </c>
      <c r="M34" s="1784" t="s">
        <v>343</v>
      </c>
      <c r="N34" s="474" t="s">
        <v>1534</v>
      </c>
      <c r="O34" s="476" t="s">
        <v>1470</v>
      </c>
      <c r="P34" s="478">
        <v>43466</v>
      </c>
      <c r="Q34" s="478">
        <v>43983</v>
      </c>
      <c r="R34" s="476" t="s">
        <v>1535</v>
      </c>
      <c r="S34" s="480">
        <v>0.9</v>
      </c>
      <c r="T34" s="842">
        <v>100</v>
      </c>
      <c r="U34" s="474" t="s">
        <v>2945</v>
      </c>
    </row>
    <row r="35" spans="1:21" ht="48.75" customHeight="1" x14ac:dyDescent="0.2">
      <c r="A35" s="1776"/>
      <c r="B35" s="1260"/>
      <c r="C35" s="1260"/>
      <c r="D35" s="1778"/>
      <c r="E35" s="1778"/>
      <c r="F35" s="1778"/>
      <c r="G35" s="1260"/>
      <c r="H35" s="1784"/>
      <c r="I35" s="1784"/>
      <c r="J35" s="1784"/>
      <c r="K35" s="1778" t="s">
        <v>1536</v>
      </c>
      <c r="L35" s="1784"/>
      <c r="M35" s="1784"/>
      <c r="N35" s="474" t="s">
        <v>1537</v>
      </c>
      <c r="O35" s="476" t="s">
        <v>413</v>
      </c>
      <c r="P35" s="478">
        <v>43617</v>
      </c>
      <c r="Q35" s="478">
        <v>43983</v>
      </c>
      <c r="R35" s="476" t="s">
        <v>1538</v>
      </c>
      <c r="S35" s="480">
        <v>0.9</v>
      </c>
      <c r="T35" s="840">
        <v>100</v>
      </c>
      <c r="U35" s="474" t="s">
        <v>2954</v>
      </c>
    </row>
    <row r="36" spans="1:21" ht="123" customHeight="1" x14ac:dyDescent="0.2">
      <c r="A36" s="1776"/>
      <c r="B36" s="1260"/>
      <c r="C36" s="1260"/>
      <c r="D36" s="1778"/>
      <c r="E36" s="1778"/>
      <c r="F36" s="1778"/>
      <c r="G36" s="1260"/>
      <c r="H36" s="1784"/>
      <c r="I36" s="1784"/>
      <c r="J36" s="1784"/>
      <c r="K36" s="1778"/>
      <c r="L36" s="1784"/>
      <c r="M36" s="1784"/>
      <c r="N36" s="474" t="s">
        <v>1539</v>
      </c>
      <c r="O36" s="476" t="s">
        <v>414</v>
      </c>
      <c r="P36" s="478">
        <v>43617</v>
      </c>
      <c r="Q36" s="478">
        <v>43983</v>
      </c>
      <c r="R36" s="476" t="s">
        <v>1540</v>
      </c>
      <c r="S36" s="480">
        <v>0.9</v>
      </c>
      <c r="T36" s="840">
        <v>100</v>
      </c>
      <c r="U36" s="751" t="s">
        <v>3045</v>
      </c>
    </row>
    <row r="37" spans="1:21" ht="52.5" customHeight="1" x14ac:dyDescent="0.2">
      <c r="A37" s="1776"/>
      <c r="B37" s="1260"/>
      <c r="C37" s="1260"/>
      <c r="D37" s="1778"/>
      <c r="E37" s="1778"/>
      <c r="F37" s="1778"/>
      <c r="G37" s="1260"/>
      <c r="H37" s="1784"/>
      <c r="I37" s="1784"/>
      <c r="J37" s="1784"/>
      <c r="K37" s="1778"/>
      <c r="L37" s="1784"/>
      <c r="M37" s="1784"/>
      <c r="N37" s="474" t="s">
        <v>1541</v>
      </c>
      <c r="O37" s="476" t="s">
        <v>415</v>
      </c>
      <c r="P37" s="478">
        <v>43617</v>
      </c>
      <c r="Q37" s="478">
        <v>43983</v>
      </c>
      <c r="R37" s="476" t="s">
        <v>1540</v>
      </c>
      <c r="S37" s="480">
        <v>0.9</v>
      </c>
      <c r="T37" s="840">
        <v>90</v>
      </c>
      <c r="U37" s="751" t="s">
        <v>2963</v>
      </c>
    </row>
    <row r="38" spans="1:21" ht="114.75" customHeight="1" x14ac:dyDescent="0.2">
      <c r="A38" s="1776"/>
      <c r="B38" s="1260"/>
      <c r="C38" s="1260"/>
      <c r="D38" s="1778"/>
      <c r="E38" s="1778"/>
      <c r="F38" s="1778"/>
      <c r="G38" s="1260"/>
      <c r="H38" s="1784"/>
      <c r="I38" s="1784"/>
      <c r="J38" s="1784"/>
      <c r="K38" s="1778"/>
      <c r="L38" s="1784"/>
      <c r="M38" s="1784"/>
      <c r="N38" s="474" t="s">
        <v>1542</v>
      </c>
      <c r="O38" s="476" t="s">
        <v>415</v>
      </c>
      <c r="P38" s="478">
        <v>43617</v>
      </c>
      <c r="Q38" s="478">
        <v>43983</v>
      </c>
      <c r="R38" s="476" t="s">
        <v>1540</v>
      </c>
      <c r="S38" s="480">
        <v>0.8</v>
      </c>
      <c r="T38" s="752">
        <v>60</v>
      </c>
      <c r="U38" s="474" t="s">
        <v>3046</v>
      </c>
    </row>
    <row r="39" spans="1:21" ht="48.75" customHeight="1" x14ac:dyDescent="0.2">
      <c r="A39" s="1776"/>
      <c r="B39" s="1260"/>
      <c r="C39" s="1260"/>
      <c r="D39" s="1778" t="s">
        <v>1543</v>
      </c>
      <c r="E39" s="1260"/>
      <c r="F39" s="1260"/>
      <c r="G39" s="1260"/>
      <c r="H39" s="1784"/>
      <c r="I39" s="1784"/>
      <c r="J39" s="1784"/>
      <c r="K39" s="1781" t="s">
        <v>1544</v>
      </c>
      <c r="L39" s="1784"/>
      <c r="M39" s="1784"/>
      <c r="N39" s="1778" t="s">
        <v>1545</v>
      </c>
      <c r="O39" s="476" t="s">
        <v>1470</v>
      </c>
      <c r="P39" s="1770">
        <v>43466</v>
      </c>
      <c r="Q39" s="1770">
        <v>43983</v>
      </c>
      <c r="R39" s="1260" t="s">
        <v>1492</v>
      </c>
      <c r="S39" s="1785">
        <v>0.9</v>
      </c>
      <c r="T39" s="1791">
        <v>100</v>
      </c>
      <c r="U39" s="1775" t="s">
        <v>2955</v>
      </c>
    </row>
    <row r="40" spans="1:21" ht="45.75" customHeight="1" x14ac:dyDescent="0.2">
      <c r="A40" s="1776"/>
      <c r="B40" s="1260"/>
      <c r="C40" s="1260"/>
      <c r="D40" s="1778"/>
      <c r="E40" s="1260"/>
      <c r="F40" s="1260"/>
      <c r="G40" s="1260"/>
      <c r="H40" s="1784"/>
      <c r="I40" s="1784"/>
      <c r="J40" s="1784"/>
      <c r="K40" s="1782"/>
      <c r="L40" s="1784"/>
      <c r="M40" s="1784"/>
      <c r="N40" s="1778"/>
      <c r="O40" s="476" t="s">
        <v>1472</v>
      </c>
      <c r="P40" s="1260"/>
      <c r="Q40" s="1260"/>
      <c r="R40" s="1260"/>
      <c r="S40" s="1785"/>
      <c r="T40" s="1792"/>
      <c r="U40" s="1776"/>
    </row>
    <row r="41" spans="1:21" ht="48.75" customHeight="1" x14ac:dyDescent="0.2">
      <c r="A41" s="1776"/>
      <c r="B41" s="1260"/>
      <c r="C41" s="1260"/>
      <c r="D41" s="1778"/>
      <c r="E41" s="1260"/>
      <c r="F41" s="1260"/>
      <c r="G41" s="1260"/>
      <c r="H41" s="1784"/>
      <c r="I41" s="1784"/>
      <c r="J41" s="1784"/>
      <c r="K41" s="1782"/>
      <c r="L41" s="1784"/>
      <c r="M41" s="1784"/>
      <c r="N41" s="1778"/>
      <c r="O41" s="476" t="s">
        <v>413</v>
      </c>
      <c r="P41" s="1260"/>
      <c r="Q41" s="1260"/>
      <c r="R41" s="1260"/>
      <c r="S41" s="1785"/>
      <c r="T41" s="1792"/>
      <c r="U41" s="1776"/>
    </row>
    <row r="42" spans="1:21" ht="49.5" customHeight="1" x14ac:dyDescent="0.2">
      <c r="A42" s="1776"/>
      <c r="B42" s="1260"/>
      <c r="C42" s="1260"/>
      <c r="D42" s="1778"/>
      <c r="E42" s="1260"/>
      <c r="F42" s="1260"/>
      <c r="G42" s="1260"/>
      <c r="H42" s="1784"/>
      <c r="I42" s="1784"/>
      <c r="J42" s="1784"/>
      <c r="K42" s="1782"/>
      <c r="L42" s="1784"/>
      <c r="M42" s="1784"/>
      <c r="N42" s="1778"/>
      <c r="O42" s="476" t="s">
        <v>414</v>
      </c>
      <c r="P42" s="1260"/>
      <c r="Q42" s="1260"/>
      <c r="R42" s="1260"/>
      <c r="S42" s="1785"/>
      <c r="T42" s="1792"/>
      <c r="U42" s="1776"/>
    </row>
    <row r="43" spans="1:21" ht="48.75" customHeight="1" x14ac:dyDescent="0.2">
      <c r="A43" s="1776"/>
      <c r="B43" s="1260"/>
      <c r="C43" s="1260"/>
      <c r="D43" s="1778"/>
      <c r="E43" s="1260"/>
      <c r="F43" s="1260"/>
      <c r="G43" s="1260"/>
      <c r="H43" s="1784"/>
      <c r="I43" s="1784"/>
      <c r="J43" s="1784"/>
      <c r="K43" s="1782"/>
      <c r="L43" s="1784"/>
      <c r="M43" s="1784"/>
      <c r="N43" s="1778"/>
      <c r="O43" s="476" t="s">
        <v>415</v>
      </c>
      <c r="P43" s="1260"/>
      <c r="Q43" s="1260"/>
      <c r="R43" s="1260"/>
      <c r="S43" s="1785"/>
      <c r="T43" s="1793"/>
      <c r="U43" s="1777"/>
    </row>
    <row r="44" spans="1:21" ht="63" customHeight="1" x14ac:dyDescent="0.2">
      <c r="A44" s="1776"/>
      <c r="B44" s="1260"/>
      <c r="C44" s="1260"/>
      <c r="D44" s="1778"/>
      <c r="E44" s="1260"/>
      <c r="F44" s="1260"/>
      <c r="G44" s="1260"/>
      <c r="H44" s="1784"/>
      <c r="I44" s="1784"/>
      <c r="J44" s="1784"/>
      <c r="K44" s="1782"/>
      <c r="L44" s="1784"/>
      <c r="M44" s="1784"/>
      <c r="N44" s="1778" t="s">
        <v>1546</v>
      </c>
      <c r="O44" s="476" t="s">
        <v>1470</v>
      </c>
      <c r="P44" s="1770">
        <v>43466</v>
      </c>
      <c r="Q44" s="1770">
        <v>43983</v>
      </c>
      <c r="R44" s="1260" t="s">
        <v>1547</v>
      </c>
      <c r="S44" s="1786">
        <v>1</v>
      </c>
      <c r="T44" s="1791">
        <v>100</v>
      </c>
      <c r="U44" s="1775" t="s">
        <v>2946</v>
      </c>
    </row>
    <row r="45" spans="1:21" ht="59.25" customHeight="1" x14ac:dyDescent="0.2">
      <c r="A45" s="1776"/>
      <c r="B45" s="1260"/>
      <c r="C45" s="1260"/>
      <c r="D45" s="1778"/>
      <c r="E45" s="1260"/>
      <c r="F45" s="1260"/>
      <c r="G45" s="1260"/>
      <c r="H45" s="1784"/>
      <c r="I45" s="1784"/>
      <c r="J45" s="1784"/>
      <c r="K45" s="1782"/>
      <c r="L45" s="1784"/>
      <c r="M45" s="1784"/>
      <c r="N45" s="1778"/>
      <c r="O45" s="476" t="s">
        <v>1472</v>
      </c>
      <c r="P45" s="1260"/>
      <c r="Q45" s="1260"/>
      <c r="R45" s="1260"/>
      <c r="S45" s="1786"/>
      <c r="T45" s="1792"/>
      <c r="U45" s="1776"/>
    </row>
    <row r="46" spans="1:21" ht="57.75" customHeight="1" x14ac:dyDescent="0.2">
      <c r="A46" s="1776"/>
      <c r="B46" s="1260"/>
      <c r="C46" s="1260"/>
      <c r="D46" s="1778"/>
      <c r="E46" s="1260"/>
      <c r="F46" s="1260"/>
      <c r="G46" s="1260"/>
      <c r="H46" s="1784"/>
      <c r="I46" s="1784"/>
      <c r="J46" s="1784"/>
      <c r="K46" s="1782"/>
      <c r="L46" s="1784"/>
      <c r="M46" s="1784"/>
      <c r="N46" s="1778"/>
      <c r="O46" s="476" t="s">
        <v>414</v>
      </c>
      <c r="P46" s="1260"/>
      <c r="Q46" s="1260"/>
      <c r="R46" s="1260"/>
      <c r="S46" s="1786"/>
      <c r="T46" s="1792"/>
      <c r="U46" s="1776"/>
    </row>
    <row r="47" spans="1:21" ht="62.25" customHeight="1" x14ac:dyDescent="0.2">
      <c r="A47" s="1776"/>
      <c r="B47" s="1260"/>
      <c r="C47" s="1260"/>
      <c r="D47" s="1778"/>
      <c r="E47" s="1260"/>
      <c r="F47" s="1260"/>
      <c r="G47" s="1260"/>
      <c r="H47" s="1784"/>
      <c r="I47" s="1784"/>
      <c r="J47" s="1784"/>
      <c r="K47" s="1782"/>
      <c r="L47" s="1784"/>
      <c r="M47" s="1784"/>
      <c r="N47" s="1778"/>
      <c r="O47" s="476" t="s">
        <v>415</v>
      </c>
      <c r="P47" s="1260"/>
      <c r="Q47" s="1260"/>
      <c r="R47" s="1260"/>
      <c r="S47" s="1786"/>
      <c r="T47" s="1793"/>
      <c r="U47" s="1777"/>
    </row>
    <row r="48" spans="1:21" ht="113.25" customHeight="1" x14ac:dyDescent="0.2">
      <c r="A48" s="1776"/>
      <c r="B48" s="1260"/>
      <c r="C48" s="1260"/>
      <c r="D48" s="1778"/>
      <c r="E48" s="1260"/>
      <c r="F48" s="1260"/>
      <c r="G48" s="1260"/>
      <c r="H48" s="1784"/>
      <c r="I48" s="1784"/>
      <c r="J48" s="1784"/>
      <c r="K48" s="1783"/>
      <c r="L48" s="1784"/>
      <c r="M48" s="1784"/>
      <c r="N48" s="474" t="s">
        <v>1548</v>
      </c>
      <c r="O48" s="476" t="s">
        <v>414</v>
      </c>
      <c r="P48" s="478">
        <v>43617</v>
      </c>
      <c r="Q48" s="478">
        <v>43983</v>
      </c>
      <c r="R48" s="476" t="s">
        <v>1549</v>
      </c>
      <c r="S48" s="479">
        <v>2</v>
      </c>
      <c r="T48" s="752">
        <v>100</v>
      </c>
      <c r="U48" s="474" t="s">
        <v>2959</v>
      </c>
    </row>
    <row r="49" spans="1:21" ht="62.25" customHeight="1" x14ac:dyDescent="0.2">
      <c r="A49" s="1776"/>
      <c r="B49" s="1260"/>
      <c r="C49" s="1260"/>
      <c r="D49" s="1778"/>
      <c r="E49" s="1260"/>
      <c r="F49" s="1260"/>
      <c r="G49" s="1260"/>
      <c r="H49" s="1784"/>
      <c r="I49" s="1784"/>
      <c r="J49" s="1784"/>
      <c r="K49" s="1781" t="s">
        <v>1550</v>
      </c>
      <c r="L49" s="1784"/>
      <c r="M49" s="1784"/>
      <c r="N49" s="474" t="s">
        <v>1551</v>
      </c>
      <c r="O49" s="476" t="s">
        <v>414</v>
      </c>
      <c r="P49" s="478">
        <v>43617</v>
      </c>
      <c r="Q49" s="478">
        <v>43983</v>
      </c>
      <c r="R49" s="476" t="s">
        <v>1552</v>
      </c>
      <c r="S49" s="479">
        <v>4</v>
      </c>
      <c r="T49" s="752">
        <v>100</v>
      </c>
      <c r="U49" s="474" t="s">
        <v>2960</v>
      </c>
    </row>
    <row r="50" spans="1:21" ht="71.25" customHeight="1" x14ac:dyDescent="0.2">
      <c r="A50" s="1777"/>
      <c r="B50" s="1260"/>
      <c r="C50" s="1260"/>
      <c r="D50" s="1778"/>
      <c r="E50" s="1260"/>
      <c r="F50" s="1260"/>
      <c r="G50" s="1260"/>
      <c r="H50" s="1784"/>
      <c r="I50" s="1784"/>
      <c r="J50" s="1784"/>
      <c r="K50" s="1783"/>
      <c r="L50" s="1784"/>
      <c r="M50" s="1784"/>
      <c r="N50" s="474" t="s">
        <v>1553</v>
      </c>
      <c r="O50" s="476" t="s">
        <v>1554</v>
      </c>
      <c r="P50" s="478">
        <v>43466</v>
      </c>
      <c r="Q50" s="478">
        <v>43983</v>
      </c>
      <c r="R50" s="476" t="s">
        <v>1555</v>
      </c>
      <c r="S50" s="479">
        <v>4</v>
      </c>
      <c r="T50" s="752">
        <v>100</v>
      </c>
      <c r="U50" s="474" t="s">
        <v>2964</v>
      </c>
    </row>
    <row r="51" spans="1:21" ht="107.25" customHeight="1" x14ac:dyDescent="0.2">
      <c r="A51" s="1260" t="s">
        <v>1556</v>
      </c>
      <c r="B51" s="1260" t="s">
        <v>1557</v>
      </c>
      <c r="C51" s="1260" t="s">
        <v>1558</v>
      </c>
      <c r="D51" s="1260" t="s">
        <v>1559</v>
      </c>
      <c r="E51" s="1260" t="s">
        <v>1560</v>
      </c>
      <c r="F51" s="1260" t="s">
        <v>1561</v>
      </c>
      <c r="G51" s="1260" t="s">
        <v>3047</v>
      </c>
      <c r="H51" s="1784" t="s">
        <v>359</v>
      </c>
      <c r="I51" s="1784" t="s">
        <v>360</v>
      </c>
      <c r="J51" s="1784" t="s">
        <v>311</v>
      </c>
      <c r="K51" s="1778" t="s">
        <v>1562</v>
      </c>
      <c r="L51" s="1784" t="s">
        <v>1563</v>
      </c>
      <c r="M51" s="1784" t="s">
        <v>852</v>
      </c>
      <c r="N51" s="474" t="s">
        <v>1564</v>
      </c>
      <c r="O51" s="1260" t="s">
        <v>1565</v>
      </c>
      <c r="P51" s="1770">
        <v>43466</v>
      </c>
      <c r="Q51" s="1770">
        <v>43983</v>
      </c>
      <c r="R51" s="476" t="s">
        <v>1566</v>
      </c>
      <c r="S51" s="480">
        <v>0.8</v>
      </c>
      <c r="T51" s="840">
        <v>100</v>
      </c>
      <c r="U51" s="474" t="s">
        <v>2947</v>
      </c>
    </row>
    <row r="52" spans="1:21" ht="165.75" customHeight="1" x14ac:dyDescent="0.2">
      <c r="A52" s="1260"/>
      <c r="B52" s="1260"/>
      <c r="C52" s="1260"/>
      <c r="D52" s="1260"/>
      <c r="E52" s="1260"/>
      <c r="F52" s="1260"/>
      <c r="G52" s="1260"/>
      <c r="H52" s="1784"/>
      <c r="I52" s="1784"/>
      <c r="J52" s="1784"/>
      <c r="K52" s="1778"/>
      <c r="L52" s="1784"/>
      <c r="M52" s="1784"/>
      <c r="N52" s="474" t="s">
        <v>1567</v>
      </c>
      <c r="O52" s="1260"/>
      <c r="P52" s="1770"/>
      <c r="Q52" s="1260"/>
      <c r="R52" s="476" t="s">
        <v>1568</v>
      </c>
      <c r="S52" s="480">
        <v>0.8</v>
      </c>
      <c r="T52" s="840">
        <v>100</v>
      </c>
      <c r="U52" s="482" t="s">
        <v>2948</v>
      </c>
    </row>
    <row r="53" spans="1:21" ht="84" customHeight="1" x14ac:dyDescent="0.2">
      <c r="A53" s="1260" t="s">
        <v>1569</v>
      </c>
      <c r="B53" s="1260" t="s">
        <v>1570</v>
      </c>
      <c r="C53" s="1260" t="s">
        <v>1571</v>
      </c>
      <c r="D53" s="1260" t="s">
        <v>1572</v>
      </c>
      <c r="E53" s="1260" t="s">
        <v>1560</v>
      </c>
      <c r="F53" s="1260" t="s">
        <v>1573</v>
      </c>
      <c r="G53" s="1260" t="s">
        <v>1574</v>
      </c>
      <c r="H53" s="1784" t="s">
        <v>309</v>
      </c>
      <c r="I53" s="1784" t="s">
        <v>528</v>
      </c>
      <c r="J53" s="1784" t="s">
        <v>1575</v>
      </c>
      <c r="K53" s="1778" t="s">
        <v>1576</v>
      </c>
      <c r="L53" s="1784" t="s">
        <v>1577</v>
      </c>
      <c r="M53" s="1787" t="s">
        <v>852</v>
      </c>
      <c r="N53" s="474" t="s">
        <v>1578</v>
      </c>
      <c r="O53" s="1260" t="s">
        <v>1565</v>
      </c>
      <c r="P53" s="1770">
        <v>43466</v>
      </c>
      <c r="Q53" s="1770">
        <v>43983</v>
      </c>
      <c r="R53" s="476" t="s">
        <v>1579</v>
      </c>
      <c r="S53" s="476">
        <v>1</v>
      </c>
      <c r="T53" s="752">
        <v>95</v>
      </c>
      <c r="U53" s="473" t="s">
        <v>2949</v>
      </c>
    </row>
    <row r="54" spans="1:21" ht="151.5" customHeight="1" x14ac:dyDescent="0.2">
      <c r="A54" s="1260"/>
      <c r="B54" s="1260"/>
      <c r="C54" s="1260"/>
      <c r="D54" s="1260"/>
      <c r="E54" s="1260"/>
      <c r="F54" s="1260"/>
      <c r="G54" s="1260"/>
      <c r="H54" s="1784"/>
      <c r="I54" s="1784"/>
      <c r="J54" s="1784"/>
      <c r="K54" s="1778"/>
      <c r="L54" s="1784"/>
      <c r="M54" s="1787"/>
      <c r="N54" s="474" t="s">
        <v>1567</v>
      </c>
      <c r="O54" s="1260"/>
      <c r="P54" s="1770"/>
      <c r="Q54" s="1502"/>
      <c r="R54" s="476" t="s">
        <v>1568</v>
      </c>
      <c r="S54" s="480">
        <v>0.8</v>
      </c>
      <c r="T54" s="840">
        <v>100</v>
      </c>
      <c r="U54" s="482" t="s">
        <v>2950</v>
      </c>
    </row>
    <row r="55" spans="1:21" ht="39" customHeight="1" x14ac:dyDescent="0.2">
      <c r="A55" s="1260" t="s">
        <v>1580</v>
      </c>
      <c r="B55" s="1260" t="s">
        <v>1581</v>
      </c>
      <c r="C55" s="1260" t="s">
        <v>1582</v>
      </c>
      <c r="D55" s="1260" t="s">
        <v>1583</v>
      </c>
      <c r="E55" s="476" t="s">
        <v>1584</v>
      </c>
      <c r="F55" s="476" t="s">
        <v>1585</v>
      </c>
      <c r="G55" s="1260" t="s">
        <v>1586</v>
      </c>
      <c r="H55" s="1784" t="s">
        <v>359</v>
      </c>
      <c r="I55" s="1784" t="s">
        <v>360</v>
      </c>
      <c r="J55" s="1784" t="s">
        <v>311</v>
      </c>
      <c r="K55" s="1778" t="s">
        <v>1587</v>
      </c>
      <c r="L55" s="1784" t="s">
        <v>1588</v>
      </c>
      <c r="M55" s="1787" t="s">
        <v>852</v>
      </c>
      <c r="N55" s="1778" t="s">
        <v>1589</v>
      </c>
      <c r="O55" s="1775" t="s">
        <v>414</v>
      </c>
      <c r="P55" s="1794">
        <v>43617</v>
      </c>
      <c r="Q55" s="1794">
        <v>43983</v>
      </c>
      <c r="R55" s="1775" t="s">
        <v>1590</v>
      </c>
      <c r="S55" s="1797">
        <v>0.8</v>
      </c>
      <c r="T55" s="1791">
        <v>100</v>
      </c>
      <c r="U55" s="1788" t="s">
        <v>2961</v>
      </c>
    </row>
    <row r="56" spans="1:21" ht="53.25" customHeight="1" x14ac:dyDescent="0.2">
      <c r="A56" s="1260"/>
      <c r="B56" s="1260"/>
      <c r="C56" s="1260"/>
      <c r="D56" s="1260"/>
      <c r="E56" s="476" t="s">
        <v>1591</v>
      </c>
      <c r="F56" s="476" t="s">
        <v>1592</v>
      </c>
      <c r="G56" s="1260"/>
      <c r="H56" s="1784"/>
      <c r="I56" s="1784"/>
      <c r="J56" s="1784"/>
      <c r="K56" s="1778"/>
      <c r="L56" s="1784"/>
      <c r="M56" s="1787"/>
      <c r="N56" s="1778"/>
      <c r="O56" s="1777"/>
      <c r="P56" s="1796"/>
      <c r="Q56" s="1796"/>
      <c r="R56" s="1777"/>
      <c r="S56" s="1799"/>
      <c r="T56" s="1793"/>
      <c r="U56" s="1789"/>
    </row>
    <row r="57" spans="1:21" ht="58.5" customHeight="1" x14ac:dyDescent="0.2">
      <c r="A57" s="1260"/>
      <c r="B57" s="1260"/>
      <c r="C57" s="1260"/>
      <c r="D57" s="476"/>
      <c r="E57" s="476"/>
      <c r="F57" s="476"/>
      <c r="G57" s="1260"/>
      <c r="H57" s="1784"/>
      <c r="I57" s="1784"/>
      <c r="J57" s="1784"/>
      <c r="K57" s="1778"/>
      <c r="L57" s="1784"/>
      <c r="M57" s="1787"/>
      <c r="N57" s="474" t="s">
        <v>1593</v>
      </c>
      <c r="O57" s="1775" t="s">
        <v>1565</v>
      </c>
      <c r="P57" s="1794">
        <v>43466</v>
      </c>
      <c r="Q57" s="1794">
        <v>43983</v>
      </c>
      <c r="R57" s="1775" t="s">
        <v>1590</v>
      </c>
      <c r="S57" s="1797">
        <v>0.8</v>
      </c>
      <c r="T57" s="752">
        <v>100</v>
      </c>
      <c r="U57" s="473" t="s">
        <v>2951</v>
      </c>
    </row>
    <row r="58" spans="1:21" ht="57" customHeight="1" x14ac:dyDescent="0.2">
      <c r="A58" s="1260"/>
      <c r="B58" s="1260"/>
      <c r="C58" s="1260"/>
      <c r="D58" s="1260" t="s">
        <v>1594</v>
      </c>
      <c r="E58" s="476" t="s">
        <v>1595</v>
      </c>
      <c r="F58" s="476" t="s">
        <v>1596</v>
      </c>
      <c r="G58" s="1260"/>
      <c r="H58" s="1784"/>
      <c r="I58" s="1784"/>
      <c r="J58" s="1784"/>
      <c r="K58" s="1778"/>
      <c r="L58" s="1784"/>
      <c r="M58" s="1787"/>
      <c r="N58" s="1778" t="s">
        <v>1597</v>
      </c>
      <c r="O58" s="1776"/>
      <c r="P58" s="1795"/>
      <c r="Q58" s="1795"/>
      <c r="R58" s="1776"/>
      <c r="S58" s="1798"/>
      <c r="T58" s="1791">
        <v>100</v>
      </c>
      <c r="U58" s="1788" t="s">
        <v>2952</v>
      </c>
    </row>
    <row r="59" spans="1:21" ht="34.5" customHeight="1" x14ac:dyDescent="0.2">
      <c r="A59" s="1260"/>
      <c r="B59" s="1260"/>
      <c r="C59" s="1260"/>
      <c r="D59" s="1260"/>
      <c r="E59" s="476" t="s">
        <v>1598</v>
      </c>
      <c r="F59" s="476" t="s">
        <v>1599</v>
      </c>
      <c r="G59" s="1260"/>
      <c r="H59" s="1784"/>
      <c r="I59" s="1784"/>
      <c r="J59" s="1784"/>
      <c r="K59" s="1778"/>
      <c r="L59" s="1784"/>
      <c r="M59" s="1787"/>
      <c r="N59" s="1778"/>
      <c r="O59" s="1777"/>
      <c r="P59" s="1796"/>
      <c r="Q59" s="1796"/>
      <c r="R59" s="1777"/>
      <c r="S59" s="1799"/>
      <c r="T59" s="1793"/>
      <c r="U59" s="1789"/>
    </row>
    <row r="60" spans="1:21" ht="22.5" customHeight="1" x14ac:dyDescent="0.2"/>
    <row r="61" spans="1:21" s="668" customFormat="1" ht="31.5" customHeight="1" x14ac:dyDescent="0.25">
      <c r="A61" s="695">
        <f>COUNTIF(A6:A59,"*")</f>
        <v>6</v>
      </c>
      <c r="N61" s="695">
        <f>COUNTIF(N6:N59,"*")</f>
        <v>28</v>
      </c>
      <c r="T61" s="745">
        <f>AVERAGE(T6:T59)</f>
        <v>91.071428571428569</v>
      </c>
    </row>
    <row r="62" spans="1:21" s="668" customFormat="1" ht="31.5" customHeight="1" x14ac:dyDescent="0.25">
      <c r="A62" s="430" t="s">
        <v>2773</v>
      </c>
      <c r="N62" s="430" t="s">
        <v>2774</v>
      </c>
      <c r="T62" s="189" t="s">
        <v>2774</v>
      </c>
    </row>
    <row r="63" spans="1:21" s="413" customFormat="1" ht="22.5" customHeight="1" x14ac:dyDescent="0.25">
      <c r="A63" s="488"/>
      <c r="B63" s="488"/>
      <c r="C63" s="488"/>
      <c r="D63" s="488"/>
      <c r="E63" s="485"/>
      <c r="F63" s="488"/>
      <c r="G63" s="488"/>
      <c r="H63" s="488"/>
      <c r="I63" s="488"/>
      <c r="J63" s="488"/>
      <c r="K63" s="487"/>
      <c r="L63" s="487"/>
      <c r="M63" s="485"/>
      <c r="O63" s="486"/>
      <c r="P63" s="486"/>
      <c r="Q63" s="486"/>
      <c r="R63" s="486"/>
      <c r="S63" s="486"/>
      <c r="T63" s="486"/>
      <c r="U63" s="486"/>
    </row>
    <row r="64" spans="1:21" s="413" customFormat="1" ht="15" x14ac:dyDescent="0.25">
      <c r="D64" s="485"/>
      <c r="E64" s="485"/>
      <c r="F64" s="485"/>
      <c r="G64" s="485"/>
      <c r="H64" s="485"/>
      <c r="I64" s="489"/>
      <c r="J64" s="487"/>
      <c r="K64" s="487"/>
      <c r="L64" s="415"/>
      <c r="M64" s="490"/>
      <c r="O64" s="491"/>
      <c r="P64" s="492"/>
      <c r="Q64" s="492"/>
      <c r="R64" s="492"/>
      <c r="S64" s="492"/>
      <c r="T64" s="492"/>
    </row>
    <row r="65" spans="16:22" ht="14.25" x14ac:dyDescent="0.2">
      <c r="P65" s="493"/>
      <c r="Q65" s="493"/>
      <c r="R65" s="493"/>
      <c r="S65" s="493"/>
      <c r="T65" s="492"/>
      <c r="U65" s="413"/>
      <c r="V65" s="484"/>
    </row>
    <row r="66" spans="16:22" ht="14.25" x14ac:dyDescent="0.2">
      <c r="P66" s="493"/>
      <c r="Q66" s="493"/>
      <c r="R66" s="493"/>
      <c r="S66" s="493"/>
      <c r="T66" s="492"/>
      <c r="U66" s="413"/>
      <c r="V66" s="484"/>
    </row>
  </sheetData>
  <mergeCells count="206">
    <mergeCell ref="T58:T59"/>
    <mergeCell ref="U58:U59"/>
    <mergeCell ref="U55:U56"/>
    <mergeCell ref="O57:O59"/>
    <mergeCell ref="P57:P59"/>
    <mergeCell ref="Q57:Q59"/>
    <mergeCell ref="R57:R59"/>
    <mergeCell ref="S57:S59"/>
    <mergeCell ref="O55:O56"/>
    <mergeCell ref="P55:P56"/>
    <mergeCell ref="Q55:Q56"/>
    <mergeCell ref="R55:R56"/>
    <mergeCell ref="S55:S56"/>
    <mergeCell ref="T55:T56"/>
    <mergeCell ref="P53:P54"/>
    <mergeCell ref="Q53:Q54"/>
    <mergeCell ref="A55:A59"/>
    <mergeCell ref="B55:B59"/>
    <mergeCell ref="C55:C59"/>
    <mergeCell ref="D55:D56"/>
    <mergeCell ref="G55:G59"/>
    <mergeCell ref="H55:H59"/>
    <mergeCell ref="G53:G54"/>
    <mergeCell ref="H53:H54"/>
    <mergeCell ref="I53:I54"/>
    <mergeCell ref="J53:J54"/>
    <mergeCell ref="K53:K54"/>
    <mergeCell ref="L53:L54"/>
    <mergeCell ref="D58:D59"/>
    <mergeCell ref="N58:N59"/>
    <mergeCell ref="I55:I59"/>
    <mergeCell ref="J55:J59"/>
    <mergeCell ref="K55:K59"/>
    <mergeCell ref="L55:L59"/>
    <mergeCell ref="M55:M59"/>
    <mergeCell ref="N55:N56"/>
    <mergeCell ref="M51:M52"/>
    <mergeCell ref="O51:O52"/>
    <mergeCell ref="P51:P52"/>
    <mergeCell ref="Q51:Q52"/>
    <mergeCell ref="A53:A54"/>
    <mergeCell ref="B53:B54"/>
    <mergeCell ref="C53:C54"/>
    <mergeCell ref="D53:D54"/>
    <mergeCell ref="E53:E54"/>
    <mergeCell ref="F53:F54"/>
    <mergeCell ref="G51:G52"/>
    <mergeCell ref="H51:H52"/>
    <mergeCell ref="I51:I52"/>
    <mergeCell ref="J51:J52"/>
    <mergeCell ref="K51:K52"/>
    <mergeCell ref="L51:L52"/>
    <mergeCell ref="A51:A52"/>
    <mergeCell ref="B51:B52"/>
    <mergeCell ref="C51:C52"/>
    <mergeCell ref="D51:D52"/>
    <mergeCell ref="E51:E52"/>
    <mergeCell ref="F51:F52"/>
    <mergeCell ref="M53:M54"/>
    <mergeCell ref="O53:O54"/>
    <mergeCell ref="M34:M50"/>
    <mergeCell ref="K35:K38"/>
    <mergeCell ref="D39:D50"/>
    <mergeCell ref="E39:E50"/>
    <mergeCell ref="F39:F50"/>
    <mergeCell ref="K39:K48"/>
    <mergeCell ref="K49:K50"/>
    <mergeCell ref="U39:U43"/>
    <mergeCell ref="N44:N47"/>
    <mergeCell ref="P44:P47"/>
    <mergeCell ref="Q44:Q47"/>
    <mergeCell ref="R44:R47"/>
    <mergeCell ref="S44:S47"/>
    <mergeCell ref="T44:T47"/>
    <mergeCell ref="U44:U47"/>
    <mergeCell ref="N39:N43"/>
    <mergeCell ref="P39:P43"/>
    <mergeCell ref="Q39:Q43"/>
    <mergeCell ref="R39:R43"/>
    <mergeCell ref="S39:S43"/>
    <mergeCell ref="T39:T43"/>
    <mergeCell ref="T28:T32"/>
    <mergeCell ref="U28:U32"/>
    <mergeCell ref="B34:B50"/>
    <mergeCell ref="C34:C50"/>
    <mergeCell ref="D34:D38"/>
    <mergeCell ref="E34:E38"/>
    <mergeCell ref="F34:F38"/>
    <mergeCell ref="G34:G50"/>
    <mergeCell ref="H34:H50"/>
    <mergeCell ref="I34:I50"/>
    <mergeCell ref="M28:M33"/>
    <mergeCell ref="N28:N32"/>
    <mergeCell ref="P28:P32"/>
    <mergeCell ref="Q28:Q32"/>
    <mergeCell ref="R28:R32"/>
    <mergeCell ref="S28:S32"/>
    <mergeCell ref="G28:G33"/>
    <mergeCell ref="H28:H33"/>
    <mergeCell ref="I28:I33"/>
    <mergeCell ref="J28:J33"/>
    <mergeCell ref="K28:K32"/>
    <mergeCell ref="L28:L33"/>
    <mergeCell ref="J34:J50"/>
    <mergeCell ref="L34:L50"/>
    <mergeCell ref="D26:D27"/>
    <mergeCell ref="E26:E27"/>
    <mergeCell ref="F26:F27"/>
    <mergeCell ref="A28:A50"/>
    <mergeCell ref="B28:B33"/>
    <mergeCell ref="C28:C33"/>
    <mergeCell ref="D28:D32"/>
    <mergeCell ref="E28:E32"/>
    <mergeCell ref="F28:F32"/>
    <mergeCell ref="T23:T24"/>
    <mergeCell ref="U23:U24"/>
    <mergeCell ref="K25:K27"/>
    <mergeCell ref="N25:N27"/>
    <mergeCell ref="P25:P27"/>
    <mergeCell ref="Q25:Q27"/>
    <mergeCell ref="R25:R27"/>
    <mergeCell ref="S25:S27"/>
    <mergeCell ref="T25:T27"/>
    <mergeCell ref="U25:U27"/>
    <mergeCell ref="P14:P18"/>
    <mergeCell ref="Q14:Q18"/>
    <mergeCell ref="R14:R18"/>
    <mergeCell ref="S14:S18"/>
    <mergeCell ref="R23:R24"/>
    <mergeCell ref="S23:S24"/>
    <mergeCell ref="F14:F21"/>
    <mergeCell ref="G14:G27"/>
    <mergeCell ref="H14:H27"/>
    <mergeCell ref="I14:I27"/>
    <mergeCell ref="J14:J27"/>
    <mergeCell ref="L14:L27"/>
    <mergeCell ref="R11:R13"/>
    <mergeCell ref="S11:S13"/>
    <mergeCell ref="T11:T13"/>
    <mergeCell ref="U11:U13"/>
    <mergeCell ref="A14:A27"/>
    <mergeCell ref="B14:B27"/>
    <mergeCell ref="C14:C27"/>
    <mergeCell ref="D14:D21"/>
    <mergeCell ref="E14:E21"/>
    <mergeCell ref="A6:A13"/>
    <mergeCell ref="B6:B13"/>
    <mergeCell ref="C6:C13"/>
    <mergeCell ref="T14:T18"/>
    <mergeCell ref="U14:U18"/>
    <mergeCell ref="K15:K22"/>
    <mergeCell ref="D22:D24"/>
    <mergeCell ref="E22:E24"/>
    <mergeCell ref="F22:F24"/>
    <mergeCell ref="K23:K24"/>
    <mergeCell ref="N23:N24"/>
    <mergeCell ref="P23:P24"/>
    <mergeCell ref="Q23:Q24"/>
    <mergeCell ref="M14:M27"/>
    <mergeCell ref="N14:N18"/>
    <mergeCell ref="Q6:Q10"/>
    <mergeCell ref="S6:S10"/>
    <mergeCell ref="T6:T10"/>
    <mergeCell ref="U6:U10"/>
    <mergeCell ref="D7:D9"/>
    <mergeCell ref="E7:E9"/>
    <mergeCell ref="F7:F10"/>
    <mergeCell ref="R7:R9"/>
    <mergeCell ref="J6:J13"/>
    <mergeCell ref="K6:K10"/>
    <mergeCell ref="L6:L13"/>
    <mergeCell ref="M6:M13"/>
    <mergeCell ref="N6:N10"/>
    <mergeCell ref="P6:P10"/>
    <mergeCell ref="K11:K13"/>
    <mergeCell ref="N11:N13"/>
    <mergeCell ref="O11:O13"/>
    <mergeCell ref="P11:P13"/>
    <mergeCell ref="G6:G13"/>
    <mergeCell ref="H6:H13"/>
    <mergeCell ref="I6:I13"/>
    <mergeCell ref="D11:D12"/>
    <mergeCell ref="E11:E12"/>
    <mergeCell ref="Q11:Q13"/>
    <mergeCell ref="A1:B2"/>
    <mergeCell ref="C1:T1"/>
    <mergeCell ref="C2:T2"/>
    <mergeCell ref="A3:E3"/>
    <mergeCell ref="F3:U3"/>
    <mergeCell ref="A4:B4"/>
    <mergeCell ref="C4:C5"/>
    <mergeCell ref="D4:F4"/>
    <mergeCell ref="G4:G5"/>
    <mergeCell ref="H4:H5"/>
    <mergeCell ref="O4:O5"/>
    <mergeCell ref="P4:Q4"/>
    <mergeCell ref="R4:R5"/>
    <mergeCell ref="S4:S5"/>
    <mergeCell ref="T4:T5"/>
    <mergeCell ref="U4:U5"/>
    <mergeCell ref="I4:I5"/>
    <mergeCell ref="J4:J5"/>
    <mergeCell ref="K4:K5"/>
    <mergeCell ref="L4:L5"/>
    <mergeCell ref="M4:M5"/>
    <mergeCell ref="N4:N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9"/>
  <sheetViews>
    <sheetView showGridLines="0" zoomScaleNormal="100" workbookViewId="0">
      <selection activeCell="F14" sqref="F14"/>
    </sheetView>
  </sheetViews>
  <sheetFormatPr baseColWidth="10" defaultRowHeight="15" x14ac:dyDescent="0.25"/>
  <cols>
    <col min="1" max="1" width="3.85546875" style="5" customWidth="1"/>
    <col min="2" max="4" width="37.140625" style="5" customWidth="1"/>
    <col min="5" max="5" width="1.42578125" style="5" customWidth="1"/>
    <col min="6" max="16384" width="11.42578125" style="5"/>
  </cols>
  <sheetData>
    <row r="1" spans="1:5" ht="47.25" customHeight="1" x14ac:dyDescent="0.25">
      <c r="A1" s="1"/>
      <c r="B1" s="955" t="str">
        <f>Contenido!$B$1</f>
        <v xml:space="preserve">INFORME DE SEGUIMIENTO 
ADMINISTRACIÓN DE RIESGOS </v>
      </c>
      <c r="C1" s="955"/>
      <c r="D1" s="956"/>
      <c r="E1" s="1"/>
    </row>
    <row r="2" spans="1:5" ht="20.25" x14ac:dyDescent="0.25">
      <c r="A2" s="1"/>
      <c r="B2" s="953" t="str">
        <f>Contenido!$B$2</f>
        <v xml:space="preserve">JUNIO 2019 - JUNIO 2020 </v>
      </c>
      <c r="C2" s="953"/>
      <c r="D2" s="954"/>
      <c r="E2" s="1"/>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952" t="s">
        <v>49</v>
      </c>
      <c r="C12" s="952"/>
      <c r="D12" s="952"/>
      <c r="E12" s="1"/>
    </row>
    <row r="13" spans="1:5" ht="5.25" customHeight="1" x14ac:dyDescent="0.25">
      <c r="A13" s="1"/>
      <c r="B13" s="1"/>
      <c r="C13" s="1"/>
      <c r="D13" s="1"/>
      <c r="E13" s="1"/>
    </row>
    <row r="14" spans="1:5" ht="74.25" customHeight="1" x14ac:dyDescent="0.25">
      <c r="A14" s="1"/>
      <c r="B14" s="963" t="s">
        <v>263</v>
      </c>
      <c r="C14" s="964"/>
      <c r="D14" s="964"/>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sheetData>
  <mergeCells count="4">
    <mergeCell ref="B1:D1"/>
    <mergeCell ref="B2:D2"/>
    <mergeCell ref="B12:D12"/>
    <mergeCell ref="B14:D14"/>
  </mergeCells>
  <pageMargins left="0.7" right="0.7" top="0.75" bottom="0.75" header="0.3" footer="0.3"/>
  <pageSetup scale="75"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opLeftCell="H40" zoomScale="70" zoomScaleNormal="70" workbookViewId="0">
      <selection activeCell="U44" sqref="U44"/>
    </sheetView>
  </sheetViews>
  <sheetFormatPr baseColWidth="10" defaultRowHeight="15.75" x14ac:dyDescent="0.25"/>
  <cols>
    <col min="1" max="1" width="27.140625" style="412" customWidth="1"/>
    <col min="2" max="2" width="36" style="610" customWidth="1"/>
    <col min="3" max="3" width="33.42578125" style="609" customWidth="1"/>
    <col min="4" max="6" width="27.28515625" style="609" customWidth="1"/>
    <col min="7" max="7" width="40.42578125" style="609" customWidth="1"/>
    <col min="8" max="8" width="6.140625" style="611" customWidth="1"/>
    <col min="9" max="10" width="5.7109375" style="610" customWidth="1"/>
    <col min="11" max="11" width="26.42578125" style="610" customWidth="1"/>
    <col min="12" max="12" width="6.140625" style="607" customWidth="1"/>
    <col min="13" max="13" width="6.28515625" style="607" customWidth="1"/>
    <col min="14" max="14" width="37.5703125" style="608" customWidth="1"/>
    <col min="15" max="15" width="17.28515625" style="609" customWidth="1"/>
    <col min="16" max="17" width="13.5703125" style="609" customWidth="1"/>
    <col min="18" max="18" width="17.42578125" style="609" customWidth="1"/>
    <col min="19" max="19" width="8.7109375" style="609" customWidth="1"/>
    <col min="20" max="20" width="16.140625" style="880" customWidth="1"/>
    <col min="21" max="21" width="60" style="412" customWidth="1"/>
    <col min="22" max="16384" width="11.42578125" style="559"/>
  </cols>
  <sheetData>
    <row r="1" spans="1:21" ht="37.5" customHeight="1" x14ac:dyDescent="0.25">
      <c r="A1" s="1812"/>
      <c r="B1" s="1813"/>
      <c r="C1" s="1816" t="s">
        <v>273</v>
      </c>
      <c r="D1" s="1816"/>
      <c r="E1" s="1816"/>
      <c r="F1" s="1816"/>
      <c r="G1" s="1816"/>
      <c r="H1" s="1816"/>
      <c r="I1" s="1816"/>
      <c r="J1" s="1816"/>
      <c r="K1" s="1816"/>
      <c r="L1" s="1816"/>
      <c r="M1" s="1816"/>
      <c r="N1" s="1816"/>
      <c r="O1" s="1816"/>
      <c r="P1" s="1816"/>
      <c r="Q1" s="1816"/>
      <c r="R1" s="1816"/>
      <c r="S1" s="1817"/>
      <c r="T1" s="1818" t="s">
        <v>1951</v>
      </c>
      <c r="U1" s="1819"/>
    </row>
    <row r="2" spans="1:21" ht="37.5" customHeight="1" thickBot="1" x14ac:dyDescent="0.3">
      <c r="A2" s="1814"/>
      <c r="B2" s="1815"/>
      <c r="C2" s="1820" t="s">
        <v>275</v>
      </c>
      <c r="D2" s="1820"/>
      <c r="E2" s="1820"/>
      <c r="F2" s="1820"/>
      <c r="G2" s="1820"/>
      <c r="H2" s="1820"/>
      <c r="I2" s="1820"/>
      <c r="J2" s="1820"/>
      <c r="K2" s="1820"/>
      <c r="L2" s="1820"/>
      <c r="M2" s="1820"/>
      <c r="N2" s="1820"/>
      <c r="O2" s="1820"/>
      <c r="P2" s="1820"/>
      <c r="Q2" s="1820"/>
      <c r="R2" s="1820"/>
      <c r="S2" s="1821"/>
      <c r="T2" s="1822" t="s">
        <v>1952</v>
      </c>
      <c r="U2" s="1823"/>
    </row>
    <row r="3" spans="1:21" ht="37.5" customHeight="1" thickBot="1" x14ac:dyDescent="0.3">
      <c r="A3" s="1824" t="s">
        <v>1953</v>
      </c>
      <c r="B3" s="1825"/>
      <c r="C3" s="1826" t="s">
        <v>1954</v>
      </c>
      <c r="D3" s="1827"/>
      <c r="E3" s="1827"/>
      <c r="F3" s="1827"/>
      <c r="G3" s="1827"/>
      <c r="H3" s="1827"/>
      <c r="I3" s="1827"/>
      <c r="J3" s="1827"/>
      <c r="K3" s="1827"/>
      <c r="L3" s="1827"/>
      <c r="M3" s="1827"/>
      <c r="N3" s="1827"/>
      <c r="O3" s="1827"/>
      <c r="P3" s="1827"/>
      <c r="Q3" s="1827"/>
      <c r="R3" s="1827"/>
      <c r="S3" s="1827"/>
      <c r="T3" s="1827"/>
      <c r="U3" s="1828"/>
    </row>
    <row r="4" spans="1:21" s="560" customFormat="1" ht="37.5" customHeight="1" x14ac:dyDescent="0.25">
      <c r="A4" s="1834" t="s">
        <v>1955</v>
      </c>
      <c r="B4" s="1219"/>
      <c r="C4" s="1219" t="s">
        <v>1956</v>
      </c>
      <c r="D4" s="1219" t="s">
        <v>1957</v>
      </c>
      <c r="E4" s="1219"/>
      <c r="F4" s="1219"/>
      <c r="G4" s="1219" t="s">
        <v>1958</v>
      </c>
      <c r="H4" s="1832" t="s">
        <v>283</v>
      </c>
      <c r="I4" s="1832" t="s">
        <v>284</v>
      </c>
      <c r="J4" s="1832" t="s">
        <v>285</v>
      </c>
      <c r="K4" s="1219" t="s">
        <v>286</v>
      </c>
      <c r="L4" s="1832" t="s">
        <v>287</v>
      </c>
      <c r="M4" s="1832" t="s">
        <v>288</v>
      </c>
      <c r="N4" s="1219" t="s">
        <v>289</v>
      </c>
      <c r="O4" s="1219" t="s">
        <v>290</v>
      </c>
      <c r="P4" s="1219" t="s">
        <v>291</v>
      </c>
      <c r="Q4" s="1219"/>
      <c r="R4" s="1219" t="s">
        <v>292</v>
      </c>
      <c r="S4" s="1219" t="s">
        <v>293</v>
      </c>
      <c r="T4" s="1219" t="s">
        <v>294</v>
      </c>
      <c r="U4" s="1830" t="s">
        <v>295</v>
      </c>
    </row>
    <row r="5" spans="1:21" s="560" customFormat="1" ht="32.25" thickBot="1" x14ac:dyDescent="0.3">
      <c r="A5" s="561" t="s">
        <v>1959</v>
      </c>
      <c r="B5" s="562" t="s">
        <v>1960</v>
      </c>
      <c r="C5" s="1829"/>
      <c r="D5" s="563" t="s">
        <v>298</v>
      </c>
      <c r="E5" s="563" t="s">
        <v>299</v>
      </c>
      <c r="F5" s="563" t="s">
        <v>300</v>
      </c>
      <c r="G5" s="1829"/>
      <c r="H5" s="1833"/>
      <c r="I5" s="1833"/>
      <c r="J5" s="1833"/>
      <c r="K5" s="1829"/>
      <c r="L5" s="1833"/>
      <c r="M5" s="1833"/>
      <c r="N5" s="1829"/>
      <c r="O5" s="1829"/>
      <c r="P5" s="562" t="s">
        <v>301</v>
      </c>
      <c r="Q5" s="562" t="s">
        <v>302</v>
      </c>
      <c r="R5" s="1829"/>
      <c r="S5" s="1829"/>
      <c r="T5" s="1829"/>
      <c r="U5" s="1831"/>
    </row>
    <row r="6" spans="1:21" s="560" customFormat="1" ht="75" x14ac:dyDescent="0.25">
      <c r="A6" s="1812" t="s">
        <v>1961</v>
      </c>
      <c r="B6" s="1810" t="s">
        <v>1962</v>
      </c>
      <c r="C6" s="1810" t="s">
        <v>1963</v>
      </c>
      <c r="D6" s="1810" t="s">
        <v>1964</v>
      </c>
      <c r="E6" s="1810" t="s">
        <v>1965</v>
      </c>
      <c r="F6" s="1810" t="s">
        <v>1966</v>
      </c>
      <c r="G6" s="1810" t="s">
        <v>1967</v>
      </c>
      <c r="H6" s="1806" t="s">
        <v>359</v>
      </c>
      <c r="I6" s="1806" t="s">
        <v>1968</v>
      </c>
      <c r="J6" s="1806" t="s">
        <v>509</v>
      </c>
      <c r="K6" s="1810" t="s">
        <v>1969</v>
      </c>
      <c r="L6" s="1806" t="s">
        <v>1970</v>
      </c>
      <c r="M6" s="1808" t="s">
        <v>1971</v>
      </c>
      <c r="N6" s="854" t="s">
        <v>1972</v>
      </c>
      <c r="O6" s="851" t="s">
        <v>1973</v>
      </c>
      <c r="P6" s="566">
        <v>43647</v>
      </c>
      <c r="Q6" s="566">
        <v>44012</v>
      </c>
      <c r="R6" s="851" t="s">
        <v>1974</v>
      </c>
      <c r="S6" s="567">
        <v>1</v>
      </c>
      <c r="T6" s="898">
        <v>100</v>
      </c>
      <c r="U6" s="900" t="s">
        <v>2984</v>
      </c>
    </row>
    <row r="7" spans="1:21" s="560" customFormat="1" ht="63" x14ac:dyDescent="0.25">
      <c r="A7" s="1836"/>
      <c r="B7" s="1811"/>
      <c r="C7" s="1811"/>
      <c r="D7" s="1811"/>
      <c r="E7" s="1811"/>
      <c r="F7" s="1811"/>
      <c r="G7" s="1811"/>
      <c r="H7" s="1807"/>
      <c r="I7" s="1807"/>
      <c r="J7" s="1807"/>
      <c r="K7" s="1811"/>
      <c r="L7" s="1807"/>
      <c r="M7" s="1809"/>
      <c r="N7" s="855" t="s">
        <v>1975</v>
      </c>
      <c r="O7" s="852" t="s">
        <v>1973</v>
      </c>
      <c r="P7" s="570">
        <v>43647</v>
      </c>
      <c r="Q7" s="570">
        <v>44012</v>
      </c>
      <c r="R7" s="852" t="s">
        <v>1976</v>
      </c>
      <c r="S7" s="571">
        <v>1</v>
      </c>
      <c r="T7" s="899">
        <v>100</v>
      </c>
      <c r="U7" s="901" t="s">
        <v>2985</v>
      </c>
    </row>
    <row r="8" spans="1:21" s="560" customFormat="1" ht="135" x14ac:dyDescent="0.25">
      <c r="A8" s="1836"/>
      <c r="B8" s="1811"/>
      <c r="C8" s="852" t="s">
        <v>1977</v>
      </c>
      <c r="D8" s="852" t="s">
        <v>1978</v>
      </c>
      <c r="E8" s="852" t="s">
        <v>1979</v>
      </c>
      <c r="F8" s="852" t="s">
        <v>1980</v>
      </c>
      <c r="G8" s="852" t="s">
        <v>1981</v>
      </c>
      <c r="H8" s="849" t="s">
        <v>1982</v>
      </c>
      <c r="I8" s="849" t="s">
        <v>360</v>
      </c>
      <c r="J8" s="849" t="s">
        <v>311</v>
      </c>
      <c r="K8" s="858" t="s">
        <v>1983</v>
      </c>
      <c r="L8" s="849" t="s">
        <v>509</v>
      </c>
      <c r="M8" s="850" t="s">
        <v>852</v>
      </c>
      <c r="N8" s="855" t="s">
        <v>1984</v>
      </c>
      <c r="O8" s="852" t="s">
        <v>1973</v>
      </c>
      <c r="P8" s="570">
        <v>43647</v>
      </c>
      <c r="Q8" s="570">
        <v>44012</v>
      </c>
      <c r="R8" s="852" t="s">
        <v>1985</v>
      </c>
      <c r="S8" s="575">
        <v>1</v>
      </c>
      <c r="T8" s="899">
        <v>100</v>
      </c>
      <c r="U8" s="901" t="s">
        <v>2986</v>
      </c>
    </row>
    <row r="9" spans="1:21" s="560" customFormat="1" ht="142.5" thickBot="1" x14ac:dyDescent="0.3">
      <c r="A9" s="1814"/>
      <c r="B9" s="1838"/>
      <c r="C9" s="853" t="s">
        <v>1986</v>
      </c>
      <c r="D9" s="853" t="s">
        <v>1987</v>
      </c>
      <c r="E9" s="853" t="s">
        <v>1988</v>
      </c>
      <c r="F9" s="853" t="s">
        <v>1989</v>
      </c>
      <c r="G9" s="853" t="s">
        <v>1990</v>
      </c>
      <c r="H9" s="859" t="s">
        <v>309</v>
      </c>
      <c r="I9" s="859" t="s">
        <v>310</v>
      </c>
      <c r="J9" s="859" t="s">
        <v>311</v>
      </c>
      <c r="K9" s="853" t="s">
        <v>1991</v>
      </c>
      <c r="L9" s="859" t="s">
        <v>509</v>
      </c>
      <c r="M9" s="861" t="s">
        <v>852</v>
      </c>
      <c r="N9" s="862" t="s">
        <v>1992</v>
      </c>
      <c r="O9" s="853" t="s">
        <v>1973</v>
      </c>
      <c r="P9" s="581">
        <v>43647</v>
      </c>
      <c r="Q9" s="581">
        <v>44012</v>
      </c>
      <c r="R9" s="853" t="s">
        <v>1993</v>
      </c>
      <c r="S9" s="902">
        <v>1</v>
      </c>
      <c r="T9" s="903">
        <v>90</v>
      </c>
      <c r="U9" s="904" t="s">
        <v>2987</v>
      </c>
    </row>
    <row r="10" spans="1:21" s="560" customFormat="1" ht="114.75" x14ac:dyDescent="0.25">
      <c r="A10" s="1835" t="s">
        <v>1994</v>
      </c>
      <c r="B10" s="1837" t="s">
        <v>1995</v>
      </c>
      <c r="C10" s="583" t="s">
        <v>1996</v>
      </c>
      <c r="D10" s="583" t="s">
        <v>1997</v>
      </c>
      <c r="E10" s="583" t="s">
        <v>1998</v>
      </c>
      <c r="F10" s="583" t="s">
        <v>1999</v>
      </c>
      <c r="G10" s="583" t="s">
        <v>2000</v>
      </c>
      <c r="H10" s="584" t="s">
        <v>309</v>
      </c>
      <c r="I10" s="584" t="s">
        <v>310</v>
      </c>
      <c r="J10" s="584" t="s">
        <v>311</v>
      </c>
      <c r="K10" s="585" t="s">
        <v>2001</v>
      </c>
      <c r="L10" s="584" t="s">
        <v>509</v>
      </c>
      <c r="M10" s="586" t="s">
        <v>852</v>
      </c>
      <c r="N10" s="587" t="s">
        <v>2002</v>
      </c>
      <c r="O10" s="583" t="s">
        <v>1973</v>
      </c>
      <c r="P10" s="588">
        <v>43647</v>
      </c>
      <c r="Q10" s="588">
        <v>44012</v>
      </c>
      <c r="R10" s="583" t="s">
        <v>2003</v>
      </c>
      <c r="S10" s="589">
        <v>1</v>
      </c>
      <c r="T10" s="898">
        <v>60</v>
      </c>
      <c r="U10" s="905" t="s">
        <v>3023</v>
      </c>
    </row>
    <row r="11" spans="1:21" s="560" customFormat="1" ht="114.75" x14ac:dyDescent="0.25">
      <c r="A11" s="1836"/>
      <c r="B11" s="1811"/>
      <c r="C11" s="569" t="s">
        <v>1986</v>
      </c>
      <c r="D11" s="569" t="s">
        <v>2004</v>
      </c>
      <c r="E11" s="569" t="s">
        <v>2005</v>
      </c>
      <c r="F11" s="569" t="s">
        <v>2006</v>
      </c>
      <c r="G11" s="569" t="s">
        <v>2007</v>
      </c>
      <c r="H11" s="572" t="s">
        <v>309</v>
      </c>
      <c r="I11" s="572" t="s">
        <v>1968</v>
      </c>
      <c r="J11" s="572" t="s">
        <v>311</v>
      </c>
      <c r="K11" s="573" t="s">
        <v>2008</v>
      </c>
      <c r="L11" s="572" t="s">
        <v>509</v>
      </c>
      <c r="M11" s="574" t="s">
        <v>852</v>
      </c>
      <c r="N11" s="568" t="s">
        <v>2009</v>
      </c>
      <c r="O11" s="569" t="s">
        <v>1973</v>
      </c>
      <c r="P11" s="570">
        <v>43647</v>
      </c>
      <c r="Q11" s="570">
        <v>44012</v>
      </c>
      <c r="R11" s="569" t="s">
        <v>2010</v>
      </c>
      <c r="S11" s="575">
        <v>1</v>
      </c>
      <c r="T11" s="899">
        <v>100</v>
      </c>
      <c r="U11" s="906" t="s">
        <v>2988</v>
      </c>
    </row>
    <row r="12" spans="1:21" ht="114" thickBot="1" x14ac:dyDescent="0.3">
      <c r="A12" s="1814"/>
      <c r="B12" s="1838"/>
      <c r="C12" s="576" t="s">
        <v>2011</v>
      </c>
      <c r="D12" s="576" t="s">
        <v>2012</v>
      </c>
      <c r="E12" s="576" t="s">
        <v>2013</v>
      </c>
      <c r="F12" s="576" t="s">
        <v>2014</v>
      </c>
      <c r="G12" s="576" t="s">
        <v>2015</v>
      </c>
      <c r="H12" s="577" t="s">
        <v>309</v>
      </c>
      <c r="I12" s="577" t="s">
        <v>360</v>
      </c>
      <c r="J12" s="577" t="s">
        <v>390</v>
      </c>
      <c r="K12" s="578" t="s">
        <v>2016</v>
      </c>
      <c r="L12" s="577" t="s">
        <v>311</v>
      </c>
      <c r="M12" s="579" t="s">
        <v>2017</v>
      </c>
      <c r="N12" s="580" t="s">
        <v>2018</v>
      </c>
      <c r="O12" s="576" t="s">
        <v>1973</v>
      </c>
      <c r="P12" s="581">
        <v>43647</v>
      </c>
      <c r="Q12" s="581">
        <v>44012</v>
      </c>
      <c r="R12" s="576" t="s">
        <v>2019</v>
      </c>
      <c r="S12" s="582">
        <v>1</v>
      </c>
      <c r="T12" s="907">
        <v>100</v>
      </c>
      <c r="U12" s="908" t="s">
        <v>2989</v>
      </c>
    </row>
    <row r="13" spans="1:21" ht="102.75" x14ac:dyDescent="0.25">
      <c r="A13" s="1839" t="s">
        <v>2020</v>
      </c>
      <c r="B13" s="1842" t="s">
        <v>2021</v>
      </c>
      <c r="C13" s="583" t="s">
        <v>2022</v>
      </c>
      <c r="D13" s="583" t="s">
        <v>2023</v>
      </c>
      <c r="E13" s="583" t="s">
        <v>2024</v>
      </c>
      <c r="F13" s="583" t="s">
        <v>2025</v>
      </c>
      <c r="G13" s="583" t="s">
        <v>2026</v>
      </c>
      <c r="H13" s="584" t="s">
        <v>309</v>
      </c>
      <c r="I13" s="584" t="s">
        <v>1968</v>
      </c>
      <c r="J13" s="584" t="s">
        <v>311</v>
      </c>
      <c r="K13" s="585" t="s">
        <v>2027</v>
      </c>
      <c r="L13" s="584" t="s">
        <v>311</v>
      </c>
      <c r="M13" s="586" t="s">
        <v>2028</v>
      </c>
      <c r="N13" s="587" t="s">
        <v>2029</v>
      </c>
      <c r="O13" s="583" t="s">
        <v>2030</v>
      </c>
      <c r="P13" s="588">
        <v>43647</v>
      </c>
      <c r="Q13" s="588">
        <v>44012</v>
      </c>
      <c r="R13" s="583" t="s">
        <v>2031</v>
      </c>
      <c r="S13" s="589">
        <v>12</v>
      </c>
      <c r="T13" s="879">
        <v>100</v>
      </c>
      <c r="U13" s="883" t="s">
        <v>3024</v>
      </c>
    </row>
    <row r="14" spans="1:21" ht="131.25" x14ac:dyDescent="0.25">
      <c r="A14" s="1840"/>
      <c r="B14" s="1843"/>
      <c r="C14" s="569" t="s">
        <v>2022</v>
      </c>
      <c r="D14" s="569" t="s">
        <v>2032</v>
      </c>
      <c r="E14" s="569" t="s">
        <v>2033</v>
      </c>
      <c r="F14" s="569" t="s">
        <v>2024</v>
      </c>
      <c r="G14" s="569" t="s">
        <v>2034</v>
      </c>
      <c r="H14" s="572" t="s">
        <v>359</v>
      </c>
      <c r="I14" s="572" t="s">
        <v>528</v>
      </c>
      <c r="J14" s="572" t="s">
        <v>390</v>
      </c>
      <c r="K14" s="573" t="s">
        <v>2035</v>
      </c>
      <c r="L14" s="572" t="s">
        <v>311</v>
      </c>
      <c r="M14" s="574" t="s">
        <v>2036</v>
      </c>
      <c r="N14" s="568" t="s">
        <v>2037</v>
      </c>
      <c r="O14" s="569" t="s">
        <v>2030</v>
      </c>
      <c r="P14" s="570">
        <v>43647</v>
      </c>
      <c r="Q14" s="570">
        <v>44012</v>
      </c>
      <c r="R14" s="569" t="s">
        <v>2038</v>
      </c>
      <c r="S14" s="590">
        <v>1</v>
      </c>
      <c r="T14" s="865">
        <v>100</v>
      </c>
      <c r="U14" s="883" t="s">
        <v>3025</v>
      </c>
    </row>
    <row r="15" spans="1:21" ht="106.5" thickBot="1" x14ac:dyDescent="0.3">
      <c r="A15" s="1841"/>
      <c r="B15" s="1844"/>
      <c r="C15" s="576" t="s">
        <v>2022</v>
      </c>
      <c r="D15" s="576" t="s">
        <v>2039</v>
      </c>
      <c r="E15" s="576" t="s">
        <v>2040</v>
      </c>
      <c r="F15" s="576" t="s">
        <v>2041</v>
      </c>
      <c r="G15" s="576" t="s">
        <v>2042</v>
      </c>
      <c r="H15" s="577" t="s">
        <v>359</v>
      </c>
      <c r="I15" s="577" t="s">
        <v>1968</v>
      </c>
      <c r="J15" s="577" t="s">
        <v>509</v>
      </c>
      <c r="K15" s="578" t="s">
        <v>2043</v>
      </c>
      <c r="L15" s="577" t="s">
        <v>1970</v>
      </c>
      <c r="M15" s="579" t="s">
        <v>1971</v>
      </c>
      <c r="N15" s="580"/>
      <c r="O15" s="578"/>
      <c r="P15" s="578"/>
      <c r="Q15" s="578"/>
      <c r="R15" s="576"/>
      <c r="S15" s="576"/>
      <c r="T15" s="598"/>
      <c r="U15" s="911"/>
    </row>
    <row r="16" spans="1:21" ht="96.75" x14ac:dyDescent="0.25">
      <c r="A16" s="1812" t="s">
        <v>2044</v>
      </c>
      <c r="B16" s="1810" t="s">
        <v>2045</v>
      </c>
      <c r="C16" s="565" t="s">
        <v>2046</v>
      </c>
      <c r="D16" s="565" t="s">
        <v>2047</v>
      </c>
      <c r="E16" s="565" t="s">
        <v>2048</v>
      </c>
      <c r="F16" s="565" t="s">
        <v>2049</v>
      </c>
      <c r="G16" s="1810" t="s">
        <v>2050</v>
      </c>
      <c r="H16" s="1806" t="s">
        <v>309</v>
      </c>
      <c r="I16" s="1806" t="s">
        <v>1968</v>
      </c>
      <c r="J16" s="1806" t="s">
        <v>311</v>
      </c>
      <c r="K16" s="592"/>
      <c r="L16" s="593" t="s">
        <v>311</v>
      </c>
      <c r="M16" s="1808" t="s">
        <v>852</v>
      </c>
      <c r="N16" s="1847" t="s">
        <v>2051</v>
      </c>
      <c r="O16" s="1810" t="s">
        <v>2052</v>
      </c>
      <c r="P16" s="1849">
        <v>43647</v>
      </c>
      <c r="Q16" s="1849">
        <v>44012</v>
      </c>
      <c r="R16" s="1810" t="s">
        <v>2053</v>
      </c>
      <c r="S16" s="1845">
        <v>1</v>
      </c>
      <c r="T16" s="1803">
        <v>100</v>
      </c>
      <c r="U16" s="1800" t="s">
        <v>3026</v>
      </c>
    </row>
    <row r="17" spans="1:21" ht="110.25" x14ac:dyDescent="0.25">
      <c r="A17" s="1836"/>
      <c r="B17" s="1811"/>
      <c r="C17" s="594" t="s">
        <v>2054</v>
      </c>
      <c r="D17" s="569" t="s">
        <v>2055</v>
      </c>
      <c r="E17" s="569" t="s">
        <v>2056</v>
      </c>
      <c r="F17" s="569" t="s">
        <v>2057</v>
      </c>
      <c r="G17" s="1811"/>
      <c r="H17" s="1807"/>
      <c r="I17" s="1807"/>
      <c r="J17" s="1807"/>
      <c r="K17" s="573" t="s">
        <v>2058</v>
      </c>
      <c r="L17" s="574" t="s">
        <v>509</v>
      </c>
      <c r="M17" s="1809"/>
      <c r="N17" s="1848"/>
      <c r="O17" s="1811"/>
      <c r="P17" s="1850"/>
      <c r="Q17" s="1850"/>
      <c r="R17" s="1811"/>
      <c r="S17" s="1846"/>
      <c r="T17" s="1804"/>
      <c r="U17" s="1801"/>
    </row>
    <row r="18" spans="1:21" ht="126" x14ac:dyDescent="0.25">
      <c r="A18" s="1836"/>
      <c r="B18" s="1811"/>
      <c r="C18" s="569" t="s">
        <v>2059</v>
      </c>
      <c r="D18" s="569" t="s">
        <v>2060</v>
      </c>
      <c r="E18" s="569" t="s">
        <v>2061</v>
      </c>
      <c r="F18" s="569" t="s">
        <v>2062</v>
      </c>
      <c r="G18" s="1811" t="s">
        <v>2063</v>
      </c>
      <c r="H18" s="1807" t="s">
        <v>309</v>
      </c>
      <c r="I18" s="1807" t="s">
        <v>1968</v>
      </c>
      <c r="J18" s="1807" t="s">
        <v>311</v>
      </c>
      <c r="K18" s="573" t="s">
        <v>2064</v>
      </c>
      <c r="L18" s="574" t="s">
        <v>311</v>
      </c>
      <c r="M18" s="1809" t="s">
        <v>852</v>
      </c>
      <c r="N18" s="568" t="s">
        <v>2065</v>
      </c>
      <c r="O18" s="569" t="s">
        <v>2052</v>
      </c>
      <c r="P18" s="595">
        <v>43647</v>
      </c>
      <c r="Q18" s="595">
        <v>44012</v>
      </c>
      <c r="R18" s="569" t="s">
        <v>2066</v>
      </c>
      <c r="S18" s="596">
        <v>1</v>
      </c>
      <c r="T18" s="865">
        <v>100</v>
      </c>
      <c r="U18" s="885" t="s">
        <v>2980</v>
      </c>
    </row>
    <row r="19" spans="1:21" ht="94.5" x14ac:dyDescent="0.25">
      <c r="A19" s="1836"/>
      <c r="B19" s="1811"/>
      <c r="C19" s="594" t="s">
        <v>2067</v>
      </c>
      <c r="D19" s="569" t="s">
        <v>2068</v>
      </c>
      <c r="E19" s="569" t="s">
        <v>2069</v>
      </c>
      <c r="F19" s="569" t="s">
        <v>2070</v>
      </c>
      <c r="G19" s="1811"/>
      <c r="H19" s="1807"/>
      <c r="I19" s="1807"/>
      <c r="J19" s="1807"/>
      <c r="K19" s="573" t="s">
        <v>2071</v>
      </c>
      <c r="L19" s="574" t="s">
        <v>509</v>
      </c>
      <c r="M19" s="1809"/>
      <c r="N19" s="568" t="s">
        <v>2072</v>
      </c>
      <c r="O19" s="569" t="s">
        <v>2052</v>
      </c>
      <c r="P19" s="595">
        <v>43647</v>
      </c>
      <c r="Q19" s="595">
        <v>44012</v>
      </c>
      <c r="R19" s="569" t="s">
        <v>2073</v>
      </c>
      <c r="S19" s="596">
        <v>1</v>
      </c>
      <c r="T19" s="865">
        <v>100</v>
      </c>
      <c r="U19" s="882" t="s">
        <v>3027</v>
      </c>
    </row>
    <row r="20" spans="1:21" ht="63" x14ac:dyDescent="0.25">
      <c r="A20" s="1836"/>
      <c r="B20" s="1811"/>
      <c r="C20" s="569" t="s">
        <v>2074</v>
      </c>
      <c r="D20" s="569" t="s">
        <v>2075</v>
      </c>
      <c r="E20" s="569" t="s">
        <v>2076</v>
      </c>
      <c r="F20" s="569" t="s">
        <v>2077</v>
      </c>
      <c r="G20" s="1811" t="s">
        <v>2078</v>
      </c>
      <c r="H20" s="1807" t="s">
        <v>359</v>
      </c>
      <c r="I20" s="1807" t="s">
        <v>360</v>
      </c>
      <c r="J20" s="1807" t="s">
        <v>311</v>
      </c>
      <c r="K20" s="1851" t="s">
        <v>2079</v>
      </c>
      <c r="L20" s="1809" t="s">
        <v>509</v>
      </c>
      <c r="M20" s="1809" t="s">
        <v>852</v>
      </c>
      <c r="N20" s="568" t="s">
        <v>2080</v>
      </c>
      <c r="O20" s="569" t="s">
        <v>2052</v>
      </c>
      <c r="P20" s="595">
        <v>43647</v>
      </c>
      <c r="Q20" s="595">
        <v>44012</v>
      </c>
      <c r="R20" s="569" t="s">
        <v>2081</v>
      </c>
      <c r="S20" s="597">
        <v>1</v>
      </c>
      <c r="T20" s="1805">
        <v>100</v>
      </c>
      <c r="U20" s="1802" t="s">
        <v>3028</v>
      </c>
    </row>
    <row r="21" spans="1:21" ht="63" x14ac:dyDescent="0.25">
      <c r="A21" s="1836"/>
      <c r="B21" s="1811"/>
      <c r="C21" s="594" t="s">
        <v>2067</v>
      </c>
      <c r="D21" s="569" t="s">
        <v>2082</v>
      </c>
      <c r="E21" s="569" t="s">
        <v>2083</v>
      </c>
      <c r="F21" s="569" t="s">
        <v>2077</v>
      </c>
      <c r="G21" s="1811"/>
      <c r="H21" s="1807"/>
      <c r="I21" s="1807"/>
      <c r="J21" s="1807"/>
      <c r="K21" s="1851"/>
      <c r="L21" s="1809"/>
      <c r="M21" s="1809"/>
      <c r="N21" s="568" t="s">
        <v>2084</v>
      </c>
      <c r="O21" s="569" t="s">
        <v>2052</v>
      </c>
      <c r="P21" s="595">
        <v>43647</v>
      </c>
      <c r="Q21" s="595">
        <v>44012</v>
      </c>
      <c r="R21" s="569" t="s">
        <v>2085</v>
      </c>
      <c r="S21" s="596">
        <v>1</v>
      </c>
      <c r="T21" s="1804"/>
      <c r="U21" s="1802"/>
    </row>
    <row r="22" spans="1:21" ht="105.75" x14ac:dyDescent="0.25">
      <c r="A22" s="1836"/>
      <c r="B22" s="1811"/>
      <c r="C22" s="569" t="s">
        <v>2086</v>
      </c>
      <c r="D22" s="569" t="s">
        <v>2087</v>
      </c>
      <c r="E22" s="569" t="s">
        <v>2088</v>
      </c>
      <c r="F22" s="569" t="s">
        <v>2089</v>
      </c>
      <c r="G22" s="569" t="s">
        <v>2090</v>
      </c>
      <c r="H22" s="572" t="s">
        <v>2091</v>
      </c>
      <c r="I22" s="572" t="s">
        <v>360</v>
      </c>
      <c r="J22" s="572" t="s">
        <v>509</v>
      </c>
      <c r="K22" s="573" t="s">
        <v>2092</v>
      </c>
      <c r="L22" s="574" t="s">
        <v>1970</v>
      </c>
      <c r="M22" s="574" t="s">
        <v>1971</v>
      </c>
      <c r="N22" s="568" t="s">
        <v>2093</v>
      </c>
      <c r="O22" s="569" t="s">
        <v>2052</v>
      </c>
      <c r="P22" s="595">
        <v>43647</v>
      </c>
      <c r="Q22" s="595">
        <v>44012</v>
      </c>
      <c r="R22" s="569" t="s">
        <v>2094</v>
      </c>
      <c r="S22" s="596">
        <v>1</v>
      </c>
      <c r="T22" s="865">
        <v>70</v>
      </c>
      <c r="U22" s="882" t="s">
        <v>3029</v>
      </c>
    </row>
    <row r="23" spans="1:21" ht="94.5" x14ac:dyDescent="0.25">
      <c r="A23" s="1836"/>
      <c r="B23" s="1811"/>
      <c r="C23" s="569" t="s">
        <v>2095</v>
      </c>
      <c r="D23" s="569" t="s">
        <v>2096</v>
      </c>
      <c r="E23" s="569" t="s">
        <v>2097</v>
      </c>
      <c r="F23" s="569" t="s">
        <v>2098</v>
      </c>
      <c r="G23" s="1811" t="s">
        <v>2099</v>
      </c>
      <c r="H23" s="1807" t="s">
        <v>359</v>
      </c>
      <c r="I23" s="1807" t="s">
        <v>1968</v>
      </c>
      <c r="J23" s="1807" t="s">
        <v>509</v>
      </c>
      <c r="K23" s="1851" t="s">
        <v>2100</v>
      </c>
      <c r="L23" s="1809" t="s">
        <v>1970</v>
      </c>
      <c r="M23" s="1809" t="s">
        <v>1971</v>
      </c>
      <c r="N23" s="1848" t="s">
        <v>2101</v>
      </c>
      <c r="O23" s="1811" t="s">
        <v>2052</v>
      </c>
      <c r="P23" s="1850">
        <v>43647</v>
      </c>
      <c r="Q23" s="1850">
        <v>44012</v>
      </c>
      <c r="R23" s="1811" t="s">
        <v>2102</v>
      </c>
      <c r="S23" s="1846">
        <v>1</v>
      </c>
      <c r="T23" s="1857">
        <v>70</v>
      </c>
      <c r="U23" s="1859" t="s">
        <v>3030</v>
      </c>
    </row>
    <row r="24" spans="1:21" ht="95.25" thickBot="1" x14ac:dyDescent="0.3">
      <c r="A24" s="1814"/>
      <c r="B24" s="1838"/>
      <c r="C24" s="598" t="s">
        <v>2054</v>
      </c>
      <c r="D24" s="576" t="s">
        <v>2103</v>
      </c>
      <c r="E24" s="576" t="s">
        <v>2104</v>
      </c>
      <c r="F24" s="576" t="s">
        <v>2105</v>
      </c>
      <c r="G24" s="1838"/>
      <c r="H24" s="1852"/>
      <c r="I24" s="1852"/>
      <c r="J24" s="1852"/>
      <c r="K24" s="1853"/>
      <c r="L24" s="1854"/>
      <c r="M24" s="1854"/>
      <c r="N24" s="1860"/>
      <c r="O24" s="1838"/>
      <c r="P24" s="1861"/>
      <c r="Q24" s="1861"/>
      <c r="R24" s="1838"/>
      <c r="S24" s="1862"/>
      <c r="T24" s="1858"/>
      <c r="U24" s="1859"/>
    </row>
    <row r="25" spans="1:21" ht="126" x14ac:dyDescent="0.25">
      <c r="A25" s="1812" t="s">
        <v>2106</v>
      </c>
      <c r="B25" s="1810" t="s">
        <v>2107</v>
      </c>
      <c r="C25" s="565" t="s">
        <v>2108</v>
      </c>
      <c r="D25" s="564" t="s">
        <v>2109</v>
      </c>
      <c r="E25" s="564" t="s">
        <v>2110</v>
      </c>
      <c r="F25" s="564" t="s">
        <v>2111</v>
      </c>
      <c r="G25" s="592" t="s">
        <v>2112</v>
      </c>
      <c r="H25" s="599" t="s">
        <v>2091</v>
      </c>
      <c r="I25" s="599" t="s">
        <v>1968</v>
      </c>
      <c r="J25" s="599" t="s">
        <v>1970</v>
      </c>
      <c r="K25" s="592" t="s">
        <v>2113</v>
      </c>
      <c r="L25" s="593" t="s">
        <v>1970</v>
      </c>
      <c r="M25" s="593" t="s">
        <v>1971</v>
      </c>
      <c r="N25" s="564" t="s">
        <v>2114</v>
      </c>
      <c r="O25" s="565" t="s">
        <v>2115</v>
      </c>
      <c r="P25" s="600">
        <v>43647</v>
      </c>
      <c r="Q25" s="600">
        <v>44012</v>
      </c>
      <c r="R25" s="565" t="s">
        <v>2116</v>
      </c>
      <c r="S25" s="601">
        <v>1</v>
      </c>
      <c r="T25" s="864">
        <v>100</v>
      </c>
      <c r="U25" s="883" t="s">
        <v>3031</v>
      </c>
    </row>
    <row r="26" spans="1:21" ht="126" x14ac:dyDescent="0.25">
      <c r="A26" s="1836"/>
      <c r="B26" s="1811"/>
      <c r="C26" s="569" t="s">
        <v>2108</v>
      </c>
      <c r="D26" s="568" t="s">
        <v>2117</v>
      </c>
      <c r="E26" s="568" t="s">
        <v>2118</v>
      </c>
      <c r="F26" s="568" t="s">
        <v>2119</v>
      </c>
      <c r="G26" s="573" t="s">
        <v>2120</v>
      </c>
      <c r="H26" s="572" t="s">
        <v>2091</v>
      </c>
      <c r="I26" s="572" t="s">
        <v>360</v>
      </c>
      <c r="J26" s="572" t="s">
        <v>509</v>
      </c>
      <c r="K26" s="573" t="s">
        <v>2121</v>
      </c>
      <c r="L26" s="574" t="s">
        <v>509</v>
      </c>
      <c r="M26" s="574" t="s">
        <v>852</v>
      </c>
      <c r="N26" s="568" t="s">
        <v>2122</v>
      </c>
      <c r="O26" s="569" t="s">
        <v>2115</v>
      </c>
      <c r="P26" s="595">
        <v>43647</v>
      </c>
      <c r="Q26" s="595">
        <v>44012</v>
      </c>
      <c r="R26" s="569" t="s">
        <v>2123</v>
      </c>
      <c r="S26" s="596">
        <v>1</v>
      </c>
      <c r="T26" s="865">
        <v>80</v>
      </c>
      <c r="U26" s="883" t="s">
        <v>3032</v>
      </c>
    </row>
    <row r="27" spans="1:21" ht="105.75" x14ac:dyDescent="0.25">
      <c r="A27" s="1836"/>
      <c r="B27" s="1811"/>
      <c r="C27" s="569" t="s">
        <v>2108</v>
      </c>
      <c r="D27" s="568" t="s">
        <v>2109</v>
      </c>
      <c r="E27" s="568" t="s">
        <v>2124</v>
      </c>
      <c r="F27" s="568" t="s">
        <v>2125</v>
      </c>
      <c r="G27" s="573" t="s">
        <v>2126</v>
      </c>
      <c r="H27" s="572" t="s">
        <v>2091</v>
      </c>
      <c r="I27" s="572" t="s">
        <v>360</v>
      </c>
      <c r="J27" s="572" t="s">
        <v>509</v>
      </c>
      <c r="K27" s="573" t="s">
        <v>2127</v>
      </c>
      <c r="L27" s="574" t="s">
        <v>1970</v>
      </c>
      <c r="M27" s="574" t="s">
        <v>1971</v>
      </c>
      <c r="N27" s="568" t="s">
        <v>2128</v>
      </c>
      <c r="O27" s="569" t="s">
        <v>2115</v>
      </c>
      <c r="P27" s="595">
        <v>43647</v>
      </c>
      <c r="Q27" s="595">
        <v>44012</v>
      </c>
      <c r="R27" s="569" t="s">
        <v>2129</v>
      </c>
      <c r="S27" s="596">
        <v>1</v>
      </c>
      <c r="T27" s="865">
        <v>100</v>
      </c>
      <c r="U27" s="883" t="s">
        <v>2981</v>
      </c>
    </row>
    <row r="28" spans="1:21" ht="47.25" x14ac:dyDescent="0.25">
      <c r="A28" s="1836"/>
      <c r="B28" s="1811"/>
      <c r="C28" s="1811" t="s">
        <v>2130</v>
      </c>
      <c r="D28" s="1811" t="s">
        <v>2131</v>
      </c>
      <c r="E28" s="1811" t="s">
        <v>2132</v>
      </c>
      <c r="F28" s="1811" t="s">
        <v>2133</v>
      </c>
      <c r="G28" s="1811" t="s">
        <v>2134</v>
      </c>
      <c r="H28" s="1807" t="s">
        <v>309</v>
      </c>
      <c r="I28" s="1807" t="s">
        <v>1968</v>
      </c>
      <c r="J28" s="1807" t="s">
        <v>311</v>
      </c>
      <c r="K28" s="1851" t="s">
        <v>2135</v>
      </c>
      <c r="L28" s="1807" t="s">
        <v>509</v>
      </c>
      <c r="M28" s="1807" t="s">
        <v>852</v>
      </c>
      <c r="N28" s="573" t="s">
        <v>2136</v>
      </c>
      <c r="O28" s="569" t="s">
        <v>2115</v>
      </c>
      <c r="P28" s="570">
        <v>43647</v>
      </c>
      <c r="Q28" s="570">
        <v>44012</v>
      </c>
      <c r="R28" s="569" t="s">
        <v>2137</v>
      </c>
      <c r="S28" s="596">
        <v>1</v>
      </c>
      <c r="T28" s="865">
        <v>50</v>
      </c>
      <c r="U28" s="883" t="s">
        <v>3033</v>
      </c>
    </row>
    <row r="29" spans="1:21" ht="63" x14ac:dyDescent="0.25">
      <c r="A29" s="1836"/>
      <c r="B29" s="1811"/>
      <c r="C29" s="1811"/>
      <c r="D29" s="1811"/>
      <c r="E29" s="1811"/>
      <c r="F29" s="1811"/>
      <c r="G29" s="1811"/>
      <c r="H29" s="1807"/>
      <c r="I29" s="1807"/>
      <c r="J29" s="1807"/>
      <c r="K29" s="1851"/>
      <c r="L29" s="1807"/>
      <c r="M29" s="1807"/>
      <c r="N29" s="573" t="s">
        <v>2138</v>
      </c>
      <c r="O29" s="569" t="s">
        <v>2115</v>
      </c>
      <c r="P29" s="570">
        <v>43647</v>
      </c>
      <c r="Q29" s="570">
        <v>44012</v>
      </c>
      <c r="R29" s="569" t="s">
        <v>2139</v>
      </c>
      <c r="S29" s="596">
        <v>1</v>
      </c>
      <c r="T29" s="865">
        <v>100</v>
      </c>
      <c r="U29" s="883" t="s">
        <v>3034</v>
      </c>
    </row>
    <row r="30" spans="1:21" ht="142.5" thickBot="1" x14ac:dyDescent="0.3">
      <c r="A30" s="1814"/>
      <c r="B30" s="1838"/>
      <c r="C30" s="576" t="s">
        <v>2140</v>
      </c>
      <c r="D30" s="580" t="s">
        <v>2141</v>
      </c>
      <c r="E30" s="580" t="s">
        <v>2142</v>
      </c>
      <c r="F30" s="580" t="s">
        <v>2143</v>
      </c>
      <c r="G30" s="578" t="s">
        <v>2144</v>
      </c>
      <c r="H30" s="577" t="s">
        <v>2091</v>
      </c>
      <c r="I30" s="577" t="s">
        <v>360</v>
      </c>
      <c r="J30" s="577" t="s">
        <v>509</v>
      </c>
      <c r="K30" s="578" t="s">
        <v>2145</v>
      </c>
      <c r="L30" s="579" t="s">
        <v>509</v>
      </c>
      <c r="M30" s="579" t="s">
        <v>852</v>
      </c>
      <c r="N30" s="580" t="s">
        <v>2146</v>
      </c>
      <c r="O30" s="576" t="s">
        <v>2115</v>
      </c>
      <c r="P30" s="602">
        <v>43647</v>
      </c>
      <c r="Q30" s="602">
        <v>44012</v>
      </c>
      <c r="R30" s="576" t="s">
        <v>2123</v>
      </c>
      <c r="S30" s="603">
        <v>1</v>
      </c>
      <c r="T30" s="598">
        <v>50</v>
      </c>
      <c r="U30" s="883" t="s">
        <v>3032</v>
      </c>
    </row>
    <row r="31" spans="1:21" ht="114.75" x14ac:dyDescent="0.25">
      <c r="A31" s="1812" t="s">
        <v>2147</v>
      </c>
      <c r="B31" s="1810" t="s">
        <v>2148</v>
      </c>
      <c r="C31" s="565" t="s">
        <v>2149</v>
      </c>
      <c r="D31" s="564" t="s">
        <v>2150</v>
      </c>
      <c r="E31" s="564" t="s">
        <v>2151</v>
      </c>
      <c r="F31" s="564" t="s">
        <v>2152</v>
      </c>
      <c r="G31" s="592" t="s">
        <v>2153</v>
      </c>
      <c r="H31" s="599" t="s">
        <v>309</v>
      </c>
      <c r="I31" s="599" t="s">
        <v>1968</v>
      </c>
      <c r="J31" s="599" t="s">
        <v>311</v>
      </c>
      <c r="K31" s="592" t="s">
        <v>2154</v>
      </c>
      <c r="L31" s="593" t="s">
        <v>311</v>
      </c>
      <c r="M31" s="593" t="s">
        <v>852</v>
      </c>
      <c r="N31" s="564" t="s">
        <v>2155</v>
      </c>
      <c r="O31" s="565" t="s">
        <v>2156</v>
      </c>
      <c r="P31" s="600">
        <v>43647</v>
      </c>
      <c r="Q31" s="600">
        <v>44012</v>
      </c>
      <c r="R31" s="565" t="s">
        <v>2157</v>
      </c>
      <c r="S31" s="604">
        <v>1</v>
      </c>
      <c r="T31" s="864">
        <v>100</v>
      </c>
      <c r="U31" s="884" t="s">
        <v>2976</v>
      </c>
    </row>
    <row r="32" spans="1:21" ht="114.75" x14ac:dyDescent="0.25">
      <c r="A32" s="1836"/>
      <c r="B32" s="1811"/>
      <c r="C32" s="569" t="s">
        <v>2158</v>
      </c>
      <c r="D32" s="568" t="s">
        <v>2159</v>
      </c>
      <c r="E32" s="568" t="s">
        <v>2160</v>
      </c>
      <c r="F32" s="568" t="s">
        <v>2161</v>
      </c>
      <c r="G32" s="573" t="s">
        <v>2162</v>
      </c>
      <c r="H32" s="572" t="s">
        <v>309</v>
      </c>
      <c r="I32" s="572" t="s">
        <v>1968</v>
      </c>
      <c r="J32" s="572" t="s">
        <v>311</v>
      </c>
      <c r="K32" s="573"/>
      <c r="L32" s="574" t="s">
        <v>311</v>
      </c>
      <c r="M32" s="574" t="s">
        <v>852</v>
      </c>
      <c r="N32" s="568" t="s">
        <v>2163</v>
      </c>
      <c r="O32" s="573" t="s">
        <v>2164</v>
      </c>
      <c r="P32" s="595">
        <v>43647</v>
      </c>
      <c r="Q32" s="595">
        <v>44012</v>
      </c>
      <c r="R32" s="573" t="s">
        <v>2165</v>
      </c>
      <c r="S32" s="596">
        <v>1</v>
      </c>
      <c r="T32" s="865">
        <v>100</v>
      </c>
      <c r="U32" s="885" t="s">
        <v>2977</v>
      </c>
    </row>
    <row r="33" spans="1:21" ht="114.75" x14ac:dyDescent="0.25">
      <c r="A33" s="1836"/>
      <c r="B33" s="1811"/>
      <c r="C33" s="569" t="s">
        <v>2166</v>
      </c>
      <c r="D33" s="568" t="s">
        <v>2159</v>
      </c>
      <c r="E33" s="568" t="s">
        <v>2167</v>
      </c>
      <c r="F33" s="568" t="s">
        <v>2168</v>
      </c>
      <c r="G33" s="573" t="s">
        <v>2169</v>
      </c>
      <c r="H33" s="572" t="s">
        <v>309</v>
      </c>
      <c r="I33" s="572" t="s">
        <v>360</v>
      </c>
      <c r="J33" s="572" t="s">
        <v>390</v>
      </c>
      <c r="K33" s="573"/>
      <c r="L33" s="572" t="s">
        <v>390</v>
      </c>
      <c r="M33" s="574" t="s">
        <v>852</v>
      </c>
      <c r="N33" s="568" t="s">
        <v>2170</v>
      </c>
      <c r="O33" s="573" t="s">
        <v>2164</v>
      </c>
      <c r="P33" s="595">
        <v>43647</v>
      </c>
      <c r="Q33" s="595">
        <v>44012</v>
      </c>
      <c r="R33" s="573" t="s">
        <v>2165</v>
      </c>
      <c r="S33" s="596">
        <v>1</v>
      </c>
      <c r="T33" s="865">
        <v>100</v>
      </c>
      <c r="U33" s="885" t="s">
        <v>3035</v>
      </c>
    </row>
    <row r="34" spans="1:21" ht="114.75" x14ac:dyDescent="0.25">
      <c r="A34" s="1836"/>
      <c r="B34" s="1811"/>
      <c r="C34" s="569" t="s">
        <v>2171</v>
      </c>
      <c r="D34" s="568" t="s">
        <v>2172</v>
      </c>
      <c r="E34" s="568" t="s">
        <v>2159</v>
      </c>
      <c r="F34" s="568" t="s">
        <v>2173</v>
      </c>
      <c r="G34" s="573" t="s">
        <v>2174</v>
      </c>
      <c r="H34" s="572" t="s">
        <v>309</v>
      </c>
      <c r="I34" s="572" t="s">
        <v>360</v>
      </c>
      <c r="J34" s="572" t="s">
        <v>390</v>
      </c>
      <c r="K34" s="573" t="s">
        <v>2175</v>
      </c>
      <c r="L34" s="572" t="s">
        <v>390</v>
      </c>
      <c r="M34" s="574" t="s">
        <v>852</v>
      </c>
      <c r="N34" s="568" t="s">
        <v>2176</v>
      </c>
      <c r="O34" s="569" t="s">
        <v>2164</v>
      </c>
      <c r="P34" s="595">
        <v>43647</v>
      </c>
      <c r="Q34" s="595">
        <v>44012</v>
      </c>
      <c r="R34" s="569" t="s">
        <v>1976</v>
      </c>
      <c r="S34" s="596">
        <v>1</v>
      </c>
      <c r="T34" s="865">
        <v>100</v>
      </c>
      <c r="U34" s="885" t="s">
        <v>2978</v>
      </c>
    </row>
    <row r="35" spans="1:21" ht="115.5" thickBot="1" x14ac:dyDescent="0.3">
      <c r="A35" s="1855"/>
      <c r="B35" s="1856"/>
      <c r="C35" s="887" t="s">
        <v>2177</v>
      </c>
      <c r="D35" s="886" t="s">
        <v>2178</v>
      </c>
      <c r="E35" s="886" t="s">
        <v>2179</v>
      </c>
      <c r="F35" s="886" t="s">
        <v>2159</v>
      </c>
      <c r="G35" s="892" t="s">
        <v>2180</v>
      </c>
      <c r="H35" s="893" t="s">
        <v>309</v>
      </c>
      <c r="I35" s="893" t="s">
        <v>360</v>
      </c>
      <c r="J35" s="893" t="s">
        <v>390</v>
      </c>
      <c r="K35" s="892" t="s">
        <v>2181</v>
      </c>
      <c r="L35" s="893" t="s">
        <v>390</v>
      </c>
      <c r="M35" s="894" t="s">
        <v>852</v>
      </c>
      <c r="N35" s="886" t="s">
        <v>2182</v>
      </c>
      <c r="O35" s="887" t="s">
        <v>2164</v>
      </c>
      <c r="P35" s="888">
        <v>43647</v>
      </c>
      <c r="Q35" s="888">
        <v>44012</v>
      </c>
      <c r="R35" s="887" t="s">
        <v>1976</v>
      </c>
      <c r="S35" s="889">
        <v>2</v>
      </c>
      <c r="T35" s="890">
        <v>100</v>
      </c>
      <c r="U35" s="912" t="s">
        <v>2979</v>
      </c>
    </row>
    <row r="36" spans="1:21" ht="110.25" x14ac:dyDescent="0.25">
      <c r="A36" s="1812" t="s">
        <v>2183</v>
      </c>
      <c r="B36" s="1810" t="s">
        <v>2184</v>
      </c>
      <c r="C36" s="864" t="s">
        <v>2185</v>
      </c>
      <c r="D36" s="851" t="s">
        <v>2186</v>
      </c>
      <c r="E36" s="851" t="s">
        <v>2187</v>
      </c>
      <c r="F36" s="851" t="s">
        <v>2188</v>
      </c>
      <c r="G36" s="1810" t="s">
        <v>2189</v>
      </c>
      <c r="H36" s="1806" t="s">
        <v>359</v>
      </c>
      <c r="I36" s="1806" t="s">
        <v>1968</v>
      </c>
      <c r="J36" s="1806" t="s">
        <v>509</v>
      </c>
      <c r="K36" s="1847" t="s">
        <v>2190</v>
      </c>
      <c r="L36" s="1808" t="s">
        <v>1970</v>
      </c>
      <c r="M36" s="1808" t="s">
        <v>1971</v>
      </c>
      <c r="N36" s="854" t="s">
        <v>2191</v>
      </c>
      <c r="O36" s="864" t="s">
        <v>2192</v>
      </c>
      <c r="P36" s="856">
        <v>43647</v>
      </c>
      <c r="Q36" s="856">
        <v>44012</v>
      </c>
      <c r="R36" s="851" t="s">
        <v>2193</v>
      </c>
      <c r="S36" s="605">
        <v>1</v>
      </c>
      <c r="T36" s="864">
        <v>100</v>
      </c>
      <c r="U36" s="895" t="s">
        <v>2982</v>
      </c>
    </row>
    <row r="37" spans="1:21" ht="78.75" x14ac:dyDescent="0.25">
      <c r="A37" s="1836"/>
      <c r="B37" s="1811"/>
      <c r="C37" s="865" t="s">
        <v>2185</v>
      </c>
      <c r="D37" s="852" t="s">
        <v>2194</v>
      </c>
      <c r="E37" s="852" t="s">
        <v>2195</v>
      </c>
      <c r="F37" s="852" t="s">
        <v>2196</v>
      </c>
      <c r="G37" s="1811"/>
      <c r="H37" s="1807"/>
      <c r="I37" s="1807"/>
      <c r="J37" s="1807"/>
      <c r="K37" s="1848"/>
      <c r="L37" s="1809"/>
      <c r="M37" s="1809"/>
      <c r="N37" s="591"/>
      <c r="O37" s="865"/>
      <c r="P37" s="857"/>
      <c r="Q37" s="857"/>
      <c r="R37" s="852"/>
      <c r="S37" s="865"/>
      <c r="T37" s="865"/>
      <c r="U37" s="885"/>
    </row>
    <row r="38" spans="1:21" ht="114.75" x14ac:dyDescent="0.25">
      <c r="A38" s="1836"/>
      <c r="B38" s="1811"/>
      <c r="C38" s="865" t="s">
        <v>2185</v>
      </c>
      <c r="D38" s="852" t="s">
        <v>2197</v>
      </c>
      <c r="E38" s="852" t="s">
        <v>2198</v>
      </c>
      <c r="F38" s="852" t="s">
        <v>2199</v>
      </c>
      <c r="G38" s="852" t="s">
        <v>2200</v>
      </c>
      <c r="H38" s="849" t="s">
        <v>359</v>
      </c>
      <c r="I38" s="849" t="s">
        <v>1968</v>
      </c>
      <c r="J38" s="850" t="s">
        <v>509</v>
      </c>
      <c r="K38" s="858" t="s">
        <v>2201</v>
      </c>
      <c r="L38" s="850" t="s">
        <v>509</v>
      </c>
      <c r="M38" s="850" t="s">
        <v>852</v>
      </c>
      <c r="N38" s="855" t="s">
        <v>2202</v>
      </c>
      <c r="O38" s="865" t="s">
        <v>2192</v>
      </c>
      <c r="P38" s="857">
        <v>43647</v>
      </c>
      <c r="Q38" s="857">
        <v>44012</v>
      </c>
      <c r="R38" s="852" t="s">
        <v>2203</v>
      </c>
      <c r="S38" s="865">
        <v>1</v>
      </c>
      <c r="T38" s="865">
        <v>95</v>
      </c>
      <c r="U38" s="896" t="s">
        <v>2983</v>
      </c>
    </row>
    <row r="39" spans="1:21" ht="115.5" thickBot="1" x14ac:dyDescent="0.3">
      <c r="A39" s="1814"/>
      <c r="B39" s="1838"/>
      <c r="C39" s="598" t="s">
        <v>2185</v>
      </c>
      <c r="D39" s="853" t="s">
        <v>2204</v>
      </c>
      <c r="E39" s="853" t="s">
        <v>2205</v>
      </c>
      <c r="F39" s="853" t="s">
        <v>2206</v>
      </c>
      <c r="G39" s="853" t="s">
        <v>2207</v>
      </c>
      <c r="H39" s="859" t="s">
        <v>359</v>
      </c>
      <c r="I39" s="859" t="s">
        <v>528</v>
      </c>
      <c r="J39" s="859" t="s">
        <v>390</v>
      </c>
      <c r="K39" s="860"/>
      <c r="L39" s="861" t="s">
        <v>390</v>
      </c>
      <c r="M39" s="861" t="s">
        <v>852</v>
      </c>
      <c r="N39" s="862" t="s">
        <v>2208</v>
      </c>
      <c r="O39" s="598" t="s">
        <v>2192</v>
      </c>
      <c r="P39" s="863">
        <v>43647</v>
      </c>
      <c r="Q39" s="863">
        <v>44012</v>
      </c>
      <c r="R39" s="853" t="s">
        <v>2209</v>
      </c>
      <c r="S39" s="598">
        <v>1</v>
      </c>
      <c r="T39" s="598">
        <v>100</v>
      </c>
      <c r="U39" s="897" t="s">
        <v>3036</v>
      </c>
    </row>
    <row r="40" spans="1:21" ht="78.75" x14ac:dyDescent="0.25">
      <c r="A40" s="1835" t="s">
        <v>2210</v>
      </c>
      <c r="B40" s="1837" t="s">
        <v>2211</v>
      </c>
      <c r="C40" s="1804" t="s">
        <v>2212</v>
      </c>
      <c r="D40" s="1837" t="s">
        <v>2213</v>
      </c>
      <c r="E40" s="1837" t="s">
        <v>2214</v>
      </c>
      <c r="F40" s="1837" t="s">
        <v>2215</v>
      </c>
      <c r="G40" s="1837" t="s">
        <v>2216</v>
      </c>
      <c r="H40" s="1863" t="s">
        <v>309</v>
      </c>
      <c r="I40" s="1863" t="s">
        <v>360</v>
      </c>
      <c r="J40" s="1863" t="s">
        <v>390</v>
      </c>
      <c r="K40" s="1864" t="s">
        <v>2217</v>
      </c>
      <c r="L40" s="1863" t="s">
        <v>311</v>
      </c>
      <c r="M40" s="1865" t="s">
        <v>2218</v>
      </c>
      <c r="N40" s="587" t="s">
        <v>2219</v>
      </c>
      <c r="O40" s="583" t="s">
        <v>2220</v>
      </c>
      <c r="P40" s="891">
        <v>43647</v>
      </c>
      <c r="Q40" s="891">
        <v>44012</v>
      </c>
      <c r="R40" s="583" t="s">
        <v>2221</v>
      </c>
      <c r="S40" s="879">
        <v>10</v>
      </c>
      <c r="T40" s="879">
        <v>90</v>
      </c>
      <c r="U40" s="913" t="s">
        <v>2992</v>
      </c>
    </row>
    <row r="41" spans="1:21" ht="63" x14ac:dyDescent="0.25">
      <c r="A41" s="1836"/>
      <c r="B41" s="1811"/>
      <c r="C41" s="1857"/>
      <c r="D41" s="1811"/>
      <c r="E41" s="1811"/>
      <c r="F41" s="1811"/>
      <c r="G41" s="1811"/>
      <c r="H41" s="1807"/>
      <c r="I41" s="1807"/>
      <c r="J41" s="1807"/>
      <c r="K41" s="1848"/>
      <c r="L41" s="1807"/>
      <c r="M41" s="1809"/>
      <c r="N41" s="568" t="s">
        <v>2222</v>
      </c>
      <c r="O41" s="569" t="s">
        <v>2220</v>
      </c>
      <c r="P41" s="595">
        <v>43647</v>
      </c>
      <c r="Q41" s="595">
        <v>44012</v>
      </c>
      <c r="R41" s="569" t="s">
        <v>2223</v>
      </c>
      <c r="S41" s="606">
        <v>1</v>
      </c>
      <c r="T41" s="865"/>
      <c r="U41" s="913" t="s">
        <v>2993</v>
      </c>
    </row>
    <row r="42" spans="1:21" ht="78.75" x14ac:dyDescent="0.25">
      <c r="A42" s="1836"/>
      <c r="B42" s="1811"/>
      <c r="C42" s="1811" t="s">
        <v>2224</v>
      </c>
      <c r="D42" s="1811" t="s">
        <v>2225</v>
      </c>
      <c r="E42" s="1811" t="s">
        <v>2226</v>
      </c>
      <c r="F42" s="1811" t="s">
        <v>2227</v>
      </c>
      <c r="G42" s="1811" t="s">
        <v>2228</v>
      </c>
      <c r="H42" s="1807" t="s">
        <v>309</v>
      </c>
      <c r="I42" s="1807" t="s">
        <v>360</v>
      </c>
      <c r="J42" s="1807" t="s">
        <v>390</v>
      </c>
      <c r="K42" s="1851" t="s">
        <v>2229</v>
      </c>
      <c r="L42" s="1807" t="s">
        <v>390</v>
      </c>
      <c r="M42" s="1809" t="s">
        <v>2036</v>
      </c>
      <c r="N42" s="568" t="s">
        <v>2230</v>
      </c>
      <c r="O42" s="569" t="s">
        <v>2231</v>
      </c>
      <c r="P42" s="595">
        <v>43647</v>
      </c>
      <c r="Q42" s="595">
        <v>44012</v>
      </c>
      <c r="R42" s="569" t="s">
        <v>2066</v>
      </c>
      <c r="S42" s="594">
        <v>1</v>
      </c>
      <c r="T42" s="865">
        <v>100</v>
      </c>
      <c r="U42" s="913" t="s">
        <v>3037</v>
      </c>
    </row>
    <row r="43" spans="1:21" ht="47.25" x14ac:dyDescent="0.25">
      <c r="A43" s="1836"/>
      <c r="B43" s="1811"/>
      <c r="C43" s="1811"/>
      <c r="D43" s="1811"/>
      <c r="E43" s="1811"/>
      <c r="F43" s="1811"/>
      <c r="G43" s="1811"/>
      <c r="H43" s="1807"/>
      <c r="I43" s="1807"/>
      <c r="J43" s="1807"/>
      <c r="K43" s="1851"/>
      <c r="L43" s="1807"/>
      <c r="M43" s="1809"/>
      <c r="N43" s="568" t="s">
        <v>2232</v>
      </c>
      <c r="O43" s="569" t="s">
        <v>2231</v>
      </c>
      <c r="P43" s="595">
        <v>43647</v>
      </c>
      <c r="Q43" s="595">
        <v>44012</v>
      </c>
      <c r="R43" s="569" t="s">
        <v>1855</v>
      </c>
      <c r="S43" s="594">
        <v>1</v>
      </c>
      <c r="T43" s="865">
        <v>100</v>
      </c>
      <c r="U43" s="913" t="s">
        <v>3038</v>
      </c>
    </row>
    <row r="44" spans="1:21" ht="47.25" x14ac:dyDescent="0.25">
      <c r="A44" s="1836"/>
      <c r="B44" s="1811"/>
      <c r="C44" s="1811"/>
      <c r="D44" s="1811"/>
      <c r="E44" s="1811"/>
      <c r="F44" s="1811"/>
      <c r="G44" s="1811"/>
      <c r="H44" s="1807"/>
      <c r="I44" s="1807"/>
      <c r="J44" s="1807"/>
      <c r="K44" s="1851"/>
      <c r="L44" s="1807"/>
      <c r="M44" s="1809"/>
      <c r="N44" s="568" t="s">
        <v>2233</v>
      </c>
      <c r="O44" s="569" t="s">
        <v>2234</v>
      </c>
      <c r="P44" s="595">
        <v>43647</v>
      </c>
      <c r="Q44" s="595">
        <v>44012</v>
      </c>
      <c r="R44" s="569" t="s">
        <v>2235</v>
      </c>
      <c r="S44" s="594">
        <v>1</v>
      </c>
      <c r="T44" s="865">
        <v>60</v>
      </c>
      <c r="U44" s="913" t="s">
        <v>3039</v>
      </c>
    </row>
    <row r="45" spans="1:21" ht="63" x14ac:dyDescent="0.25">
      <c r="A45" s="1836"/>
      <c r="B45" s="1811"/>
      <c r="C45" s="1811"/>
      <c r="D45" s="1811"/>
      <c r="E45" s="1811"/>
      <c r="F45" s="1811"/>
      <c r="G45" s="1811"/>
      <c r="H45" s="1807"/>
      <c r="I45" s="1807"/>
      <c r="J45" s="1807"/>
      <c r="K45" s="1851"/>
      <c r="L45" s="1807"/>
      <c r="M45" s="1809"/>
      <c r="N45" s="568" t="s">
        <v>2236</v>
      </c>
      <c r="O45" s="569" t="s">
        <v>2237</v>
      </c>
      <c r="P45" s="595">
        <v>43647</v>
      </c>
      <c r="Q45" s="595">
        <v>44012</v>
      </c>
      <c r="R45" s="569" t="s">
        <v>2238</v>
      </c>
      <c r="S45" s="594">
        <v>80</v>
      </c>
      <c r="T45" s="865"/>
      <c r="U45" s="913" t="s">
        <v>2994</v>
      </c>
    </row>
    <row r="46" spans="1:21" ht="142.5" thickBot="1" x14ac:dyDescent="0.3">
      <c r="A46" s="1814"/>
      <c r="B46" s="1838"/>
      <c r="C46" s="576" t="s">
        <v>2095</v>
      </c>
      <c r="D46" s="576" t="s">
        <v>2239</v>
      </c>
      <c r="E46" s="576" t="s">
        <v>2240</v>
      </c>
      <c r="F46" s="576" t="s">
        <v>2241</v>
      </c>
      <c r="G46" s="576" t="s">
        <v>2242</v>
      </c>
      <c r="H46" s="577" t="s">
        <v>359</v>
      </c>
      <c r="I46" s="577" t="s">
        <v>360</v>
      </c>
      <c r="J46" s="577" t="s">
        <v>311</v>
      </c>
      <c r="K46" s="578" t="s">
        <v>2243</v>
      </c>
      <c r="L46" s="577" t="s">
        <v>311</v>
      </c>
      <c r="M46" s="579" t="s">
        <v>2036</v>
      </c>
      <c r="N46" s="580" t="s">
        <v>2244</v>
      </c>
      <c r="O46" s="576" t="s">
        <v>2245</v>
      </c>
      <c r="P46" s="602">
        <v>43647</v>
      </c>
      <c r="Q46" s="602">
        <v>44012</v>
      </c>
      <c r="R46" s="576" t="s">
        <v>2246</v>
      </c>
      <c r="S46" s="598">
        <v>1</v>
      </c>
      <c r="T46" s="598">
        <v>60</v>
      </c>
      <c r="U46" s="913" t="s">
        <v>3022</v>
      </c>
    </row>
    <row r="48" spans="1:21" s="668" customFormat="1" ht="31.5" customHeight="1" x14ac:dyDescent="0.25">
      <c r="A48" s="695">
        <f>COUNTIF(A6:A46,"*")</f>
        <v>8</v>
      </c>
      <c r="N48" s="695">
        <f>COUNTIF(N6:N46,"*")</f>
        <v>37</v>
      </c>
      <c r="T48" s="745">
        <f>AVERAGE(T6:T46)</f>
        <v>90.441176470588232</v>
      </c>
      <c r="U48" s="881"/>
    </row>
    <row r="49" spans="1:21" s="668" customFormat="1" ht="31.5" customHeight="1" x14ac:dyDescent="0.25">
      <c r="A49" s="430" t="s">
        <v>2773</v>
      </c>
      <c r="N49" s="430" t="s">
        <v>2774</v>
      </c>
      <c r="T49" s="189" t="s">
        <v>2774</v>
      </c>
      <c r="U49" s="881"/>
    </row>
  </sheetData>
  <mergeCells count="133">
    <mergeCell ref="I42:I45"/>
    <mergeCell ref="J42:J45"/>
    <mergeCell ref="K42:K45"/>
    <mergeCell ref="L42:L45"/>
    <mergeCell ref="M42:M45"/>
    <mergeCell ref="C42:C45"/>
    <mergeCell ref="D42:D45"/>
    <mergeCell ref="E42:E45"/>
    <mergeCell ref="F42:F45"/>
    <mergeCell ref="G42:G45"/>
    <mergeCell ref="H42:H45"/>
    <mergeCell ref="H40:H41"/>
    <mergeCell ref="I40:I41"/>
    <mergeCell ref="J40:J41"/>
    <mergeCell ref="K40:K41"/>
    <mergeCell ref="L40:L41"/>
    <mergeCell ref="M40:M41"/>
    <mergeCell ref="K36:K37"/>
    <mergeCell ref="L36:L37"/>
    <mergeCell ref="M36:M37"/>
    <mergeCell ref="H36:H37"/>
    <mergeCell ref="I36:I37"/>
    <mergeCell ref="J36:J37"/>
    <mergeCell ref="A40:A46"/>
    <mergeCell ref="B40:B46"/>
    <mergeCell ref="C40:C41"/>
    <mergeCell ref="D40:D41"/>
    <mergeCell ref="E40:E41"/>
    <mergeCell ref="F40:F41"/>
    <mergeCell ref="G40:G41"/>
    <mergeCell ref="A36:A39"/>
    <mergeCell ref="B36:B39"/>
    <mergeCell ref="G36:G37"/>
    <mergeCell ref="I28:I29"/>
    <mergeCell ref="J28:J29"/>
    <mergeCell ref="K28:K29"/>
    <mergeCell ref="L28:L29"/>
    <mergeCell ref="M28:M29"/>
    <mergeCell ref="A31:A35"/>
    <mergeCell ref="B31:B35"/>
    <mergeCell ref="T23:T24"/>
    <mergeCell ref="U23:U24"/>
    <mergeCell ref="A25:A30"/>
    <mergeCell ref="B25:B30"/>
    <mergeCell ref="C28:C29"/>
    <mergeCell ref="D28:D29"/>
    <mergeCell ref="E28:E29"/>
    <mergeCell ref="F28:F29"/>
    <mergeCell ref="G28:G29"/>
    <mergeCell ref="H28:H29"/>
    <mergeCell ref="N23:N24"/>
    <mergeCell ref="O23:O24"/>
    <mergeCell ref="P23:P24"/>
    <mergeCell ref="Q23:Q24"/>
    <mergeCell ref="R23:R24"/>
    <mergeCell ref="S23:S24"/>
    <mergeCell ref="A16:A24"/>
    <mergeCell ref="K20:K21"/>
    <mergeCell ref="L20:L21"/>
    <mergeCell ref="M20:M21"/>
    <mergeCell ref="G23:G24"/>
    <mergeCell ref="H23:H24"/>
    <mergeCell ref="I23:I24"/>
    <mergeCell ref="J23:J24"/>
    <mergeCell ref="K23:K24"/>
    <mergeCell ref="L23:L24"/>
    <mergeCell ref="M23:M24"/>
    <mergeCell ref="S16:S17"/>
    <mergeCell ref="G18:G19"/>
    <mergeCell ref="H18:H19"/>
    <mergeCell ref="I18:I19"/>
    <mergeCell ref="J18:J19"/>
    <mergeCell ref="M18:M19"/>
    <mergeCell ref="M16:M17"/>
    <mergeCell ref="N16:N17"/>
    <mergeCell ref="O16:O17"/>
    <mergeCell ref="P16:P17"/>
    <mergeCell ref="Q16:Q17"/>
    <mergeCell ref="R16:R17"/>
    <mergeCell ref="B16:B24"/>
    <mergeCell ref="G16:G17"/>
    <mergeCell ref="H16:H17"/>
    <mergeCell ref="I16:I17"/>
    <mergeCell ref="J16:J17"/>
    <mergeCell ref="G20:G21"/>
    <mergeCell ref="H20:H21"/>
    <mergeCell ref="I20:I21"/>
    <mergeCell ref="J20:J21"/>
    <mergeCell ref="A13:A15"/>
    <mergeCell ref="B13:B15"/>
    <mergeCell ref="F6:F7"/>
    <mergeCell ref="G6:G7"/>
    <mergeCell ref="H6:H7"/>
    <mergeCell ref="I6:I7"/>
    <mergeCell ref="J6:J7"/>
    <mergeCell ref="A6:A9"/>
    <mergeCell ref="B6:B9"/>
    <mergeCell ref="C6:C7"/>
    <mergeCell ref="D6:D7"/>
    <mergeCell ref="E6:E7"/>
    <mergeCell ref="M4:M5"/>
    <mergeCell ref="A4:B4"/>
    <mergeCell ref="C4:C5"/>
    <mergeCell ref="D4:F4"/>
    <mergeCell ref="G4:G5"/>
    <mergeCell ref="H4:H5"/>
    <mergeCell ref="I4:I5"/>
    <mergeCell ref="A10:A12"/>
    <mergeCell ref="B10:B12"/>
    <mergeCell ref="U16:U17"/>
    <mergeCell ref="U20:U21"/>
    <mergeCell ref="T16:T17"/>
    <mergeCell ref="T20:T21"/>
    <mergeCell ref="L6:L7"/>
    <mergeCell ref="M6:M7"/>
    <mergeCell ref="K6:K7"/>
    <mergeCell ref="A1:B2"/>
    <mergeCell ref="C1:S1"/>
    <mergeCell ref="T1:U1"/>
    <mergeCell ref="C2:S2"/>
    <mergeCell ref="T2:U2"/>
    <mergeCell ref="A3:B3"/>
    <mergeCell ref="C3:U3"/>
    <mergeCell ref="P4:Q4"/>
    <mergeCell ref="R4:R5"/>
    <mergeCell ref="S4:S5"/>
    <mergeCell ref="T4:T5"/>
    <mergeCell ref="U4:U5"/>
    <mergeCell ref="N4:N5"/>
    <mergeCell ref="O4:O5"/>
    <mergeCell ref="J4:J5"/>
    <mergeCell ref="K4:K5"/>
    <mergeCell ref="L4:L5"/>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G1" zoomScale="70" zoomScaleNormal="70" workbookViewId="0">
      <selection activeCell="T13" sqref="T13"/>
    </sheetView>
  </sheetViews>
  <sheetFormatPr baseColWidth="10" defaultRowHeight="12.75" x14ac:dyDescent="0.25"/>
  <cols>
    <col min="1" max="1" width="18.85546875" style="191" customWidth="1"/>
    <col min="2" max="2" width="17.42578125" style="191" customWidth="1"/>
    <col min="3" max="3" width="16.140625" style="166" customWidth="1"/>
    <col min="4" max="4" width="19.85546875" style="166" customWidth="1"/>
    <col min="5" max="5" width="18.7109375" style="166" customWidth="1"/>
    <col min="6" max="6" width="19.42578125" style="166" customWidth="1"/>
    <col min="7" max="7" width="17.85546875" style="166" customWidth="1"/>
    <col min="8" max="8" width="6.28515625" style="195" customWidth="1"/>
    <col min="9" max="10" width="6.28515625" style="191" customWidth="1"/>
    <col min="11" max="11" width="24.42578125" style="191" customWidth="1"/>
    <col min="12" max="12" width="8" style="196" customWidth="1"/>
    <col min="13" max="13" width="5.7109375" style="166" customWidth="1"/>
    <col min="14" max="14" width="22.85546875" style="301" customWidth="1"/>
    <col min="15" max="15" width="19" style="267" customWidth="1"/>
    <col min="16" max="16" width="11.42578125" style="273"/>
    <col min="17" max="17" width="11.42578125" style="273" customWidth="1"/>
    <col min="18" max="18" width="26" style="267" customWidth="1"/>
    <col min="19" max="19" width="14.42578125" style="301" customWidth="1"/>
    <col min="20" max="20" width="15.42578125" style="166" customWidth="1"/>
    <col min="21" max="21" width="54.28515625" style="166" bestFit="1" customWidth="1"/>
    <col min="22" max="255" width="11.42578125" style="166"/>
    <col min="256" max="256" width="1" style="166" customWidth="1"/>
    <col min="257" max="257" width="18.85546875" style="166" customWidth="1"/>
    <col min="258" max="258" width="17.42578125" style="166" customWidth="1"/>
    <col min="259" max="259" width="16.140625" style="166" customWidth="1"/>
    <col min="260" max="260" width="19.85546875" style="166" customWidth="1"/>
    <col min="261" max="261" width="18.7109375" style="166" customWidth="1"/>
    <col min="262" max="262" width="19.42578125" style="166" customWidth="1"/>
    <col min="263" max="263" width="17.85546875" style="166" customWidth="1"/>
    <col min="264" max="266" width="6.28515625" style="166" customWidth="1"/>
    <col min="267" max="267" width="24.42578125" style="166" customWidth="1"/>
    <col min="268" max="268" width="8" style="166" customWidth="1"/>
    <col min="269" max="269" width="5.7109375" style="166" customWidth="1"/>
    <col min="270" max="270" width="22.85546875" style="166" customWidth="1"/>
    <col min="271" max="271" width="19" style="166" customWidth="1"/>
    <col min="272" max="272" width="11.42578125" style="166"/>
    <col min="273" max="273" width="11.42578125" style="166" customWidth="1"/>
    <col min="274" max="274" width="26" style="166" customWidth="1"/>
    <col min="275" max="275" width="14.42578125" style="166" customWidth="1"/>
    <col min="276" max="276" width="15.42578125" style="166" customWidth="1"/>
    <col min="277" max="277" width="54.28515625" style="166" bestFit="1" customWidth="1"/>
    <col min="278" max="511" width="11.42578125" style="166"/>
    <col min="512" max="512" width="1" style="166" customWidth="1"/>
    <col min="513" max="513" width="18.85546875" style="166" customWidth="1"/>
    <col min="514" max="514" width="17.42578125" style="166" customWidth="1"/>
    <col min="515" max="515" width="16.140625" style="166" customWidth="1"/>
    <col min="516" max="516" width="19.85546875" style="166" customWidth="1"/>
    <col min="517" max="517" width="18.7109375" style="166" customWidth="1"/>
    <col min="518" max="518" width="19.42578125" style="166" customWidth="1"/>
    <col min="519" max="519" width="17.85546875" style="166" customWidth="1"/>
    <col min="520" max="522" width="6.28515625" style="166" customWidth="1"/>
    <col min="523" max="523" width="24.42578125" style="166" customWidth="1"/>
    <col min="524" max="524" width="8" style="166" customWidth="1"/>
    <col min="525" max="525" width="5.7109375" style="166" customWidth="1"/>
    <col min="526" max="526" width="22.85546875" style="166" customWidth="1"/>
    <col min="527" max="527" width="19" style="166" customWidth="1"/>
    <col min="528" max="528" width="11.42578125" style="166"/>
    <col min="529" max="529" width="11.42578125" style="166" customWidth="1"/>
    <col min="530" max="530" width="26" style="166" customWidth="1"/>
    <col min="531" max="531" width="14.42578125" style="166" customWidth="1"/>
    <col min="532" max="532" width="15.42578125" style="166" customWidth="1"/>
    <col min="533" max="533" width="54.28515625" style="166" bestFit="1" customWidth="1"/>
    <col min="534" max="767" width="11.42578125" style="166"/>
    <col min="768" max="768" width="1" style="166" customWidth="1"/>
    <col min="769" max="769" width="18.85546875" style="166" customWidth="1"/>
    <col min="770" max="770" width="17.42578125" style="166" customWidth="1"/>
    <col min="771" max="771" width="16.140625" style="166" customWidth="1"/>
    <col min="772" max="772" width="19.85546875" style="166" customWidth="1"/>
    <col min="773" max="773" width="18.7109375" style="166" customWidth="1"/>
    <col min="774" max="774" width="19.42578125" style="166" customWidth="1"/>
    <col min="775" max="775" width="17.85546875" style="166" customWidth="1"/>
    <col min="776" max="778" width="6.28515625" style="166" customWidth="1"/>
    <col min="779" max="779" width="24.42578125" style="166" customWidth="1"/>
    <col min="780" max="780" width="8" style="166" customWidth="1"/>
    <col min="781" max="781" width="5.7109375" style="166" customWidth="1"/>
    <col min="782" max="782" width="22.85546875" style="166" customWidth="1"/>
    <col min="783" max="783" width="19" style="166" customWidth="1"/>
    <col min="784" max="784" width="11.42578125" style="166"/>
    <col min="785" max="785" width="11.42578125" style="166" customWidth="1"/>
    <col min="786" max="786" width="26" style="166" customWidth="1"/>
    <col min="787" max="787" width="14.42578125" style="166" customWidth="1"/>
    <col min="788" max="788" width="15.42578125" style="166" customWidth="1"/>
    <col min="789" max="789" width="54.28515625" style="166" bestFit="1" customWidth="1"/>
    <col min="790" max="1023" width="11.42578125" style="166"/>
    <col min="1024" max="1024" width="1" style="166" customWidth="1"/>
    <col min="1025" max="1025" width="18.85546875" style="166" customWidth="1"/>
    <col min="1026" max="1026" width="17.42578125" style="166" customWidth="1"/>
    <col min="1027" max="1027" width="16.140625" style="166" customWidth="1"/>
    <col min="1028" max="1028" width="19.85546875" style="166" customWidth="1"/>
    <col min="1029" max="1029" width="18.7109375" style="166" customWidth="1"/>
    <col min="1030" max="1030" width="19.42578125" style="166" customWidth="1"/>
    <col min="1031" max="1031" width="17.85546875" style="166" customWidth="1"/>
    <col min="1032" max="1034" width="6.28515625" style="166" customWidth="1"/>
    <col min="1035" max="1035" width="24.42578125" style="166" customWidth="1"/>
    <col min="1036" max="1036" width="8" style="166" customWidth="1"/>
    <col min="1037" max="1037" width="5.7109375" style="166" customWidth="1"/>
    <col min="1038" max="1038" width="22.85546875" style="166" customWidth="1"/>
    <col min="1039" max="1039" width="19" style="166" customWidth="1"/>
    <col min="1040" max="1040" width="11.42578125" style="166"/>
    <col min="1041" max="1041" width="11.42578125" style="166" customWidth="1"/>
    <col min="1042" max="1042" width="26" style="166" customWidth="1"/>
    <col min="1043" max="1043" width="14.42578125" style="166" customWidth="1"/>
    <col min="1044" max="1044" width="15.42578125" style="166" customWidth="1"/>
    <col min="1045" max="1045" width="54.28515625" style="166" bestFit="1" customWidth="1"/>
    <col min="1046" max="1279" width="11.42578125" style="166"/>
    <col min="1280" max="1280" width="1" style="166" customWidth="1"/>
    <col min="1281" max="1281" width="18.85546875" style="166" customWidth="1"/>
    <col min="1282" max="1282" width="17.42578125" style="166" customWidth="1"/>
    <col min="1283" max="1283" width="16.140625" style="166" customWidth="1"/>
    <col min="1284" max="1284" width="19.85546875" style="166" customWidth="1"/>
    <col min="1285" max="1285" width="18.7109375" style="166" customWidth="1"/>
    <col min="1286" max="1286" width="19.42578125" style="166" customWidth="1"/>
    <col min="1287" max="1287" width="17.85546875" style="166" customWidth="1"/>
    <col min="1288" max="1290" width="6.28515625" style="166" customWidth="1"/>
    <col min="1291" max="1291" width="24.42578125" style="166" customWidth="1"/>
    <col min="1292" max="1292" width="8" style="166" customWidth="1"/>
    <col min="1293" max="1293" width="5.7109375" style="166" customWidth="1"/>
    <col min="1294" max="1294" width="22.85546875" style="166" customWidth="1"/>
    <col min="1295" max="1295" width="19" style="166" customWidth="1"/>
    <col min="1296" max="1296" width="11.42578125" style="166"/>
    <col min="1297" max="1297" width="11.42578125" style="166" customWidth="1"/>
    <col min="1298" max="1298" width="26" style="166" customWidth="1"/>
    <col min="1299" max="1299" width="14.42578125" style="166" customWidth="1"/>
    <col min="1300" max="1300" width="15.42578125" style="166" customWidth="1"/>
    <col min="1301" max="1301" width="54.28515625" style="166" bestFit="1" customWidth="1"/>
    <col min="1302" max="1535" width="11.42578125" style="166"/>
    <col min="1536" max="1536" width="1" style="166" customWidth="1"/>
    <col min="1537" max="1537" width="18.85546875" style="166" customWidth="1"/>
    <col min="1538" max="1538" width="17.42578125" style="166" customWidth="1"/>
    <col min="1539" max="1539" width="16.140625" style="166" customWidth="1"/>
    <col min="1540" max="1540" width="19.85546875" style="166" customWidth="1"/>
    <col min="1541" max="1541" width="18.7109375" style="166" customWidth="1"/>
    <col min="1542" max="1542" width="19.42578125" style="166" customWidth="1"/>
    <col min="1543" max="1543" width="17.85546875" style="166" customWidth="1"/>
    <col min="1544" max="1546" width="6.28515625" style="166" customWidth="1"/>
    <col min="1547" max="1547" width="24.42578125" style="166" customWidth="1"/>
    <col min="1548" max="1548" width="8" style="166" customWidth="1"/>
    <col min="1549" max="1549" width="5.7109375" style="166" customWidth="1"/>
    <col min="1550" max="1550" width="22.85546875" style="166" customWidth="1"/>
    <col min="1551" max="1551" width="19" style="166" customWidth="1"/>
    <col min="1552" max="1552" width="11.42578125" style="166"/>
    <col min="1553" max="1553" width="11.42578125" style="166" customWidth="1"/>
    <col min="1554" max="1554" width="26" style="166" customWidth="1"/>
    <col min="1555" max="1555" width="14.42578125" style="166" customWidth="1"/>
    <col min="1556" max="1556" width="15.42578125" style="166" customWidth="1"/>
    <col min="1557" max="1557" width="54.28515625" style="166" bestFit="1" customWidth="1"/>
    <col min="1558" max="1791" width="11.42578125" style="166"/>
    <col min="1792" max="1792" width="1" style="166" customWidth="1"/>
    <col min="1793" max="1793" width="18.85546875" style="166" customWidth="1"/>
    <col min="1794" max="1794" width="17.42578125" style="166" customWidth="1"/>
    <col min="1795" max="1795" width="16.140625" style="166" customWidth="1"/>
    <col min="1796" max="1796" width="19.85546875" style="166" customWidth="1"/>
    <col min="1797" max="1797" width="18.7109375" style="166" customWidth="1"/>
    <col min="1798" max="1798" width="19.42578125" style="166" customWidth="1"/>
    <col min="1799" max="1799" width="17.85546875" style="166" customWidth="1"/>
    <col min="1800" max="1802" width="6.28515625" style="166" customWidth="1"/>
    <col min="1803" max="1803" width="24.42578125" style="166" customWidth="1"/>
    <col min="1804" max="1804" width="8" style="166" customWidth="1"/>
    <col min="1805" max="1805" width="5.7109375" style="166" customWidth="1"/>
    <col min="1806" max="1806" width="22.85546875" style="166" customWidth="1"/>
    <col min="1807" max="1807" width="19" style="166" customWidth="1"/>
    <col min="1808" max="1808" width="11.42578125" style="166"/>
    <col min="1809" max="1809" width="11.42578125" style="166" customWidth="1"/>
    <col min="1810" max="1810" width="26" style="166" customWidth="1"/>
    <col min="1811" max="1811" width="14.42578125" style="166" customWidth="1"/>
    <col min="1812" max="1812" width="15.42578125" style="166" customWidth="1"/>
    <col min="1813" max="1813" width="54.28515625" style="166" bestFit="1" customWidth="1"/>
    <col min="1814" max="2047" width="11.42578125" style="166"/>
    <col min="2048" max="2048" width="1" style="166" customWidth="1"/>
    <col min="2049" max="2049" width="18.85546875" style="166" customWidth="1"/>
    <col min="2050" max="2050" width="17.42578125" style="166" customWidth="1"/>
    <col min="2051" max="2051" width="16.140625" style="166" customWidth="1"/>
    <col min="2052" max="2052" width="19.85546875" style="166" customWidth="1"/>
    <col min="2053" max="2053" width="18.7109375" style="166" customWidth="1"/>
    <col min="2054" max="2054" width="19.42578125" style="166" customWidth="1"/>
    <col min="2055" max="2055" width="17.85546875" style="166" customWidth="1"/>
    <col min="2056" max="2058" width="6.28515625" style="166" customWidth="1"/>
    <col min="2059" max="2059" width="24.42578125" style="166" customWidth="1"/>
    <col min="2060" max="2060" width="8" style="166" customWidth="1"/>
    <col min="2061" max="2061" width="5.7109375" style="166" customWidth="1"/>
    <col min="2062" max="2062" width="22.85546875" style="166" customWidth="1"/>
    <col min="2063" max="2063" width="19" style="166" customWidth="1"/>
    <col min="2064" max="2064" width="11.42578125" style="166"/>
    <col min="2065" max="2065" width="11.42578125" style="166" customWidth="1"/>
    <col min="2066" max="2066" width="26" style="166" customWidth="1"/>
    <col min="2067" max="2067" width="14.42578125" style="166" customWidth="1"/>
    <col min="2068" max="2068" width="15.42578125" style="166" customWidth="1"/>
    <col min="2069" max="2069" width="54.28515625" style="166" bestFit="1" customWidth="1"/>
    <col min="2070" max="2303" width="11.42578125" style="166"/>
    <col min="2304" max="2304" width="1" style="166" customWidth="1"/>
    <col min="2305" max="2305" width="18.85546875" style="166" customWidth="1"/>
    <col min="2306" max="2306" width="17.42578125" style="166" customWidth="1"/>
    <col min="2307" max="2307" width="16.140625" style="166" customWidth="1"/>
    <col min="2308" max="2308" width="19.85546875" style="166" customWidth="1"/>
    <col min="2309" max="2309" width="18.7109375" style="166" customWidth="1"/>
    <col min="2310" max="2310" width="19.42578125" style="166" customWidth="1"/>
    <col min="2311" max="2311" width="17.85546875" style="166" customWidth="1"/>
    <col min="2312" max="2314" width="6.28515625" style="166" customWidth="1"/>
    <col min="2315" max="2315" width="24.42578125" style="166" customWidth="1"/>
    <col min="2316" max="2316" width="8" style="166" customWidth="1"/>
    <col min="2317" max="2317" width="5.7109375" style="166" customWidth="1"/>
    <col min="2318" max="2318" width="22.85546875" style="166" customWidth="1"/>
    <col min="2319" max="2319" width="19" style="166" customWidth="1"/>
    <col min="2320" max="2320" width="11.42578125" style="166"/>
    <col min="2321" max="2321" width="11.42578125" style="166" customWidth="1"/>
    <col min="2322" max="2322" width="26" style="166" customWidth="1"/>
    <col min="2323" max="2323" width="14.42578125" style="166" customWidth="1"/>
    <col min="2324" max="2324" width="15.42578125" style="166" customWidth="1"/>
    <col min="2325" max="2325" width="54.28515625" style="166" bestFit="1" customWidth="1"/>
    <col min="2326" max="2559" width="11.42578125" style="166"/>
    <col min="2560" max="2560" width="1" style="166" customWidth="1"/>
    <col min="2561" max="2561" width="18.85546875" style="166" customWidth="1"/>
    <col min="2562" max="2562" width="17.42578125" style="166" customWidth="1"/>
    <col min="2563" max="2563" width="16.140625" style="166" customWidth="1"/>
    <col min="2564" max="2564" width="19.85546875" style="166" customWidth="1"/>
    <col min="2565" max="2565" width="18.7109375" style="166" customWidth="1"/>
    <col min="2566" max="2566" width="19.42578125" style="166" customWidth="1"/>
    <col min="2567" max="2567" width="17.85546875" style="166" customWidth="1"/>
    <col min="2568" max="2570" width="6.28515625" style="166" customWidth="1"/>
    <col min="2571" max="2571" width="24.42578125" style="166" customWidth="1"/>
    <col min="2572" max="2572" width="8" style="166" customWidth="1"/>
    <col min="2573" max="2573" width="5.7109375" style="166" customWidth="1"/>
    <col min="2574" max="2574" width="22.85546875" style="166" customWidth="1"/>
    <col min="2575" max="2575" width="19" style="166" customWidth="1"/>
    <col min="2576" max="2576" width="11.42578125" style="166"/>
    <col min="2577" max="2577" width="11.42578125" style="166" customWidth="1"/>
    <col min="2578" max="2578" width="26" style="166" customWidth="1"/>
    <col min="2579" max="2579" width="14.42578125" style="166" customWidth="1"/>
    <col min="2580" max="2580" width="15.42578125" style="166" customWidth="1"/>
    <col min="2581" max="2581" width="54.28515625" style="166" bestFit="1" customWidth="1"/>
    <col min="2582" max="2815" width="11.42578125" style="166"/>
    <col min="2816" max="2816" width="1" style="166" customWidth="1"/>
    <col min="2817" max="2817" width="18.85546875" style="166" customWidth="1"/>
    <col min="2818" max="2818" width="17.42578125" style="166" customWidth="1"/>
    <col min="2819" max="2819" width="16.140625" style="166" customWidth="1"/>
    <col min="2820" max="2820" width="19.85546875" style="166" customWidth="1"/>
    <col min="2821" max="2821" width="18.7109375" style="166" customWidth="1"/>
    <col min="2822" max="2822" width="19.42578125" style="166" customWidth="1"/>
    <col min="2823" max="2823" width="17.85546875" style="166" customWidth="1"/>
    <col min="2824" max="2826" width="6.28515625" style="166" customWidth="1"/>
    <col min="2827" max="2827" width="24.42578125" style="166" customWidth="1"/>
    <col min="2828" max="2828" width="8" style="166" customWidth="1"/>
    <col min="2829" max="2829" width="5.7109375" style="166" customWidth="1"/>
    <col min="2830" max="2830" width="22.85546875" style="166" customWidth="1"/>
    <col min="2831" max="2831" width="19" style="166" customWidth="1"/>
    <col min="2832" max="2832" width="11.42578125" style="166"/>
    <col min="2833" max="2833" width="11.42578125" style="166" customWidth="1"/>
    <col min="2834" max="2834" width="26" style="166" customWidth="1"/>
    <col min="2835" max="2835" width="14.42578125" style="166" customWidth="1"/>
    <col min="2836" max="2836" width="15.42578125" style="166" customWidth="1"/>
    <col min="2837" max="2837" width="54.28515625" style="166" bestFit="1" customWidth="1"/>
    <col min="2838" max="3071" width="11.42578125" style="166"/>
    <col min="3072" max="3072" width="1" style="166" customWidth="1"/>
    <col min="3073" max="3073" width="18.85546875" style="166" customWidth="1"/>
    <col min="3074" max="3074" width="17.42578125" style="166" customWidth="1"/>
    <col min="3075" max="3075" width="16.140625" style="166" customWidth="1"/>
    <col min="3076" max="3076" width="19.85546875" style="166" customWidth="1"/>
    <col min="3077" max="3077" width="18.7109375" style="166" customWidth="1"/>
    <col min="3078" max="3078" width="19.42578125" style="166" customWidth="1"/>
    <col min="3079" max="3079" width="17.85546875" style="166" customWidth="1"/>
    <col min="3080" max="3082" width="6.28515625" style="166" customWidth="1"/>
    <col min="3083" max="3083" width="24.42578125" style="166" customWidth="1"/>
    <col min="3084" max="3084" width="8" style="166" customWidth="1"/>
    <col min="3085" max="3085" width="5.7109375" style="166" customWidth="1"/>
    <col min="3086" max="3086" width="22.85546875" style="166" customWidth="1"/>
    <col min="3087" max="3087" width="19" style="166" customWidth="1"/>
    <col min="3088" max="3088" width="11.42578125" style="166"/>
    <col min="3089" max="3089" width="11.42578125" style="166" customWidth="1"/>
    <col min="3090" max="3090" width="26" style="166" customWidth="1"/>
    <col min="3091" max="3091" width="14.42578125" style="166" customWidth="1"/>
    <col min="3092" max="3092" width="15.42578125" style="166" customWidth="1"/>
    <col min="3093" max="3093" width="54.28515625" style="166" bestFit="1" customWidth="1"/>
    <col min="3094" max="3327" width="11.42578125" style="166"/>
    <col min="3328" max="3328" width="1" style="166" customWidth="1"/>
    <col min="3329" max="3329" width="18.85546875" style="166" customWidth="1"/>
    <col min="3330" max="3330" width="17.42578125" style="166" customWidth="1"/>
    <col min="3331" max="3331" width="16.140625" style="166" customWidth="1"/>
    <col min="3332" max="3332" width="19.85546875" style="166" customWidth="1"/>
    <col min="3333" max="3333" width="18.7109375" style="166" customWidth="1"/>
    <col min="3334" max="3334" width="19.42578125" style="166" customWidth="1"/>
    <col min="3335" max="3335" width="17.85546875" style="166" customWidth="1"/>
    <col min="3336" max="3338" width="6.28515625" style="166" customWidth="1"/>
    <col min="3339" max="3339" width="24.42578125" style="166" customWidth="1"/>
    <col min="3340" max="3340" width="8" style="166" customWidth="1"/>
    <col min="3341" max="3341" width="5.7109375" style="166" customWidth="1"/>
    <col min="3342" max="3342" width="22.85546875" style="166" customWidth="1"/>
    <col min="3343" max="3343" width="19" style="166" customWidth="1"/>
    <col min="3344" max="3344" width="11.42578125" style="166"/>
    <col min="3345" max="3345" width="11.42578125" style="166" customWidth="1"/>
    <col min="3346" max="3346" width="26" style="166" customWidth="1"/>
    <col min="3347" max="3347" width="14.42578125" style="166" customWidth="1"/>
    <col min="3348" max="3348" width="15.42578125" style="166" customWidth="1"/>
    <col min="3349" max="3349" width="54.28515625" style="166" bestFit="1" customWidth="1"/>
    <col min="3350" max="3583" width="11.42578125" style="166"/>
    <col min="3584" max="3584" width="1" style="166" customWidth="1"/>
    <col min="3585" max="3585" width="18.85546875" style="166" customWidth="1"/>
    <col min="3586" max="3586" width="17.42578125" style="166" customWidth="1"/>
    <col min="3587" max="3587" width="16.140625" style="166" customWidth="1"/>
    <col min="3588" max="3588" width="19.85546875" style="166" customWidth="1"/>
    <col min="3589" max="3589" width="18.7109375" style="166" customWidth="1"/>
    <col min="3590" max="3590" width="19.42578125" style="166" customWidth="1"/>
    <col min="3591" max="3591" width="17.85546875" style="166" customWidth="1"/>
    <col min="3592" max="3594" width="6.28515625" style="166" customWidth="1"/>
    <col min="3595" max="3595" width="24.42578125" style="166" customWidth="1"/>
    <col min="3596" max="3596" width="8" style="166" customWidth="1"/>
    <col min="3597" max="3597" width="5.7109375" style="166" customWidth="1"/>
    <col min="3598" max="3598" width="22.85546875" style="166" customWidth="1"/>
    <col min="3599" max="3599" width="19" style="166" customWidth="1"/>
    <col min="3600" max="3600" width="11.42578125" style="166"/>
    <col min="3601" max="3601" width="11.42578125" style="166" customWidth="1"/>
    <col min="3602" max="3602" width="26" style="166" customWidth="1"/>
    <col min="3603" max="3603" width="14.42578125" style="166" customWidth="1"/>
    <col min="3604" max="3604" width="15.42578125" style="166" customWidth="1"/>
    <col min="3605" max="3605" width="54.28515625" style="166" bestFit="1" customWidth="1"/>
    <col min="3606" max="3839" width="11.42578125" style="166"/>
    <col min="3840" max="3840" width="1" style="166" customWidth="1"/>
    <col min="3841" max="3841" width="18.85546875" style="166" customWidth="1"/>
    <col min="3842" max="3842" width="17.42578125" style="166" customWidth="1"/>
    <col min="3843" max="3843" width="16.140625" style="166" customWidth="1"/>
    <col min="3844" max="3844" width="19.85546875" style="166" customWidth="1"/>
    <col min="3845" max="3845" width="18.7109375" style="166" customWidth="1"/>
    <col min="3846" max="3846" width="19.42578125" style="166" customWidth="1"/>
    <col min="3847" max="3847" width="17.85546875" style="166" customWidth="1"/>
    <col min="3848" max="3850" width="6.28515625" style="166" customWidth="1"/>
    <col min="3851" max="3851" width="24.42578125" style="166" customWidth="1"/>
    <col min="3852" max="3852" width="8" style="166" customWidth="1"/>
    <col min="3853" max="3853" width="5.7109375" style="166" customWidth="1"/>
    <col min="3854" max="3854" width="22.85546875" style="166" customWidth="1"/>
    <col min="3855" max="3855" width="19" style="166" customWidth="1"/>
    <col min="3856" max="3856" width="11.42578125" style="166"/>
    <col min="3857" max="3857" width="11.42578125" style="166" customWidth="1"/>
    <col min="3858" max="3858" width="26" style="166" customWidth="1"/>
    <col min="3859" max="3859" width="14.42578125" style="166" customWidth="1"/>
    <col min="3860" max="3860" width="15.42578125" style="166" customWidth="1"/>
    <col min="3861" max="3861" width="54.28515625" style="166" bestFit="1" customWidth="1"/>
    <col min="3862" max="4095" width="11.42578125" style="166"/>
    <col min="4096" max="4096" width="1" style="166" customWidth="1"/>
    <col min="4097" max="4097" width="18.85546875" style="166" customWidth="1"/>
    <col min="4098" max="4098" width="17.42578125" style="166" customWidth="1"/>
    <col min="4099" max="4099" width="16.140625" style="166" customWidth="1"/>
    <col min="4100" max="4100" width="19.85546875" style="166" customWidth="1"/>
    <col min="4101" max="4101" width="18.7109375" style="166" customWidth="1"/>
    <col min="4102" max="4102" width="19.42578125" style="166" customWidth="1"/>
    <col min="4103" max="4103" width="17.85546875" style="166" customWidth="1"/>
    <col min="4104" max="4106" width="6.28515625" style="166" customWidth="1"/>
    <col min="4107" max="4107" width="24.42578125" style="166" customWidth="1"/>
    <col min="4108" max="4108" width="8" style="166" customWidth="1"/>
    <col min="4109" max="4109" width="5.7109375" style="166" customWidth="1"/>
    <col min="4110" max="4110" width="22.85546875" style="166" customWidth="1"/>
    <col min="4111" max="4111" width="19" style="166" customWidth="1"/>
    <col min="4112" max="4112" width="11.42578125" style="166"/>
    <col min="4113" max="4113" width="11.42578125" style="166" customWidth="1"/>
    <col min="4114" max="4114" width="26" style="166" customWidth="1"/>
    <col min="4115" max="4115" width="14.42578125" style="166" customWidth="1"/>
    <col min="4116" max="4116" width="15.42578125" style="166" customWidth="1"/>
    <col min="4117" max="4117" width="54.28515625" style="166" bestFit="1" customWidth="1"/>
    <col min="4118" max="4351" width="11.42578125" style="166"/>
    <col min="4352" max="4352" width="1" style="166" customWidth="1"/>
    <col min="4353" max="4353" width="18.85546875" style="166" customWidth="1"/>
    <col min="4354" max="4354" width="17.42578125" style="166" customWidth="1"/>
    <col min="4355" max="4355" width="16.140625" style="166" customWidth="1"/>
    <col min="4356" max="4356" width="19.85546875" style="166" customWidth="1"/>
    <col min="4357" max="4357" width="18.7109375" style="166" customWidth="1"/>
    <col min="4358" max="4358" width="19.42578125" style="166" customWidth="1"/>
    <col min="4359" max="4359" width="17.85546875" style="166" customWidth="1"/>
    <col min="4360" max="4362" width="6.28515625" style="166" customWidth="1"/>
    <col min="4363" max="4363" width="24.42578125" style="166" customWidth="1"/>
    <col min="4364" max="4364" width="8" style="166" customWidth="1"/>
    <col min="4365" max="4365" width="5.7109375" style="166" customWidth="1"/>
    <col min="4366" max="4366" width="22.85546875" style="166" customWidth="1"/>
    <col min="4367" max="4367" width="19" style="166" customWidth="1"/>
    <col min="4368" max="4368" width="11.42578125" style="166"/>
    <col min="4369" max="4369" width="11.42578125" style="166" customWidth="1"/>
    <col min="4370" max="4370" width="26" style="166" customWidth="1"/>
    <col min="4371" max="4371" width="14.42578125" style="166" customWidth="1"/>
    <col min="4372" max="4372" width="15.42578125" style="166" customWidth="1"/>
    <col min="4373" max="4373" width="54.28515625" style="166" bestFit="1" customWidth="1"/>
    <col min="4374" max="4607" width="11.42578125" style="166"/>
    <col min="4608" max="4608" width="1" style="166" customWidth="1"/>
    <col min="4609" max="4609" width="18.85546875" style="166" customWidth="1"/>
    <col min="4610" max="4610" width="17.42578125" style="166" customWidth="1"/>
    <col min="4611" max="4611" width="16.140625" style="166" customWidth="1"/>
    <col min="4612" max="4612" width="19.85546875" style="166" customWidth="1"/>
    <col min="4613" max="4613" width="18.7109375" style="166" customWidth="1"/>
    <col min="4614" max="4614" width="19.42578125" style="166" customWidth="1"/>
    <col min="4615" max="4615" width="17.85546875" style="166" customWidth="1"/>
    <col min="4616" max="4618" width="6.28515625" style="166" customWidth="1"/>
    <col min="4619" max="4619" width="24.42578125" style="166" customWidth="1"/>
    <col min="4620" max="4620" width="8" style="166" customWidth="1"/>
    <col min="4621" max="4621" width="5.7109375" style="166" customWidth="1"/>
    <col min="4622" max="4622" width="22.85546875" style="166" customWidth="1"/>
    <col min="4623" max="4623" width="19" style="166" customWidth="1"/>
    <col min="4624" max="4624" width="11.42578125" style="166"/>
    <col min="4625" max="4625" width="11.42578125" style="166" customWidth="1"/>
    <col min="4626" max="4626" width="26" style="166" customWidth="1"/>
    <col min="4627" max="4627" width="14.42578125" style="166" customWidth="1"/>
    <col min="4628" max="4628" width="15.42578125" style="166" customWidth="1"/>
    <col min="4629" max="4629" width="54.28515625" style="166" bestFit="1" customWidth="1"/>
    <col min="4630" max="4863" width="11.42578125" style="166"/>
    <col min="4864" max="4864" width="1" style="166" customWidth="1"/>
    <col min="4865" max="4865" width="18.85546875" style="166" customWidth="1"/>
    <col min="4866" max="4866" width="17.42578125" style="166" customWidth="1"/>
    <col min="4867" max="4867" width="16.140625" style="166" customWidth="1"/>
    <col min="4868" max="4868" width="19.85546875" style="166" customWidth="1"/>
    <col min="4869" max="4869" width="18.7109375" style="166" customWidth="1"/>
    <col min="4870" max="4870" width="19.42578125" style="166" customWidth="1"/>
    <col min="4871" max="4871" width="17.85546875" style="166" customWidth="1"/>
    <col min="4872" max="4874" width="6.28515625" style="166" customWidth="1"/>
    <col min="4875" max="4875" width="24.42578125" style="166" customWidth="1"/>
    <col min="4876" max="4876" width="8" style="166" customWidth="1"/>
    <col min="4877" max="4877" width="5.7109375" style="166" customWidth="1"/>
    <col min="4878" max="4878" width="22.85546875" style="166" customWidth="1"/>
    <col min="4879" max="4879" width="19" style="166" customWidth="1"/>
    <col min="4880" max="4880" width="11.42578125" style="166"/>
    <col min="4881" max="4881" width="11.42578125" style="166" customWidth="1"/>
    <col min="4882" max="4882" width="26" style="166" customWidth="1"/>
    <col min="4883" max="4883" width="14.42578125" style="166" customWidth="1"/>
    <col min="4884" max="4884" width="15.42578125" style="166" customWidth="1"/>
    <col min="4885" max="4885" width="54.28515625" style="166" bestFit="1" customWidth="1"/>
    <col min="4886" max="5119" width="11.42578125" style="166"/>
    <col min="5120" max="5120" width="1" style="166" customWidth="1"/>
    <col min="5121" max="5121" width="18.85546875" style="166" customWidth="1"/>
    <col min="5122" max="5122" width="17.42578125" style="166" customWidth="1"/>
    <col min="5123" max="5123" width="16.140625" style="166" customWidth="1"/>
    <col min="5124" max="5124" width="19.85546875" style="166" customWidth="1"/>
    <col min="5125" max="5125" width="18.7109375" style="166" customWidth="1"/>
    <col min="5126" max="5126" width="19.42578125" style="166" customWidth="1"/>
    <col min="5127" max="5127" width="17.85546875" style="166" customWidth="1"/>
    <col min="5128" max="5130" width="6.28515625" style="166" customWidth="1"/>
    <col min="5131" max="5131" width="24.42578125" style="166" customWidth="1"/>
    <col min="5132" max="5132" width="8" style="166" customWidth="1"/>
    <col min="5133" max="5133" width="5.7109375" style="166" customWidth="1"/>
    <col min="5134" max="5134" width="22.85546875" style="166" customWidth="1"/>
    <col min="5135" max="5135" width="19" style="166" customWidth="1"/>
    <col min="5136" max="5136" width="11.42578125" style="166"/>
    <col min="5137" max="5137" width="11.42578125" style="166" customWidth="1"/>
    <col min="5138" max="5138" width="26" style="166" customWidth="1"/>
    <col min="5139" max="5139" width="14.42578125" style="166" customWidth="1"/>
    <col min="5140" max="5140" width="15.42578125" style="166" customWidth="1"/>
    <col min="5141" max="5141" width="54.28515625" style="166" bestFit="1" customWidth="1"/>
    <col min="5142" max="5375" width="11.42578125" style="166"/>
    <col min="5376" max="5376" width="1" style="166" customWidth="1"/>
    <col min="5377" max="5377" width="18.85546875" style="166" customWidth="1"/>
    <col min="5378" max="5378" width="17.42578125" style="166" customWidth="1"/>
    <col min="5379" max="5379" width="16.140625" style="166" customWidth="1"/>
    <col min="5380" max="5380" width="19.85546875" style="166" customWidth="1"/>
    <col min="5381" max="5381" width="18.7109375" style="166" customWidth="1"/>
    <col min="5382" max="5382" width="19.42578125" style="166" customWidth="1"/>
    <col min="5383" max="5383" width="17.85546875" style="166" customWidth="1"/>
    <col min="5384" max="5386" width="6.28515625" style="166" customWidth="1"/>
    <col min="5387" max="5387" width="24.42578125" style="166" customWidth="1"/>
    <col min="5388" max="5388" width="8" style="166" customWidth="1"/>
    <col min="5389" max="5389" width="5.7109375" style="166" customWidth="1"/>
    <col min="5390" max="5390" width="22.85546875" style="166" customWidth="1"/>
    <col min="5391" max="5391" width="19" style="166" customWidth="1"/>
    <col min="5392" max="5392" width="11.42578125" style="166"/>
    <col min="5393" max="5393" width="11.42578125" style="166" customWidth="1"/>
    <col min="5394" max="5394" width="26" style="166" customWidth="1"/>
    <col min="5395" max="5395" width="14.42578125" style="166" customWidth="1"/>
    <col min="5396" max="5396" width="15.42578125" style="166" customWidth="1"/>
    <col min="5397" max="5397" width="54.28515625" style="166" bestFit="1" customWidth="1"/>
    <col min="5398" max="5631" width="11.42578125" style="166"/>
    <col min="5632" max="5632" width="1" style="166" customWidth="1"/>
    <col min="5633" max="5633" width="18.85546875" style="166" customWidth="1"/>
    <col min="5634" max="5634" width="17.42578125" style="166" customWidth="1"/>
    <col min="5635" max="5635" width="16.140625" style="166" customWidth="1"/>
    <col min="5636" max="5636" width="19.85546875" style="166" customWidth="1"/>
    <col min="5637" max="5637" width="18.7109375" style="166" customWidth="1"/>
    <col min="5638" max="5638" width="19.42578125" style="166" customWidth="1"/>
    <col min="5639" max="5639" width="17.85546875" style="166" customWidth="1"/>
    <col min="5640" max="5642" width="6.28515625" style="166" customWidth="1"/>
    <col min="5643" max="5643" width="24.42578125" style="166" customWidth="1"/>
    <col min="5644" max="5644" width="8" style="166" customWidth="1"/>
    <col min="5645" max="5645" width="5.7109375" style="166" customWidth="1"/>
    <col min="5646" max="5646" width="22.85546875" style="166" customWidth="1"/>
    <col min="5647" max="5647" width="19" style="166" customWidth="1"/>
    <col min="5648" max="5648" width="11.42578125" style="166"/>
    <col min="5649" max="5649" width="11.42578125" style="166" customWidth="1"/>
    <col min="5650" max="5650" width="26" style="166" customWidth="1"/>
    <col min="5651" max="5651" width="14.42578125" style="166" customWidth="1"/>
    <col min="5652" max="5652" width="15.42578125" style="166" customWidth="1"/>
    <col min="5653" max="5653" width="54.28515625" style="166" bestFit="1" customWidth="1"/>
    <col min="5654" max="5887" width="11.42578125" style="166"/>
    <col min="5888" max="5888" width="1" style="166" customWidth="1"/>
    <col min="5889" max="5889" width="18.85546875" style="166" customWidth="1"/>
    <col min="5890" max="5890" width="17.42578125" style="166" customWidth="1"/>
    <col min="5891" max="5891" width="16.140625" style="166" customWidth="1"/>
    <col min="5892" max="5892" width="19.85546875" style="166" customWidth="1"/>
    <col min="5893" max="5893" width="18.7109375" style="166" customWidth="1"/>
    <col min="5894" max="5894" width="19.42578125" style="166" customWidth="1"/>
    <col min="5895" max="5895" width="17.85546875" style="166" customWidth="1"/>
    <col min="5896" max="5898" width="6.28515625" style="166" customWidth="1"/>
    <col min="5899" max="5899" width="24.42578125" style="166" customWidth="1"/>
    <col min="5900" max="5900" width="8" style="166" customWidth="1"/>
    <col min="5901" max="5901" width="5.7109375" style="166" customWidth="1"/>
    <col min="5902" max="5902" width="22.85546875" style="166" customWidth="1"/>
    <col min="5903" max="5903" width="19" style="166" customWidth="1"/>
    <col min="5904" max="5904" width="11.42578125" style="166"/>
    <col min="5905" max="5905" width="11.42578125" style="166" customWidth="1"/>
    <col min="5906" max="5906" width="26" style="166" customWidth="1"/>
    <col min="5907" max="5907" width="14.42578125" style="166" customWidth="1"/>
    <col min="5908" max="5908" width="15.42578125" style="166" customWidth="1"/>
    <col min="5909" max="5909" width="54.28515625" style="166" bestFit="1" customWidth="1"/>
    <col min="5910" max="6143" width="11.42578125" style="166"/>
    <col min="6144" max="6144" width="1" style="166" customWidth="1"/>
    <col min="6145" max="6145" width="18.85546875" style="166" customWidth="1"/>
    <col min="6146" max="6146" width="17.42578125" style="166" customWidth="1"/>
    <col min="6147" max="6147" width="16.140625" style="166" customWidth="1"/>
    <col min="6148" max="6148" width="19.85546875" style="166" customWidth="1"/>
    <col min="6149" max="6149" width="18.7109375" style="166" customWidth="1"/>
    <col min="6150" max="6150" width="19.42578125" style="166" customWidth="1"/>
    <col min="6151" max="6151" width="17.85546875" style="166" customWidth="1"/>
    <col min="6152" max="6154" width="6.28515625" style="166" customWidth="1"/>
    <col min="6155" max="6155" width="24.42578125" style="166" customWidth="1"/>
    <col min="6156" max="6156" width="8" style="166" customWidth="1"/>
    <col min="6157" max="6157" width="5.7109375" style="166" customWidth="1"/>
    <col min="6158" max="6158" width="22.85546875" style="166" customWidth="1"/>
    <col min="6159" max="6159" width="19" style="166" customWidth="1"/>
    <col min="6160" max="6160" width="11.42578125" style="166"/>
    <col min="6161" max="6161" width="11.42578125" style="166" customWidth="1"/>
    <col min="6162" max="6162" width="26" style="166" customWidth="1"/>
    <col min="6163" max="6163" width="14.42578125" style="166" customWidth="1"/>
    <col min="6164" max="6164" width="15.42578125" style="166" customWidth="1"/>
    <col min="6165" max="6165" width="54.28515625" style="166" bestFit="1" customWidth="1"/>
    <col min="6166" max="6399" width="11.42578125" style="166"/>
    <col min="6400" max="6400" width="1" style="166" customWidth="1"/>
    <col min="6401" max="6401" width="18.85546875" style="166" customWidth="1"/>
    <col min="6402" max="6402" width="17.42578125" style="166" customWidth="1"/>
    <col min="6403" max="6403" width="16.140625" style="166" customWidth="1"/>
    <col min="6404" max="6404" width="19.85546875" style="166" customWidth="1"/>
    <col min="6405" max="6405" width="18.7109375" style="166" customWidth="1"/>
    <col min="6406" max="6406" width="19.42578125" style="166" customWidth="1"/>
    <col min="6407" max="6407" width="17.85546875" style="166" customWidth="1"/>
    <col min="6408" max="6410" width="6.28515625" style="166" customWidth="1"/>
    <col min="6411" max="6411" width="24.42578125" style="166" customWidth="1"/>
    <col min="6412" max="6412" width="8" style="166" customWidth="1"/>
    <col min="6413" max="6413" width="5.7109375" style="166" customWidth="1"/>
    <col min="6414" max="6414" width="22.85546875" style="166" customWidth="1"/>
    <col min="6415" max="6415" width="19" style="166" customWidth="1"/>
    <col min="6416" max="6416" width="11.42578125" style="166"/>
    <col min="6417" max="6417" width="11.42578125" style="166" customWidth="1"/>
    <col min="6418" max="6418" width="26" style="166" customWidth="1"/>
    <col min="6419" max="6419" width="14.42578125" style="166" customWidth="1"/>
    <col min="6420" max="6420" width="15.42578125" style="166" customWidth="1"/>
    <col min="6421" max="6421" width="54.28515625" style="166" bestFit="1" customWidth="1"/>
    <col min="6422" max="6655" width="11.42578125" style="166"/>
    <col min="6656" max="6656" width="1" style="166" customWidth="1"/>
    <col min="6657" max="6657" width="18.85546875" style="166" customWidth="1"/>
    <col min="6658" max="6658" width="17.42578125" style="166" customWidth="1"/>
    <col min="6659" max="6659" width="16.140625" style="166" customWidth="1"/>
    <col min="6660" max="6660" width="19.85546875" style="166" customWidth="1"/>
    <col min="6661" max="6661" width="18.7109375" style="166" customWidth="1"/>
    <col min="6662" max="6662" width="19.42578125" style="166" customWidth="1"/>
    <col min="6663" max="6663" width="17.85546875" style="166" customWidth="1"/>
    <col min="6664" max="6666" width="6.28515625" style="166" customWidth="1"/>
    <col min="6667" max="6667" width="24.42578125" style="166" customWidth="1"/>
    <col min="6668" max="6668" width="8" style="166" customWidth="1"/>
    <col min="6669" max="6669" width="5.7109375" style="166" customWidth="1"/>
    <col min="6670" max="6670" width="22.85546875" style="166" customWidth="1"/>
    <col min="6671" max="6671" width="19" style="166" customWidth="1"/>
    <col min="6672" max="6672" width="11.42578125" style="166"/>
    <col min="6673" max="6673" width="11.42578125" style="166" customWidth="1"/>
    <col min="6674" max="6674" width="26" style="166" customWidth="1"/>
    <col min="6675" max="6675" width="14.42578125" style="166" customWidth="1"/>
    <col min="6676" max="6676" width="15.42578125" style="166" customWidth="1"/>
    <col min="6677" max="6677" width="54.28515625" style="166" bestFit="1" customWidth="1"/>
    <col min="6678" max="6911" width="11.42578125" style="166"/>
    <col min="6912" max="6912" width="1" style="166" customWidth="1"/>
    <col min="6913" max="6913" width="18.85546875" style="166" customWidth="1"/>
    <col min="6914" max="6914" width="17.42578125" style="166" customWidth="1"/>
    <col min="6915" max="6915" width="16.140625" style="166" customWidth="1"/>
    <col min="6916" max="6916" width="19.85546875" style="166" customWidth="1"/>
    <col min="6917" max="6917" width="18.7109375" style="166" customWidth="1"/>
    <col min="6918" max="6918" width="19.42578125" style="166" customWidth="1"/>
    <col min="6919" max="6919" width="17.85546875" style="166" customWidth="1"/>
    <col min="6920" max="6922" width="6.28515625" style="166" customWidth="1"/>
    <col min="6923" max="6923" width="24.42578125" style="166" customWidth="1"/>
    <col min="6924" max="6924" width="8" style="166" customWidth="1"/>
    <col min="6925" max="6925" width="5.7109375" style="166" customWidth="1"/>
    <col min="6926" max="6926" width="22.85546875" style="166" customWidth="1"/>
    <col min="6927" max="6927" width="19" style="166" customWidth="1"/>
    <col min="6928" max="6928" width="11.42578125" style="166"/>
    <col min="6929" max="6929" width="11.42578125" style="166" customWidth="1"/>
    <col min="6930" max="6930" width="26" style="166" customWidth="1"/>
    <col min="6931" max="6931" width="14.42578125" style="166" customWidth="1"/>
    <col min="6932" max="6932" width="15.42578125" style="166" customWidth="1"/>
    <col min="6933" max="6933" width="54.28515625" style="166" bestFit="1" customWidth="1"/>
    <col min="6934" max="7167" width="11.42578125" style="166"/>
    <col min="7168" max="7168" width="1" style="166" customWidth="1"/>
    <col min="7169" max="7169" width="18.85546875" style="166" customWidth="1"/>
    <col min="7170" max="7170" width="17.42578125" style="166" customWidth="1"/>
    <col min="7171" max="7171" width="16.140625" style="166" customWidth="1"/>
    <col min="7172" max="7172" width="19.85546875" style="166" customWidth="1"/>
    <col min="7173" max="7173" width="18.7109375" style="166" customWidth="1"/>
    <col min="7174" max="7174" width="19.42578125" style="166" customWidth="1"/>
    <col min="7175" max="7175" width="17.85546875" style="166" customWidth="1"/>
    <col min="7176" max="7178" width="6.28515625" style="166" customWidth="1"/>
    <col min="7179" max="7179" width="24.42578125" style="166" customWidth="1"/>
    <col min="7180" max="7180" width="8" style="166" customWidth="1"/>
    <col min="7181" max="7181" width="5.7109375" style="166" customWidth="1"/>
    <col min="7182" max="7182" width="22.85546875" style="166" customWidth="1"/>
    <col min="7183" max="7183" width="19" style="166" customWidth="1"/>
    <col min="7184" max="7184" width="11.42578125" style="166"/>
    <col min="7185" max="7185" width="11.42578125" style="166" customWidth="1"/>
    <col min="7186" max="7186" width="26" style="166" customWidth="1"/>
    <col min="7187" max="7187" width="14.42578125" style="166" customWidth="1"/>
    <col min="7188" max="7188" width="15.42578125" style="166" customWidth="1"/>
    <col min="7189" max="7189" width="54.28515625" style="166" bestFit="1" customWidth="1"/>
    <col min="7190" max="7423" width="11.42578125" style="166"/>
    <col min="7424" max="7424" width="1" style="166" customWidth="1"/>
    <col min="7425" max="7425" width="18.85546875" style="166" customWidth="1"/>
    <col min="7426" max="7426" width="17.42578125" style="166" customWidth="1"/>
    <col min="7427" max="7427" width="16.140625" style="166" customWidth="1"/>
    <col min="7428" max="7428" width="19.85546875" style="166" customWidth="1"/>
    <col min="7429" max="7429" width="18.7109375" style="166" customWidth="1"/>
    <col min="7430" max="7430" width="19.42578125" style="166" customWidth="1"/>
    <col min="7431" max="7431" width="17.85546875" style="166" customWidth="1"/>
    <col min="7432" max="7434" width="6.28515625" style="166" customWidth="1"/>
    <col min="7435" max="7435" width="24.42578125" style="166" customWidth="1"/>
    <col min="7436" max="7436" width="8" style="166" customWidth="1"/>
    <col min="7437" max="7437" width="5.7109375" style="166" customWidth="1"/>
    <col min="7438" max="7438" width="22.85546875" style="166" customWidth="1"/>
    <col min="7439" max="7439" width="19" style="166" customWidth="1"/>
    <col min="7440" max="7440" width="11.42578125" style="166"/>
    <col min="7441" max="7441" width="11.42578125" style="166" customWidth="1"/>
    <col min="7442" max="7442" width="26" style="166" customWidth="1"/>
    <col min="7443" max="7443" width="14.42578125" style="166" customWidth="1"/>
    <col min="7444" max="7444" width="15.42578125" style="166" customWidth="1"/>
    <col min="7445" max="7445" width="54.28515625" style="166" bestFit="1" customWidth="1"/>
    <col min="7446" max="7679" width="11.42578125" style="166"/>
    <col min="7680" max="7680" width="1" style="166" customWidth="1"/>
    <col min="7681" max="7681" width="18.85546875" style="166" customWidth="1"/>
    <col min="7682" max="7682" width="17.42578125" style="166" customWidth="1"/>
    <col min="7683" max="7683" width="16.140625" style="166" customWidth="1"/>
    <col min="7684" max="7684" width="19.85546875" style="166" customWidth="1"/>
    <col min="7685" max="7685" width="18.7109375" style="166" customWidth="1"/>
    <col min="7686" max="7686" width="19.42578125" style="166" customWidth="1"/>
    <col min="7687" max="7687" width="17.85546875" style="166" customWidth="1"/>
    <col min="7688" max="7690" width="6.28515625" style="166" customWidth="1"/>
    <col min="7691" max="7691" width="24.42578125" style="166" customWidth="1"/>
    <col min="7692" max="7692" width="8" style="166" customWidth="1"/>
    <col min="7693" max="7693" width="5.7109375" style="166" customWidth="1"/>
    <col min="7694" max="7694" width="22.85546875" style="166" customWidth="1"/>
    <col min="7695" max="7695" width="19" style="166" customWidth="1"/>
    <col min="7696" max="7696" width="11.42578125" style="166"/>
    <col min="7697" max="7697" width="11.42578125" style="166" customWidth="1"/>
    <col min="7698" max="7698" width="26" style="166" customWidth="1"/>
    <col min="7699" max="7699" width="14.42578125" style="166" customWidth="1"/>
    <col min="7700" max="7700" width="15.42578125" style="166" customWidth="1"/>
    <col min="7701" max="7701" width="54.28515625" style="166" bestFit="1" customWidth="1"/>
    <col min="7702" max="7935" width="11.42578125" style="166"/>
    <col min="7936" max="7936" width="1" style="166" customWidth="1"/>
    <col min="7937" max="7937" width="18.85546875" style="166" customWidth="1"/>
    <col min="7938" max="7938" width="17.42578125" style="166" customWidth="1"/>
    <col min="7939" max="7939" width="16.140625" style="166" customWidth="1"/>
    <col min="7940" max="7940" width="19.85546875" style="166" customWidth="1"/>
    <col min="7941" max="7941" width="18.7109375" style="166" customWidth="1"/>
    <col min="7942" max="7942" width="19.42578125" style="166" customWidth="1"/>
    <col min="7943" max="7943" width="17.85546875" style="166" customWidth="1"/>
    <col min="7944" max="7946" width="6.28515625" style="166" customWidth="1"/>
    <col min="7947" max="7947" width="24.42578125" style="166" customWidth="1"/>
    <col min="7948" max="7948" width="8" style="166" customWidth="1"/>
    <col min="7949" max="7949" width="5.7109375" style="166" customWidth="1"/>
    <col min="7950" max="7950" width="22.85546875" style="166" customWidth="1"/>
    <col min="7951" max="7951" width="19" style="166" customWidth="1"/>
    <col min="7952" max="7952" width="11.42578125" style="166"/>
    <col min="7953" max="7953" width="11.42578125" style="166" customWidth="1"/>
    <col min="7954" max="7954" width="26" style="166" customWidth="1"/>
    <col min="7955" max="7955" width="14.42578125" style="166" customWidth="1"/>
    <col min="7956" max="7956" width="15.42578125" style="166" customWidth="1"/>
    <col min="7957" max="7957" width="54.28515625" style="166" bestFit="1" customWidth="1"/>
    <col min="7958" max="8191" width="11.42578125" style="166"/>
    <col min="8192" max="8192" width="1" style="166" customWidth="1"/>
    <col min="8193" max="8193" width="18.85546875" style="166" customWidth="1"/>
    <col min="8194" max="8194" width="17.42578125" style="166" customWidth="1"/>
    <col min="8195" max="8195" width="16.140625" style="166" customWidth="1"/>
    <col min="8196" max="8196" width="19.85546875" style="166" customWidth="1"/>
    <col min="8197" max="8197" width="18.7109375" style="166" customWidth="1"/>
    <col min="8198" max="8198" width="19.42578125" style="166" customWidth="1"/>
    <col min="8199" max="8199" width="17.85546875" style="166" customWidth="1"/>
    <col min="8200" max="8202" width="6.28515625" style="166" customWidth="1"/>
    <col min="8203" max="8203" width="24.42578125" style="166" customWidth="1"/>
    <col min="8204" max="8204" width="8" style="166" customWidth="1"/>
    <col min="8205" max="8205" width="5.7109375" style="166" customWidth="1"/>
    <col min="8206" max="8206" width="22.85546875" style="166" customWidth="1"/>
    <col min="8207" max="8207" width="19" style="166" customWidth="1"/>
    <col min="8208" max="8208" width="11.42578125" style="166"/>
    <col min="8209" max="8209" width="11.42578125" style="166" customWidth="1"/>
    <col min="8210" max="8210" width="26" style="166" customWidth="1"/>
    <col min="8211" max="8211" width="14.42578125" style="166" customWidth="1"/>
    <col min="8212" max="8212" width="15.42578125" style="166" customWidth="1"/>
    <col min="8213" max="8213" width="54.28515625" style="166" bestFit="1" customWidth="1"/>
    <col min="8214" max="8447" width="11.42578125" style="166"/>
    <col min="8448" max="8448" width="1" style="166" customWidth="1"/>
    <col min="8449" max="8449" width="18.85546875" style="166" customWidth="1"/>
    <col min="8450" max="8450" width="17.42578125" style="166" customWidth="1"/>
    <col min="8451" max="8451" width="16.140625" style="166" customWidth="1"/>
    <col min="8452" max="8452" width="19.85546875" style="166" customWidth="1"/>
    <col min="8453" max="8453" width="18.7109375" style="166" customWidth="1"/>
    <col min="8454" max="8454" width="19.42578125" style="166" customWidth="1"/>
    <col min="8455" max="8455" width="17.85546875" style="166" customWidth="1"/>
    <col min="8456" max="8458" width="6.28515625" style="166" customWidth="1"/>
    <col min="8459" max="8459" width="24.42578125" style="166" customWidth="1"/>
    <col min="8460" max="8460" width="8" style="166" customWidth="1"/>
    <col min="8461" max="8461" width="5.7109375" style="166" customWidth="1"/>
    <col min="8462" max="8462" width="22.85546875" style="166" customWidth="1"/>
    <col min="8463" max="8463" width="19" style="166" customWidth="1"/>
    <col min="8464" max="8464" width="11.42578125" style="166"/>
    <col min="8465" max="8465" width="11.42578125" style="166" customWidth="1"/>
    <col min="8466" max="8466" width="26" style="166" customWidth="1"/>
    <col min="8467" max="8467" width="14.42578125" style="166" customWidth="1"/>
    <col min="8468" max="8468" width="15.42578125" style="166" customWidth="1"/>
    <col min="8469" max="8469" width="54.28515625" style="166" bestFit="1" customWidth="1"/>
    <col min="8470" max="8703" width="11.42578125" style="166"/>
    <col min="8704" max="8704" width="1" style="166" customWidth="1"/>
    <col min="8705" max="8705" width="18.85546875" style="166" customWidth="1"/>
    <col min="8706" max="8706" width="17.42578125" style="166" customWidth="1"/>
    <col min="8707" max="8707" width="16.140625" style="166" customWidth="1"/>
    <col min="8708" max="8708" width="19.85546875" style="166" customWidth="1"/>
    <col min="8709" max="8709" width="18.7109375" style="166" customWidth="1"/>
    <col min="8710" max="8710" width="19.42578125" style="166" customWidth="1"/>
    <col min="8711" max="8711" width="17.85546875" style="166" customWidth="1"/>
    <col min="8712" max="8714" width="6.28515625" style="166" customWidth="1"/>
    <col min="8715" max="8715" width="24.42578125" style="166" customWidth="1"/>
    <col min="8716" max="8716" width="8" style="166" customWidth="1"/>
    <col min="8717" max="8717" width="5.7109375" style="166" customWidth="1"/>
    <col min="8718" max="8718" width="22.85546875" style="166" customWidth="1"/>
    <col min="8719" max="8719" width="19" style="166" customWidth="1"/>
    <col min="8720" max="8720" width="11.42578125" style="166"/>
    <col min="8721" max="8721" width="11.42578125" style="166" customWidth="1"/>
    <col min="8722" max="8722" width="26" style="166" customWidth="1"/>
    <col min="8723" max="8723" width="14.42578125" style="166" customWidth="1"/>
    <col min="8724" max="8724" width="15.42578125" style="166" customWidth="1"/>
    <col min="8725" max="8725" width="54.28515625" style="166" bestFit="1" customWidth="1"/>
    <col min="8726" max="8959" width="11.42578125" style="166"/>
    <col min="8960" max="8960" width="1" style="166" customWidth="1"/>
    <col min="8961" max="8961" width="18.85546875" style="166" customWidth="1"/>
    <col min="8962" max="8962" width="17.42578125" style="166" customWidth="1"/>
    <col min="8963" max="8963" width="16.140625" style="166" customWidth="1"/>
    <col min="8964" max="8964" width="19.85546875" style="166" customWidth="1"/>
    <col min="8965" max="8965" width="18.7109375" style="166" customWidth="1"/>
    <col min="8966" max="8966" width="19.42578125" style="166" customWidth="1"/>
    <col min="8967" max="8967" width="17.85546875" style="166" customWidth="1"/>
    <col min="8968" max="8970" width="6.28515625" style="166" customWidth="1"/>
    <col min="8971" max="8971" width="24.42578125" style="166" customWidth="1"/>
    <col min="8972" max="8972" width="8" style="166" customWidth="1"/>
    <col min="8973" max="8973" width="5.7109375" style="166" customWidth="1"/>
    <col min="8974" max="8974" width="22.85546875" style="166" customWidth="1"/>
    <col min="8975" max="8975" width="19" style="166" customWidth="1"/>
    <col min="8976" max="8976" width="11.42578125" style="166"/>
    <col min="8977" max="8977" width="11.42578125" style="166" customWidth="1"/>
    <col min="8978" max="8978" width="26" style="166" customWidth="1"/>
    <col min="8979" max="8979" width="14.42578125" style="166" customWidth="1"/>
    <col min="8980" max="8980" width="15.42578125" style="166" customWidth="1"/>
    <col min="8981" max="8981" width="54.28515625" style="166" bestFit="1" customWidth="1"/>
    <col min="8982" max="9215" width="11.42578125" style="166"/>
    <col min="9216" max="9216" width="1" style="166" customWidth="1"/>
    <col min="9217" max="9217" width="18.85546875" style="166" customWidth="1"/>
    <col min="9218" max="9218" width="17.42578125" style="166" customWidth="1"/>
    <col min="9219" max="9219" width="16.140625" style="166" customWidth="1"/>
    <col min="9220" max="9220" width="19.85546875" style="166" customWidth="1"/>
    <col min="9221" max="9221" width="18.7109375" style="166" customWidth="1"/>
    <col min="9222" max="9222" width="19.42578125" style="166" customWidth="1"/>
    <col min="9223" max="9223" width="17.85546875" style="166" customWidth="1"/>
    <col min="9224" max="9226" width="6.28515625" style="166" customWidth="1"/>
    <col min="9227" max="9227" width="24.42578125" style="166" customWidth="1"/>
    <col min="9228" max="9228" width="8" style="166" customWidth="1"/>
    <col min="9229" max="9229" width="5.7109375" style="166" customWidth="1"/>
    <col min="9230" max="9230" width="22.85546875" style="166" customWidth="1"/>
    <col min="9231" max="9231" width="19" style="166" customWidth="1"/>
    <col min="9232" max="9232" width="11.42578125" style="166"/>
    <col min="9233" max="9233" width="11.42578125" style="166" customWidth="1"/>
    <col min="9234" max="9234" width="26" style="166" customWidth="1"/>
    <col min="9235" max="9235" width="14.42578125" style="166" customWidth="1"/>
    <col min="9236" max="9236" width="15.42578125" style="166" customWidth="1"/>
    <col min="9237" max="9237" width="54.28515625" style="166" bestFit="1" customWidth="1"/>
    <col min="9238" max="9471" width="11.42578125" style="166"/>
    <col min="9472" max="9472" width="1" style="166" customWidth="1"/>
    <col min="9473" max="9473" width="18.85546875" style="166" customWidth="1"/>
    <col min="9474" max="9474" width="17.42578125" style="166" customWidth="1"/>
    <col min="9475" max="9475" width="16.140625" style="166" customWidth="1"/>
    <col min="9476" max="9476" width="19.85546875" style="166" customWidth="1"/>
    <col min="9477" max="9477" width="18.7109375" style="166" customWidth="1"/>
    <col min="9478" max="9478" width="19.42578125" style="166" customWidth="1"/>
    <col min="9479" max="9479" width="17.85546875" style="166" customWidth="1"/>
    <col min="9480" max="9482" width="6.28515625" style="166" customWidth="1"/>
    <col min="9483" max="9483" width="24.42578125" style="166" customWidth="1"/>
    <col min="9484" max="9484" width="8" style="166" customWidth="1"/>
    <col min="9485" max="9485" width="5.7109375" style="166" customWidth="1"/>
    <col min="9486" max="9486" width="22.85546875" style="166" customWidth="1"/>
    <col min="9487" max="9487" width="19" style="166" customWidth="1"/>
    <col min="9488" max="9488" width="11.42578125" style="166"/>
    <col min="9489" max="9489" width="11.42578125" style="166" customWidth="1"/>
    <col min="9490" max="9490" width="26" style="166" customWidth="1"/>
    <col min="9491" max="9491" width="14.42578125" style="166" customWidth="1"/>
    <col min="9492" max="9492" width="15.42578125" style="166" customWidth="1"/>
    <col min="9493" max="9493" width="54.28515625" style="166" bestFit="1" customWidth="1"/>
    <col min="9494" max="9727" width="11.42578125" style="166"/>
    <col min="9728" max="9728" width="1" style="166" customWidth="1"/>
    <col min="9729" max="9729" width="18.85546875" style="166" customWidth="1"/>
    <col min="9730" max="9730" width="17.42578125" style="166" customWidth="1"/>
    <col min="9731" max="9731" width="16.140625" style="166" customWidth="1"/>
    <col min="9732" max="9732" width="19.85546875" style="166" customWidth="1"/>
    <col min="9733" max="9733" width="18.7109375" style="166" customWidth="1"/>
    <col min="9734" max="9734" width="19.42578125" style="166" customWidth="1"/>
    <col min="9735" max="9735" width="17.85546875" style="166" customWidth="1"/>
    <col min="9736" max="9738" width="6.28515625" style="166" customWidth="1"/>
    <col min="9739" max="9739" width="24.42578125" style="166" customWidth="1"/>
    <col min="9740" max="9740" width="8" style="166" customWidth="1"/>
    <col min="9741" max="9741" width="5.7109375" style="166" customWidth="1"/>
    <col min="9742" max="9742" width="22.85546875" style="166" customWidth="1"/>
    <col min="9743" max="9743" width="19" style="166" customWidth="1"/>
    <col min="9744" max="9744" width="11.42578125" style="166"/>
    <col min="9745" max="9745" width="11.42578125" style="166" customWidth="1"/>
    <col min="9746" max="9746" width="26" style="166" customWidth="1"/>
    <col min="9747" max="9747" width="14.42578125" style="166" customWidth="1"/>
    <col min="9748" max="9748" width="15.42578125" style="166" customWidth="1"/>
    <col min="9749" max="9749" width="54.28515625" style="166" bestFit="1" customWidth="1"/>
    <col min="9750" max="9983" width="11.42578125" style="166"/>
    <col min="9984" max="9984" width="1" style="166" customWidth="1"/>
    <col min="9985" max="9985" width="18.85546875" style="166" customWidth="1"/>
    <col min="9986" max="9986" width="17.42578125" style="166" customWidth="1"/>
    <col min="9987" max="9987" width="16.140625" style="166" customWidth="1"/>
    <col min="9988" max="9988" width="19.85546875" style="166" customWidth="1"/>
    <col min="9989" max="9989" width="18.7109375" style="166" customWidth="1"/>
    <col min="9990" max="9990" width="19.42578125" style="166" customWidth="1"/>
    <col min="9991" max="9991" width="17.85546875" style="166" customWidth="1"/>
    <col min="9992" max="9994" width="6.28515625" style="166" customWidth="1"/>
    <col min="9995" max="9995" width="24.42578125" style="166" customWidth="1"/>
    <col min="9996" max="9996" width="8" style="166" customWidth="1"/>
    <col min="9997" max="9997" width="5.7109375" style="166" customWidth="1"/>
    <col min="9998" max="9998" width="22.85546875" style="166" customWidth="1"/>
    <col min="9999" max="9999" width="19" style="166" customWidth="1"/>
    <col min="10000" max="10000" width="11.42578125" style="166"/>
    <col min="10001" max="10001" width="11.42578125" style="166" customWidth="1"/>
    <col min="10002" max="10002" width="26" style="166" customWidth="1"/>
    <col min="10003" max="10003" width="14.42578125" style="166" customWidth="1"/>
    <col min="10004" max="10004" width="15.42578125" style="166" customWidth="1"/>
    <col min="10005" max="10005" width="54.28515625" style="166" bestFit="1" customWidth="1"/>
    <col min="10006" max="10239" width="11.42578125" style="166"/>
    <col min="10240" max="10240" width="1" style="166" customWidth="1"/>
    <col min="10241" max="10241" width="18.85546875" style="166" customWidth="1"/>
    <col min="10242" max="10242" width="17.42578125" style="166" customWidth="1"/>
    <col min="10243" max="10243" width="16.140625" style="166" customWidth="1"/>
    <col min="10244" max="10244" width="19.85546875" style="166" customWidth="1"/>
    <col min="10245" max="10245" width="18.7109375" style="166" customWidth="1"/>
    <col min="10246" max="10246" width="19.42578125" style="166" customWidth="1"/>
    <col min="10247" max="10247" width="17.85546875" style="166" customWidth="1"/>
    <col min="10248" max="10250" width="6.28515625" style="166" customWidth="1"/>
    <col min="10251" max="10251" width="24.42578125" style="166" customWidth="1"/>
    <col min="10252" max="10252" width="8" style="166" customWidth="1"/>
    <col min="10253" max="10253" width="5.7109375" style="166" customWidth="1"/>
    <col min="10254" max="10254" width="22.85546875" style="166" customWidth="1"/>
    <col min="10255" max="10255" width="19" style="166" customWidth="1"/>
    <col min="10256" max="10256" width="11.42578125" style="166"/>
    <col min="10257" max="10257" width="11.42578125" style="166" customWidth="1"/>
    <col min="10258" max="10258" width="26" style="166" customWidth="1"/>
    <col min="10259" max="10259" width="14.42578125" style="166" customWidth="1"/>
    <col min="10260" max="10260" width="15.42578125" style="166" customWidth="1"/>
    <col min="10261" max="10261" width="54.28515625" style="166" bestFit="1" customWidth="1"/>
    <col min="10262" max="10495" width="11.42578125" style="166"/>
    <col min="10496" max="10496" width="1" style="166" customWidth="1"/>
    <col min="10497" max="10497" width="18.85546875" style="166" customWidth="1"/>
    <col min="10498" max="10498" width="17.42578125" style="166" customWidth="1"/>
    <col min="10499" max="10499" width="16.140625" style="166" customWidth="1"/>
    <col min="10500" max="10500" width="19.85546875" style="166" customWidth="1"/>
    <col min="10501" max="10501" width="18.7109375" style="166" customWidth="1"/>
    <col min="10502" max="10502" width="19.42578125" style="166" customWidth="1"/>
    <col min="10503" max="10503" width="17.85546875" style="166" customWidth="1"/>
    <col min="10504" max="10506" width="6.28515625" style="166" customWidth="1"/>
    <col min="10507" max="10507" width="24.42578125" style="166" customWidth="1"/>
    <col min="10508" max="10508" width="8" style="166" customWidth="1"/>
    <col min="10509" max="10509" width="5.7109375" style="166" customWidth="1"/>
    <col min="10510" max="10510" width="22.85546875" style="166" customWidth="1"/>
    <col min="10511" max="10511" width="19" style="166" customWidth="1"/>
    <col min="10512" max="10512" width="11.42578125" style="166"/>
    <col min="10513" max="10513" width="11.42578125" style="166" customWidth="1"/>
    <col min="10514" max="10514" width="26" style="166" customWidth="1"/>
    <col min="10515" max="10515" width="14.42578125" style="166" customWidth="1"/>
    <col min="10516" max="10516" width="15.42578125" style="166" customWidth="1"/>
    <col min="10517" max="10517" width="54.28515625" style="166" bestFit="1" customWidth="1"/>
    <col min="10518" max="10751" width="11.42578125" style="166"/>
    <col min="10752" max="10752" width="1" style="166" customWidth="1"/>
    <col min="10753" max="10753" width="18.85546875" style="166" customWidth="1"/>
    <col min="10754" max="10754" width="17.42578125" style="166" customWidth="1"/>
    <col min="10755" max="10755" width="16.140625" style="166" customWidth="1"/>
    <col min="10756" max="10756" width="19.85546875" style="166" customWidth="1"/>
    <col min="10757" max="10757" width="18.7109375" style="166" customWidth="1"/>
    <col min="10758" max="10758" width="19.42578125" style="166" customWidth="1"/>
    <col min="10759" max="10759" width="17.85546875" style="166" customWidth="1"/>
    <col min="10760" max="10762" width="6.28515625" style="166" customWidth="1"/>
    <col min="10763" max="10763" width="24.42578125" style="166" customWidth="1"/>
    <col min="10764" max="10764" width="8" style="166" customWidth="1"/>
    <col min="10765" max="10765" width="5.7109375" style="166" customWidth="1"/>
    <col min="10766" max="10766" width="22.85546875" style="166" customWidth="1"/>
    <col min="10767" max="10767" width="19" style="166" customWidth="1"/>
    <col min="10768" max="10768" width="11.42578125" style="166"/>
    <col min="10769" max="10769" width="11.42578125" style="166" customWidth="1"/>
    <col min="10770" max="10770" width="26" style="166" customWidth="1"/>
    <col min="10771" max="10771" width="14.42578125" style="166" customWidth="1"/>
    <col min="10772" max="10772" width="15.42578125" style="166" customWidth="1"/>
    <col min="10773" max="10773" width="54.28515625" style="166" bestFit="1" customWidth="1"/>
    <col min="10774" max="11007" width="11.42578125" style="166"/>
    <col min="11008" max="11008" width="1" style="166" customWidth="1"/>
    <col min="11009" max="11009" width="18.85546875" style="166" customWidth="1"/>
    <col min="11010" max="11010" width="17.42578125" style="166" customWidth="1"/>
    <col min="11011" max="11011" width="16.140625" style="166" customWidth="1"/>
    <col min="11012" max="11012" width="19.85546875" style="166" customWidth="1"/>
    <col min="11013" max="11013" width="18.7109375" style="166" customWidth="1"/>
    <col min="11014" max="11014" width="19.42578125" style="166" customWidth="1"/>
    <col min="11015" max="11015" width="17.85546875" style="166" customWidth="1"/>
    <col min="11016" max="11018" width="6.28515625" style="166" customWidth="1"/>
    <col min="11019" max="11019" width="24.42578125" style="166" customWidth="1"/>
    <col min="11020" max="11020" width="8" style="166" customWidth="1"/>
    <col min="11021" max="11021" width="5.7109375" style="166" customWidth="1"/>
    <col min="11022" max="11022" width="22.85546875" style="166" customWidth="1"/>
    <col min="11023" max="11023" width="19" style="166" customWidth="1"/>
    <col min="11024" max="11024" width="11.42578125" style="166"/>
    <col min="11025" max="11025" width="11.42578125" style="166" customWidth="1"/>
    <col min="11026" max="11026" width="26" style="166" customWidth="1"/>
    <col min="11027" max="11027" width="14.42578125" style="166" customWidth="1"/>
    <col min="11028" max="11028" width="15.42578125" style="166" customWidth="1"/>
    <col min="11029" max="11029" width="54.28515625" style="166" bestFit="1" customWidth="1"/>
    <col min="11030" max="11263" width="11.42578125" style="166"/>
    <col min="11264" max="11264" width="1" style="166" customWidth="1"/>
    <col min="11265" max="11265" width="18.85546875" style="166" customWidth="1"/>
    <col min="11266" max="11266" width="17.42578125" style="166" customWidth="1"/>
    <col min="11267" max="11267" width="16.140625" style="166" customWidth="1"/>
    <col min="11268" max="11268" width="19.85546875" style="166" customWidth="1"/>
    <col min="11269" max="11269" width="18.7109375" style="166" customWidth="1"/>
    <col min="11270" max="11270" width="19.42578125" style="166" customWidth="1"/>
    <col min="11271" max="11271" width="17.85546875" style="166" customWidth="1"/>
    <col min="11272" max="11274" width="6.28515625" style="166" customWidth="1"/>
    <col min="11275" max="11275" width="24.42578125" style="166" customWidth="1"/>
    <col min="11276" max="11276" width="8" style="166" customWidth="1"/>
    <col min="11277" max="11277" width="5.7109375" style="166" customWidth="1"/>
    <col min="11278" max="11278" width="22.85546875" style="166" customWidth="1"/>
    <col min="11279" max="11279" width="19" style="166" customWidth="1"/>
    <col min="11280" max="11280" width="11.42578125" style="166"/>
    <col min="11281" max="11281" width="11.42578125" style="166" customWidth="1"/>
    <col min="11282" max="11282" width="26" style="166" customWidth="1"/>
    <col min="11283" max="11283" width="14.42578125" style="166" customWidth="1"/>
    <col min="11284" max="11284" width="15.42578125" style="166" customWidth="1"/>
    <col min="11285" max="11285" width="54.28515625" style="166" bestFit="1" customWidth="1"/>
    <col min="11286" max="11519" width="11.42578125" style="166"/>
    <col min="11520" max="11520" width="1" style="166" customWidth="1"/>
    <col min="11521" max="11521" width="18.85546875" style="166" customWidth="1"/>
    <col min="11522" max="11522" width="17.42578125" style="166" customWidth="1"/>
    <col min="11523" max="11523" width="16.140625" style="166" customWidth="1"/>
    <col min="11524" max="11524" width="19.85546875" style="166" customWidth="1"/>
    <col min="11525" max="11525" width="18.7109375" style="166" customWidth="1"/>
    <col min="11526" max="11526" width="19.42578125" style="166" customWidth="1"/>
    <col min="11527" max="11527" width="17.85546875" style="166" customWidth="1"/>
    <col min="11528" max="11530" width="6.28515625" style="166" customWidth="1"/>
    <col min="11531" max="11531" width="24.42578125" style="166" customWidth="1"/>
    <col min="11532" max="11532" width="8" style="166" customWidth="1"/>
    <col min="11533" max="11533" width="5.7109375" style="166" customWidth="1"/>
    <col min="11534" max="11534" width="22.85546875" style="166" customWidth="1"/>
    <col min="11535" max="11535" width="19" style="166" customWidth="1"/>
    <col min="11536" max="11536" width="11.42578125" style="166"/>
    <col min="11537" max="11537" width="11.42578125" style="166" customWidth="1"/>
    <col min="11538" max="11538" width="26" style="166" customWidth="1"/>
    <col min="11539" max="11539" width="14.42578125" style="166" customWidth="1"/>
    <col min="11540" max="11540" width="15.42578125" style="166" customWidth="1"/>
    <col min="11541" max="11541" width="54.28515625" style="166" bestFit="1" customWidth="1"/>
    <col min="11542" max="11775" width="11.42578125" style="166"/>
    <col min="11776" max="11776" width="1" style="166" customWidth="1"/>
    <col min="11777" max="11777" width="18.85546875" style="166" customWidth="1"/>
    <col min="11778" max="11778" width="17.42578125" style="166" customWidth="1"/>
    <col min="11779" max="11779" width="16.140625" style="166" customWidth="1"/>
    <col min="11780" max="11780" width="19.85546875" style="166" customWidth="1"/>
    <col min="11781" max="11781" width="18.7109375" style="166" customWidth="1"/>
    <col min="11782" max="11782" width="19.42578125" style="166" customWidth="1"/>
    <col min="11783" max="11783" width="17.85546875" style="166" customWidth="1"/>
    <col min="11784" max="11786" width="6.28515625" style="166" customWidth="1"/>
    <col min="11787" max="11787" width="24.42578125" style="166" customWidth="1"/>
    <col min="11788" max="11788" width="8" style="166" customWidth="1"/>
    <col min="11789" max="11789" width="5.7109375" style="166" customWidth="1"/>
    <col min="11790" max="11790" width="22.85546875" style="166" customWidth="1"/>
    <col min="11791" max="11791" width="19" style="166" customWidth="1"/>
    <col min="11792" max="11792" width="11.42578125" style="166"/>
    <col min="11793" max="11793" width="11.42578125" style="166" customWidth="1"/>
    <col min="11794" max="11794" width="26" style="166" customWidth="1"/>
    <col min="11795" max="11795" width="14.42578125" style="166" customWidth="1"/>
    <col min="11796" max="11796" width="15.42578125" style="166" customWidth="1"/>
    <col min="11797" max="11797" width="54.28515625" style="166" bestFit="1" customWidth="1"/>
    <col min="11798" max="12031" width="11.42578125" style="166"/>
    <col min="12032" max="12032" width="1" style="166" customWidth="1"/>
    <col min="12033" max="12033" width="18.85546875" style="166" customWidth="1"/>
    <col min="12034" max="12034" width="17.42578125" style="166" customWidth="1"/>
    <col min="12035" max="12035" width="16.140625" style="166" customWidth="1"/>
    <col min="12036" max="12036" width="19.85546875" style="166" customWidth="1"/>
    <col min="12037" max="12037" width="18.7109375" style="166" customWidth="1"/>
    <col min="12038" max="12038" width="19.42578125" style="166" customWidth="1"/>
    <col min="12039" max="12039" width="17.85546875" style="166" customWidth="1"/>
    <col min="12040" max="12042" width="6.28515625" style="166" customWidth="1"/>
    <col min="12043" max="12043" width="24.42578125" style="166" customWidth="1"/>
    <col min="12044" max="12044" width="8" style="166" customWidth="1"/>
    <col min="12045" max="12045" width="5.7109375" style="166" customWidth="1"/>
    <col min="12046" max="12046" width="22.85546875" style="166" customWidth="1"/>
    <col min="12047" max="12047" width="19" style="166" customWidth="1"/>
    <col min="12048" max="12048" width="11.42578125" style="166"/>
    <col min="12049" max="12049" width="11.42578125" style="166" customWidth="1"/>
    <col min="12050" max="12050" width="26" style="166" customWidth="1"/>
    <col min="12051" max="12051" width="14.42578125" style="166" customWidth="1"/>
    <col min="12052" max="12052" width="15.42578125" style="166" customWidth="1"/>
    <col min="12053" max="12053" width="54.28515625" style="166" bestFit="1" customWidth="1"/>
    <col min="12054" max="12287" width="11.42578125" style="166"/>
    <col min="12288" max="12288" width="1" style="166" customWidth="1"/>
    <col min="12289" max="12289" width="18.85546875" style="166" customWidth="1"/>
    <col min="12290" max="12290" width="17.42578125" style="166" customWidth="1"/>
    <col min="12291" max="12291" width="16.140625" style="166" customWidth="1"/>
    <col min="12292" max="12292" width="19.85546875" style="166" customWidth="1"/>
    <col min="12293" max="12293" width="18.7109375" style="166" customWidth="1"/>
    <col min="12294" max="12294" width="19.42578125" style="166" customWidth="1"/>
    <col min="12295" max="12295" width="17.85546875" style="166" customWidth="1"/>
    <col min="12296" max="12298" width="6.28515625" style="166" customWidth="1"/>
    <col min="12299" max="12299" width="24.42578125" style="166" customWidth="1"/>
    <col min="12300" max="12300" width="8" style="166" customWidth="1"/>
    <col min="12301" max="12301" width="5.7109375" style="166" customWidth="1"/>
    <col min="12302" max="12302" width="22.85546875" style="166" customWidth="1"/>
    <col min="12303" max="12303" width="19" style="166" customWidth="1"/>
    <col min="12304" max="12304" width="11.42578125" style="166"/>
    <col min="12305" max="12305" width="11.42578125" style="166" customWidth="1"/>
    <col min="12306" max="12306" width="26" style="166" customWidth="1"/>
    <col min="12307" max="12307" width="14.42578125" style="166" customWidth="1"/>
    <col min="12308" max="12308" width="15.42578125" style="166" customWidth="1"/>
    <col min="12309" max="12309" width="54.28515625" style="166" bestFit="1" customWidth="1"/>
    <col min="12310" max="12543" width="11.42578125" style="166"/>
    <col min="12544" max="12544" width="1" style="166" customWidth="1"/>
    <col min="12545" max="12545" width="18.85546875" style="166" customWidth="1"/>
    <col min="12546" max="12546" width="17.42578125" style="166" customWidth="1"/>
    <col min="12547" max="12547" width="16.140625" style="166" customWidth="1"/>
    <col min="12548" max="12548" width="19.85546875" style="166" customWidth="1"/>
    <col min="12549" max="12549" width="18.7109375" style="166" customWidth="1"/>
    <col min="12550" max="12550" width="19.42578125" style="166" customWidth="1"/>
    <col min="12551" max="12551" width="17.85546875" style="166" customWidth="1"/>
    <col min="12552" max="12554" width="6.28515625" style="166" customWidth="1"/>
    <col min="12555" max="12555" width="24.42578125" style="166" customWidth="1"/>
    <col min="12556" max="12556" width="8" style="166" customWidth="1"/>
    <col min="12557" max="12557" width="5.7109375" style="166" customWidth="1"/>
    <col min="12558" max="12558" width="22.85546875" style="166" customWidth="1"/>
    <col min="12559" max="12559" width="19" style="166" customWidth="1"/>
    <col min="12560" max="12560" width="11.42578125" style="166"/>
    <col min="12561" max="12561" width="11.42578125" style="166" customWidth="1"/>
    <col min="12562" max="12562" width="26" style="166" customWidth="1"/>
    <col min="12563" max="12563" width="14.42578125" style="166" customWidth="1"/>
    <col min="12564" max="12564" width="15.42578125" style="166" customWidth="1"/>
    <col min="12565" max="12565" width="54.28515625" style="166" bestFit="1" customWidth="1"/>
    <col min="12566" max="12799" width="11.42578125" style="166"/>
    <col min="12800" max="12800" width="1" style="166" customWidth="1"/>
    <col min="12801" max="12801" width="18.85546875" style="166" customWidth="1"/>
    <col min="12802" max="12802" width="17.42578125" style="166" customWidth="1"/>
    <col min="12803" max="12803" width="16.140625" style="166" customWidth="1"/>
    <col min="12804" max="12804" width="19.85546875" style="166" customWidth="1"/>
    <col min="12805" max="12805" width="18.7109375" style="166" customWidth="1"/>
    <col min="12806" max="12806" width="19.42578125" style="166" customWidth="1"/>
    <col min="12807" max="12807" width="17.85546875" style="166" customWidth="1"/>
    <col min="12808" max="12810" width="6.28515625" style="166" customWidth="1"/>
    <col min="12811" max="12811" width="24.42578125" style="166" customWidth="1"/>
    <col min="12812" max="12812" width="8" style="166" customWidth="1"/>
    <col min="12813" max="12813" width="5.7109375" style="166" customWidth="1"/>
    <col min="12814" max="12814" width="22.85546875" style="166" customWidth="1"/>
    <col min="12815" max="12815" width="19" style="166" customWidth="1"/>
    <col min="12816" max="12816" width="11.42578125" style="166"/>
    <col min="12817" max="12817" width="11.42578125" style="166" customWidth="1"/>
    <col min="12818" max="12818" width="26" style="166" customWidth="1"/>
    <col min="12819" max="12819" width="14.42578125" style="166" customWidth="1"/>
    <col min="12820" max="12820" width="15.42578125" style="166" customWidth="1"/>
    <col min="12821" max="12821" width="54.28515625" style="166" bestFit="1" customWidth="1"/>
    <col min="12822" max="13055" width="11.42578125" style="166"/>
    <col min="13056" max="13056" width="1" style="166" customWidth="1"/>
    <col min="13057" max="13057" width="18.85546875" style="166" customWidth="1"/>
    <col min="13058" max="13058" width="17.42578125" style="166" customWidth="1"/>
    <col min="13059" max="13059" width="16.140625" style="166" customWidth="1"/>
    <col min="13060" max="13060" width="19.85546875" style="166" customWidth="1"/>
    <col min="13061" max="13061" width="18.7109375" style="166" customWidth="1"/>
    <col min="13062" max="13062" width="19.42578125" style="166" customWidth="1"/>
    <col min="13063" max="13063" width="17.85546875" style="166" customWidth="1"/>
    <col min="13064" max="13066" width="6.28515625" style="166" customWidth="1"/>
    <col min="13067" max="13067" width="24.42578125" style="166" customWidth="1"/>
    <col min="13068" max="13068" width="8" style="166" customWidth="1"/>
    <col min="13069" max="13069" width="5.7109375" style="166" customWidth="1"/>
    <col min="13070" max="13070" width="22.85546875" style="166" customWidth="1"/>
    <col min="13071" max="13071" width="19" style="166" customWidth="1"/>
    <col min="13072" max="13072" width="11.42578125" style="166"/>
    <col min="13073" max="13073" width="11.42578125" style="166" customWidth="1"/>
    <col min="13074" max="13074" width="26" style="166" customWidth="1"/>
    <col min="13075" max="13075" width="14.42578125" style="166" customWidth="1"/>
    <col min="13076" max="13076" width="15.42578125" style="166" customWidth="1"/>
    <col min="13077" max="13077" width="54.28515625" style="166" bestFit="1" customWidth="1"/>
    <col min="13078" max="13311" width="11.42578125" style="166"/>
    <col min="13312" max="13312" width="1" style="166" customWidth="1"/>
    <col min="13313" max="13313" width="18.85546875" style="166" customWidth="1"/>
    <col min="13314" max="13314" width="17.42578125" style="166" customWidth="1"/>
    <col min="13315" max="13315" width="16.140625" style="166" customWidth="1"/>
    <col min="13316" max="13316" width="19.85546875" style="166" customWidth="1"/>
    <col min="13317" max="13317" width="18.7109375" style="166" customWidth="1"/>
    <col min="13318" max="13318" width="19.42578125" style="166" customWidth="1"/>
    <col min="13319" max="13319" width="17.85546875" style="166" customWidth="1"/>
    <col min="13320" max="13322" width="6.28515625" style="166" customWidth="1"/>
    <col min="13323" max="13323" width="24.42578125" style="166" customWidth="1"/>
    <col min="13324" max="13324" width="8" style="166" customWidth="1"/>
    <col min="13325" max="13325" width="5.7109375" style="166" customWidth="1"/>
    <col min="13326" max="13326" width="22.85546875" style="166" customWidth="1"/>
    <col min="13327" max="13327" width="19" style="166" customWidth="1"/>
    <col min="13328" max="13328" width="11.42578125" style="166"/>
    <col min="13329" max="13329" width="11.42578125" style="166" customWidth="1"/>
    <col min="13330" max="13330" width="26" style="166" customWidth="1"/>
    <col min="13331" max="13331" width="14.42578125" style="166" customWidth="1"/>
    <col min="13332" max="13332" width="15.42578125" style="166" customWidth="1"/>
    <col min="13333" max="13333" width="54.28515625" style="166" bestFit="1" customWidth="1"/>
    <col min="13334" max="13567" width="11.42578125" style="166"/>
    <col min="13568" max="13568" width="1" style="166" customWidth="1"/>
    <col min="13569" max="13569" width="18.85546875" style="166" customWidth="1"/>
    <col min="13570" max="13570" width="17.42578125" style="166" customWidth="1"/>
    <col min="13571" max="13571" width="16.140625" style="166" customWidth="1"/>
    <col min="13572" max="13572" width="19.85546875" style="166" customWidth="1"/>
    <col min="13573" max="13573" width="18.7109375" style="166" customWidth="1"/>
    <col min="13574" max="13574" width="19.42578125" style="166" customWidth="1"/>
    <col min="13575" max="13575" width="17.85546875" style="166" customWidth="1"/>
    <col min="13576" max="13578" width="6.28515625" style="166" customWidth="1"/>
    <col min="13579" max="13579" width="24.42578125" style="166" customWidth="1"/>
    <col min="13580" max="13580" width="8" style="166" customWidth="1"/>
    <col min="13581" max="13581" width="5.7109375" style="166" customWidth="1"/>
    <col min="13582" max="13582" width="22.85546875" style="166" customWidth="1"/>
    <col min="13583" max="13583" width="19" style="166" customWidth="1"/>
    <col min="13584" max="13584" width="11.42578125" style="166"/>
    <col min="13585" max="13585" width="11.42578125" style="166" customWidth="1"/>
    <col min="13586" max="13586" width="26" style="166" customWidth="1"/>
    <col min="13587" max="13587" width="14.42578125" style="166" customWidth="1"/>
    <col min="13588" max="13588" width="15.42578125" style="166" customWidth="1"/>
    <col min="13589" max="13589" width="54.28515625" style="166" bestFit="1" customWidth="1"/>
    <col min="13590" max="13823" width="11.42578125" style="166"/>
    <col min="13824" max="13824" width="1" style="166" customWidth="1"/>
    <col min="13825" max="13825" width="18.85546875" style="166" customWidth="1"/>
    <col min="13826" max="13826" width="17.42578125" style="166" customWidth="1"/>
    <col min="13827" max="13827" width="16.140625" style="166" customWidth="1"/>
    <col min="13828" max="13828" width="19.85546875" style="166" customWidth="1"/>
    <col min="13829" max="13829" width="18.7109375" style="166" customWidth="1"/>
    <col min="13830" max="13830" width="19.42578125" style="166" customWidth="1"/>
    <col min="13831" max="13831" width="17.85546875" style="166" customWidth="1"/>
    <col min="13832" max="13834" width="6.28515625" style="166" customWidth="1"/>
    <col min="13835" max="13835" width="24.42578125" style="166" customWidth="1"/>
    <col min="13836" max="13836" width="8" style="166" customWidth="1"/>
    <col min="13837" max="13837" width="5.7109375" style="166" customWidth="1"/>
    <col min="13838" max="13838" width="22.85546875" style="166" customWidth="1"/>
    <col min="13839" max="13839" width="19" style="166" customWidth="1"/>
    <col min="13840" max="13840" width="11.42578125" style="166"/>
    <col min="13841" max="13841" width="11.42578125" style="166" customWidth="1"/>
    <col min="13842" max="13842" width="26" style="166" customWidth="1"/>
    <col min="13843" max="13843" width="14.42578125" style="166" customWidth="1"/>
    <col min="13844" max="13844" width="15.42578125" style="166" customWidth="1"/>
    <col min="13845" max="13845" width="54.28515625" style="166" bestFit="1" customWidth="1"/>
    <col min="13846" max="14079" width="11.42578125" style="166"/>
    <col min="14080" max="14080" width="1" style="166" customWidth="1"/>
    <col min="14081" max="14081" width="18.85546875" style="166" customWidth="1"/>
    <col min="14082" max="14082" width="17.42578125" style="166" customWidth="1"/>
    <col min="14083" max="14083" width="16.140625" style="166" customWidth="1"/>
    <col min="14084" max="14084" width="19.85546875" style="166" customWidth="1"/>
    <col min="14085" max="14085" width="18.7109375" style="166" customWidth="1"/>
    <col min="14086" max="14086" width="19.42578125" style="166" customWidth="1"/>
    <col min="14087" max="14087" width="17.85546875" style="166" customWidth="1"/>
    <col min="14088" max="14090" width="6.28515625" style="166" customWidth="1"/>
    <col min="14091" max="14091" width="24.42578125" style="166" customWidth="1"/>
    <col min="14092" max="14092" width="8" style="166" customWidth="1"/>
    <col min="14093" max="14093" width="5.7109375" style="166" customWidth="1"/>
    <col min="14094" max="14094" width="22.85546875" style="166" customWidth="1"/>
    <col min="14095" max="14095" width="19" style="166" customWidth="1"/>
    <col min="14096" max="14096" width="11.42578125" style="166"/>
    <col min="14097" max="14097" width="11.42578125" style="166" customWidth="1"/>
    <col min="14098" max="14098" width="26" style="166" customWidth="1"/>
    <col min="14099" max="14099" width="14.42578125" style="166" customWidth="1"/>
    <col min="14100" max="14100" width="15.42578125" style="166" customWidth="1"/>
    <col min="14101" max="14101" width="54.28515625" style="166" bestFit="1" customWidth="1"/>
    <col min="14102" max="14335" width="11.42578125" style="166"/>
    <col min="14336" max="14336" width="1" style="166" customWidth="1"/>
    <col min="14337" max="14337" width="18.85546875" style="166" customWidth="1"/>
    <col min="14338" max="14338" width="17.42578125" style="166" customWidth="1"/>
    <col min="14339" max="14339" width="16.140625" style="166" customWidth="1"/>
    <col min="14340" max="14340" width="19.85546875" style="166" customWidth="1"/>
    <col min="14341" max="14341" width="18.7109375" style="166" customWidth="1"/>
    <col min="14342" max="14342" width="19.42578125" style="166" customWidth="1"/>
    <col min="14343" max="14343" width="17.85546875" style="166" customWidth="1"/>
    <col min="14344" max="14346" width="6.28515625" style="166" customWidth="1"/>
    <col min="14347" max="14347" width="24.42578125" style="166" customWidth="1"/>
    <col min="14348" max="14348" width="8" style="166" customWidth="1"/>
    <col min="14349" max="14349" width="5.7109375" style="166" customWidth="1"/>
    <col min="14350" max="14350" width="22.85546875" style="166" customWidth="1"/>
    <col min="14351" max="14351" width="19" style="166" customWidth="1"/>
    <col min="14352" max="14352" width="11.42578125" style="166"/>
    <col min="14353" max="14353" width="11.42578125" style="166" customWidth="1"/>
    <col min="14354" max="14354" width="26" style="166" customWidth="1"/>
    <col min="14355" max="14355" width="14.42578125" style="166" customWidth="1"/>
    <col min="14356" max="14356" width="15.42578125" style="166" customWidth="1"/>
    <col min="14357" max="14357" width="54.28515625" style="166" bestFit="1" customWidth="1"/>
    <col min="14358" max="14591" width="11.42578125" style="166"/>
    <col min="14592" max="14592" width="1" style="166" customWidth="1"/>
    <col min="14593" max="14593" width="18.85546875" style="166" customWidth="1"/>
    <col min="14594" max="14594" width="17.42578125" style="166" customWidth="1"/>
    <col min="14595" max="14595" width="16.140625" style="166" customWidth="1"/>
    <col min="14596" max="14596" width="19.85546875" style="166" customWidth="1"/>
    <col min="14597" max="14597" width="18.7109375" style="166" customWidth="1"/>
    <col min="14598" max="14598" width="19.42578125" style="166" customWidth="1"/>
    <col min="14599" max="14599" width="17.85546875" style="166" customWidth="1"/>
    <col min="14600" max="14602" width="6.28515625" style="166" customWidth="1"/>
    <col min="14603" max="14603" width="24.42578125" style="166" customWidth="1"/>
    <col min="14604" max="14604" width="8" style="166" customWidth="1"/>
    <col min="14605" max="14605" width="5.7109375" style="166" customWidth="1"/>
    <col min="14606" max="14606" width="22.85546875" style="166" customWidth="1"/>
    <col min="14607" max="14607" width="19" style="166" customWidth="1"/>
    <col min="14608" max="14608" width="11.42578125" style="166"/>
    <col min="14609" max="14609" width="11.42578125" style="166" customWidth="1"/>
    <col min="14610" max="14610" width="26" style="166" customWidth="1"/>
    <col min="14611" max="14611" width="14.42578125" style="166" customWidth="1"/>
    <col min="14612" max="14612" width="15.42578125" style="166" customWidth="1"/>
    <col min="14613" max="14613" width="54.28515625" style="166" bestFit="1" customWidth="1"/>
    <col min="14614" max="14847" width="11.42578125" style="166"/>
    <col min="14848" max="14848" width="1" style="166" customWidth="1"/>
    <col min="14849" max="14849" width="18.85546875" style="166" customWidth="1"/>
    <col min="14850" max="14850" width="17.42578125" style="166" customWidth="1"/>
    <col min="14851" max="14851" width="16.140625" style="166" customWidth="1"/>
    <col min="14852" max="14852" width="19.85546875" style="166" customWidth="1"/>
    <col min="14853" max="14853" width="18.7109375" style="166" customWidth="1"/>
    <col min="14854" max="14854" width="19.42578125" style="166" customWidth="1"/>
    <col min="14855" max="14855" width="17.85546875" style="166" customWidth="1"/>
    <col min="14856" max="14858" width="6.28515625" style="166" customWidth="1"/>
    <col min="14859" max="14859" width="24.42578125" style="166" customWidth="1"/>
    <col min="14860" max="14860" width="8" style="166" customWidth="1"/>
    <col min="14861" max="14861" width="5.7109375" style="166" customWidth="1"/>
    <col min="14862" max="14862" width="22.85546875" style="166" customWidth="1"/>
    <col min="14863" max="14863" width="19" style="166" customWidth="1"/>
    <col min="14864" max="14864" width="11.42578125" style="166"/>
    <col min="14865" max="14865" width="11.42578125" style="166" customWidth="1"/>
    <col min="14866" max="14866" width="26" style="166" customWidth="1"/>
    <col min="14867" max="14867" width="14.42578125" style="166" customWidth="1"/>
    <col min="14868" max="14868" width="15.42578125" style="166" customWidth="1"/>
    <col min="14869" max="14869" width="54.28515625" style="166" bestFit="1" customWidth="1"/>
    <col min="14870" max="15103" width="11.42578125" style="166"/>
    <col min="15104" max="15104" width="1" style="166" customWidth="1"/>
    <col min="15105" max="15105" width="18.85546875" style="166" customWidth="1"/>
    <col min="15106" max="15106" width="17.42578125" style="166" customWidth="1"/>
    <col min="15107" max="15107" width="16.140625" style="166" customWidth="1"/>
    <col min="15108" max="15108" width="19.85546875" style="166" customWidth="1"/>
    <col min="15109" max="15109" width="18.7109375" style="166" customWidth="1"/>
    <col min="15110" max="15110" width="19.42578125" style="166" customWidth="1"/>
    <col min="15111" max="15111" width="17.85546875" style="166" customWidth="1"/>
    <col min="15112" max="15114" width="6.28515625" style="166" customWidth="1"/>
    <col min="15115" max="15115" width="24.42578125" style="166" customWidth="1"/>
    <col min="15116" max="15116" width="8" style="166" customWidth="1"/>
    <col min="15117" max="15117" width="5.7109375" style="166" customWidth="1"/>
    <col min="15118" max="15118" width="22.85546875" style="166" customWidth="1"/>
    <col min="15119" max="15119" width="19" style="166" customWidth="1"/>
    <col min="15120" max="15120" width="11.42578125" style="166"/>
    <col min="15121" max="15121" width="11.42578125" style="166" customWidth="1"/>
    <col min="15122" max="15122" width="26" style="166" customWidth="1"/>
    <col min="15123" max="15123" width="14.42578125" style="166" customWidth="1"/>
    <col min="15124" max="15124" width="15.42578125" style="166" customWidth="1"/>
    <col min="15125" max="15125" width="54.28515625" style="166" bestFit="1" customWidth="1"/>
    <col min="15126" max="15359" width="11.42578125" style="166"/>
    <col min="15360" max="15360" width="1" style="166" customWidth="1"/>
    <col min="15361" max="15361" width="18.85546875" style="166" customWidth="1"/>
    <col min="15362" max="15362" width="17.42578125" style="166" customWidth="1"/>
    <col min="15363" max="15363" width="16.140625" style="166" customWidth="1"/>
    <col min="15364" max="15364" width="19.85546875" style="166" customWidth="1"/>
    <col min="15365" max="15365" width="18.7109375" style="166" customWidth="1"/>
    <col min="15366" max="15366" width="19.42578125" style="166" customWidth="1"/>
    <col min="15367" max="15367" width="17.85546875" style="166" customWidth="1"/>
    <col min="15368" max="15370" width="6.28515625" style="166" customWidth="1"/>
    <col min="15371" max="15371" width="24.42578125" style="166" customWidth="1"/>
    <col min="15372" max="15372" width="8" style="166" customWidth="1"/>
    <col min="15373" max="15373" width="5.7109375" style="166" customWidth="1"/>
    <col min="15374" max="15374" width="22.85546875" style="166" customWidth="1"/>
    <col min="15375" max="15375" width="19" style="166" customWidth="1"/>
    <col min="15376" max="15376" width="11.42578125" style="166"/>
    <col min="15377" max="15377" width="11.42578125" style="166" customWidth="1"/>
    <col min="15378" max="15378" width="26" style="166" customWidth="1"/>
    <col min="15379" max="15379" width="14.42578125" style="166" customWidth="1"/>
    <col min="15380" max="15380" width="15.42578125" style="166" customWidth="1"/>
    <col min="15381" max="15381" width="54.28515625" style="166" bestFit="1" customWidth="1"/>
    <col min="15382" max="15615" width="11.42578125" style="166"/>
    <col min="15616" max="15616" width="1" style="166" customWidth="1"/>
    <col min="15617" max="15617" width="18.85546875" style="166" customWidth="1"/>
    <col min="15618" max="15618" width="17.42578125" style="166" customWidth="1"/>
    <col min="15619" max="15619" width="16.140625" style="166" customWidth="1"/>
    <col min="15620" max="15620" width="19.85546875" style="166" customWidth="1"/>
    <col min="15621" max="15621" width="18.7109375" style="166" customWidth="1"/>
    <col min="15622" max="15622" width="19.42578125" style="166" customWidth="1"/>
    <col min="15623" max="15623" width="17.85546875" style="166" customWidth="1"/>
    <col min="15624" max="15626" width="6.28515625" style="166" customWidth="1"/>
    <col min="15627" max="15627" width="24.42578125" style="166" customWidth="1"/>
    <col min="15628" max="15628" width="8" style="166" customWidth="1"/>
    <col min="15629" max="15629" width="5.7109375" style="166" customWidth="1"/>
    <col min="15630" max="15630" width="22.85546875" style="166" customWidth="1"/>
    <col min="15631" max="15631" width="19" style="166" customWidth="1"/>
    <col min="15632" max="15632" width="11.42578125" style="166"/>
    <col min="15633" max="15633" width="11.42578125" style="166" customWidth="1"/>
    <col min="15634" max="15634" width="26" style="166" customWidth="1"/>
    <col min="15635" max="15635" width="14.42578125" style="166" customWidth="1"/>
    <col min="15636" max="15636" width="15.42578125" style="166" customWidth="1"/>
    <col min="15637" max="15637" width="54.28515625" style="166" bestFit="1" customWidth="1"/>
    <col min="15638" max="15871" width="11.42578125" style="166"/>
    <col min="15872" max="15872" width="1" style="166" customWidth="1"/>
    <col min="15873" max="15873" width="18.85546875" style="166" customWidth="1"/>
    <col min="15874" max="15874" width="17.42578125" style="166" customWidth="1"/>
    <col min="15875" max="15875" width="16.140625" style="166" customWidth="1"/>
    <col min="15876" max="15876" width="19.85546875" style="166" customWidth="1"/>
    <col min="15877" max="15877" width="18.7109375" style="166" customWidth="1"/>
    <col min="15878" max="15878" width="19.42578125" style="166" customWidth="1"/>
    <col min="15879" max="15879" width="17.85546875" style="166" customWidth="1"/>
    <col min="15880" max="15882" width="6.28515625" style="166" customWidth="1"/>
    <col min="15883" max="15883" width="24.42578125" style="166" customWidth="1"/>
    <col min="15884" max="15884" width="8" style="166" customWidth="1"/>
    <col min="15885" max="15885" width="5.7109375" style="166" customWidth="1"/>
    <col min="15886" max="15886" width="22.85546875" style="166" customWidth="1"/>
    <col min="15887" max="15887" width="19" style="166" customWidth="1"/>
    <col min="15888" max="15888" width="11.42578125" style="166"/>
    <col min="15889" max="15889" width="11.42578125" style="166" customWidth="1"/>
    <col min="15890" max="15890" width="26" style="166" customWidth="1"/>
    <col min="15891" max="15891" width="14.42578125" style="166" customWidth="1"/>
    <col min="15892" max="15892" width="15.42578125" style="166" customWidth="1"/>
    <col min="15893" max="15893" width="54.28515625" style="166" bestFit="1" customWidth="1"/>
    <col min="15894" max="16127" width="11.42578125" style="166"/>
    <col min="16128" max="16128" width="1" style="166" customWidth="1"/>
    <col min="16129" max="16129" width="18.85546875" style="166" customWidth="1"/>
    <col min="16130" max="16130" width="17.42578125" style="166" customWidth="1"/>
    <col min="16131" max="16131" width="16.140625" style="166" customWidth="1"/>
    <col min="16132" max="16132" width="19.85546875" style="166" customWidth="1"/>
    <col min="16133" max="16133" width="18.7109375" style="166" customWidth="1"/>
    <col min="16134" max="16134" width="19.42578125" style="166" customWidth="1"/>
    <col min="16135" max="16135" width="17.85546875" style="166" customWidth="1"/>
    <col min="16136" max="16138" width="6.28515625" style="166" customWidth="1"/>
    <col min="16139" max="16139" width="24.42578125" style="166" customWidth="1"/>
    <col min="16140" max="16140" width="8" style="166" customWidth="1"/>
    <col min="16141" max="16141" width="5.7109375" style="166" customWidth="1"/>
    <col min="16142" max="16142" width="22.85546875" style="166" customWidth="1"/>
    <col min="16143" max="16143" width="19" style="166" customWidth="1"/>
    <col min="16144" max="16144" width="11.42578125" style="166"/>
    <col min="16145" max="16145" width="11.42578125" style="166" customWidth="1"/>
    <col min="16146" max="16146" width="26" style="166" customWidth="1"/>
    <col min="16147" max="16147" width="14.42578125" style="166" customWidth="1"/>
    <col min="16148" max="16148" width="15.42578125" style="166" customWidth="1"/>
    <col min="16149" max="16149" width="54.28515625" style="166" bestFit="1" customWidth="1"/>
    <col min="16150" max="16384" width="11.42578125" style="166"/>
  </cols>
  <sheetData>
    <row r="1" spans="1:21" s="267" customFormat="1" ht="28.5" customHeight="1" x14ac:dyDescent="0.25">
      <c r="A1" s="1866"/>
      <c r="B1" s="1867"/>
      <c r="C1" s="1869" t="s">
        <v>273</v>
      </c>
      <c r="D1" s="1869"/>
      <c r="E1" s="1869"/>
      <c r="F1" s="1869"/>
      <c r="G1" s="1869"/>
      <c r="H1" s="1869"/>
      <c r="I1" s="1869"/>
      <c r="J1" s="1869"/>
      <c r="K1" s="1869"/>
      <c r="L1" s="1869"/>
      <c r="M1" s="1869"/>
      <c r="N1" s="1869"/>
      <c r="O1" s="1869"/>
      <c r="P1" s="1869"/>
      <c r="Q1" s="1869"/>
      <c r="R1" s="1869"/>
      <c r="S1" s="1869"/>
      <c r="T1" s="1869"/>
      <c r="U1" s="268" t="s">
        <v>274</v>
      </c>
    </row>
    <row r="2" spans="1:21" s="267" customFormat="1" ht="28.5" customHeight="1" x14ac:dyDescent="0.25">
      <c r="A2" s="1868"/>
      <c r="B2" s="1195"/>
      <c r="C2" s="1870" t="s">
        <v>275</v>
      </c>
      <c r="D2" s="1870"/>
      <c r="E2" s="1870"/>
      <c r="F2" s="1870"/>
      <c r="G2" s="1870"/>
      <c r="H2" s="1870"/>
      <c r="I2" s="1870"/>
      <c r="J2" s="1870"/>
      <c r="K2" s="1870"/>
      <c r="L2" s="1870"/>
      <c r="M2" s="1870"/>
      <c r="N2" s="1870"/>
      <c r="O2" s="1870"/>
      <c r="P2" s="1870"/>
      <c r="Q2" s="1870"/>
      <c r="R2" s="1870"/>
      <c r="S2" s="1870"/>
      <c r="T2" s="1870"/>
      <c r="U2" s="269" t="s">
        <v>706</v>
      </c>
    </row>
    <row r="3" spans="1:21" s="267" customFormat="1" ht="36" customHeight="1" x14ac:dyDescent="0.25">
      <c r="A3" s="1871" t="s">
        <v>707</v>
      </c>
      <c r="B3" s="1871"/>
      <c r="C3" s="1871"/>
      <c r="D3" s="1871"/>
      <c r="E3" s="1871"/>
      <c r="F3" s="1871" t="s">
        <v>708</v>
      </c>
      <c r="G3" s="1871"/>
      <c r="H3" s="1871"/>
      <c r="I3" s="1871"/>
      <c r="J3" s="1871"/>
      <c r="K3" s="1871"/>
      <c r="L3" s="1871"/>
      <c r="M3" s="1871"/>
      <c r="N3" s="1871"/>
      <c r="O3" s="1871"/>
      <c r="P3" s="1871"/>
      <c r="Q3" s="1871"/>
      <c r="R3" s="1871"/>
      <c r="S3" s="1871"/>
      <c r="T3" s="1871"/>
      <c r="U3" s="1872"/>
    </row>
    <row r="4" spans="1:21" s="270" customFormat="1" ht="43.5" customHeight="1" x14ac:dyDescent="0.25">
      <c r="A4" s="1873" t="s">
        <v>709</v>
      </c>
      <c r="B4" s="1873"/>
      <c r="C4" s="1873" t="s">
        <v>710</v>
      </c>
      <c r="D4" s="1873" t="s">
        <v>711</v>
      </c>
      <c r="E4" s="1873"/>
      <c r="F4" s="1873"/>
      <c r="G4" s="1873" t="s">
        <v>712</v>
      </c>
      <c r="H4" s="1874" t="s">
        <v>283</v>
      </c>
      <c r="I4" s="1874" t="s">
        <v>284</v>
      </c>
      <c r="J4" s="1186" t="s">
        <v>285</v>
      </c>
      <c r="K4" s="1185" t="s">
        <v>286</v>
      </c>
      <c r="L4" s="1186" t="s">
        <v>287</v>
      </c>
      <c r="M4" s="1186" t="s">
        <v>288</v>
      </c>
      <c r="N4" s="1873" t="s">
        <v>289</v>
      </c>
      <c r="O4" s="1873" t="s">
        <v>290</v>
      </c>
      <c r="P4" s="1873" t="s">
        <v>291</v>
      </c>
      <c r="Q4" s="1873"/>
      <c r="R4" s="1873" t="s">
        <v>292</v>
      </c>
      <c r="S4" s="1873" t="s">
        <v>293</v>
      </c>
      <c r="T4" s="1185" t="s">
        <v>294</v>
      </c>
      <c r="U4" s="1185" t="s">
        <v>295</v>
      </c>
    </row>
    <row r="5" spans="1:21" s="270" customFormat="1" ht="51" x14ac:dyDescent="0.25">
      <c r="A5" s="271" t="s">
        <v>713</v>
      </c>
      <c r="B5" s="271" t="s">
        <v>714</v>
      </c>
      <c r="C5" s="1873"/>
      <c r="D5" s="272" t="s">
        <v>298</v>
      </c>
      <c r="E5" s="272" t="s">
        <v>299</v>
      </c>
      <c r="F5" s="272" t="s">
        <v>300</v>
      </c>
      <c r="G5" s="1873"/>
      <c r="H5" s="1874"/>
      <c r="I5" s="1874"/>
      <c r="J5" s="1186"/>
      <c r="K5" s="1185"/>
      <c r="L5" s="1186"/>
      <c r="M5" s="1186"/>
      <c r="N5" s="1873"/>
      <c r="O5" s="1873"/>
      <c r="P5" s="271" t="s">
        <v>301</v>
      </c>
      <c r="Q5" s="271" t="s">
        <v>302</v>
      </c>
      <c r="R5" s="1873"/>
      <c r="S5" s="1873"/>
      <c r="T5" s="1185"/>
      <c r="U5" s="1185"/>
    </row>
    <row r="6" spans="1:21" s="273" customFormat="1" ht="51" x14ac:dyDescent="0.25">
      <c r="A6" s="1195" t="s">
        <v>715</v>
      </c>
      <c r="B6" s="1195" t="s">
        <v>716</v>
      </c>
      <c r="C6" s="1195" t="s">
        <v>717</v>
      </c>
      <c r="D6" s="1195" t="s">
        <v>718</v>
      </c>
      <c r="E6" s="1195" t="s">
        <v>719</v>
      </c>
      <c r="F6" s="1228" t="s">
        <v>720</v>
      </c>
      <c r="G6" s="1195" t="s">
        <v>721</v>
      </c>
      <c r="H6" s="1877" t="s">
        <v>309</v>
      </c>
      <c r="I6" s="1877" t="s">
        <v>722</v>
      </c>
      <c r="J6" s="1188" t="s">
        <v>723</v>
      </c>
      <c r="K6" s="185" t="s">
        <v>724</v>
      </c>
      <c r="L6" s="1188" t="s">
        <v>725</v>
      </c>
      <c r="M6" s="1188" t="s">
        <v>343</v>
      </c>
      <c r="N6" s="1193" t="s">
        <v>726</v>
      </c>
      <c r="O6" s="1193" t="s">
        <v>727</v>
      </c>
      <c r="P6" s="1193" t="s">
        <v>728</v>
      </c>
      <c r="Q6" s="1875">
        <v>44012</v>
      </c>
      <c r="R6" s="1193" t="s">
        <v>729</v>
      </c>
      <c r="S6" s="1196">
        <v>1</v>
      </c>
      <c r="T6" s="1887">
        <v>100</v>
      </c>
      <c r="U6" s="1193" t="s">
        <v>2995</v>
      </c>
    </row>
    <row r="7" spans="1:21" s="273" customFormat="1" ht="38.25" x14ac:dyDescent="0.25">
      <c r="A7" s="1195"/>
      <c r="B7" s="1195"/>
      <c r="C7" s="1195"/>
      <c r="D7" s="1195"/>
      <c r="E7" s="1195"/>
      <c r="F7" s="1229"/>
      <c r="G7" s="1195"/>
      <c r="H7" s="1877"/>
      <c r="I7" s="1877"/>
      <c r="J7" s="1188"/>
      <c r="K7" s="185" t="s">
        <v>730</v>
      </c>
      <c r="L7" s="1188"/>
      <c r="M7" s="1188"/>
      <c r="N7" s="1201"/>
      <c r="O7" s="1201"/>
      <c r="P7" s="1201"/>
      <c r="Q7" s="1346"/>
      <c r="R7" s="1201"/>
      <c r="S7" s="1876"/>
      <c r="T7" s="1888"/>
      <c r="U7" s="1201"/>
    </row>
    <row r="8" spans="1:21" s="273" customFormat="1" ht="40.5" customHeight="1" x14ac:dyDescent="0.25">
      <c r="A8" s="1195"/>
      <c r="B8" s="1195"/>
      <c r="C8" s="1195"/>
      <c r="D8" s="1195"/>
      <c r="E8" s="1195" t="s">
        <v>731</v>
      </c>
      <c r="F8" s="1228" t="s">
        <v>732</v>
      </c>
      <c r="G8" s="1195"/>
      <c r="H8" s="1877"/>
      <c r="I8" s="1877"/>
      <c r="J8" s="1188"/>
      <c r="K8" s="1182" t="s">
        <v>733</v>
      </c>
      <c r="L8" s="1188"/>
      <c r="M8" s="1188"/>
      <c r="N8" s="1201"/>
      <c r="O8" s="1201"/>
      <c r="P8" s="1201"/>
      <c r="Q8" s="1346"/>
      <c r="R8" s="1201"/>
      <c r="S8" s="1876"/>
      <c r="T8" s="1888"/>
      <c r="U8" s="1201"/>
    </row>
    <row r="9" spans="1:21" s="273" customFormat="1" ht="30.75" customHeight="1" x14ac:dyDescent="0.25">
      <c r="A9" s="1195"/>
      <c r="B9" s="1195"/>
      <c r="C9" s="1195"/>
      <c r="D9" s="1195"/>
      <c r="E9" s="1195"/>
      <c r="F9" s="1229"/>
      <c r="G9" s="1195"/>
      <c r="H9" s="1877"/>
      <c r="I9" s="1877"/>
      <c r="J9" s="1188"/>
      <c r="K9" s="1182"/>
      <c r="L9" s="1188"/>
      <c r="M9" s="1188"/>
      <c r="N9" s="1182" t="s">
        <v>734</v>
      </c>
      <c r="O9" s="1182" t="s">
        <v>735</v>
      </c>
      <c r="P9" s="1193" t="s">
        <v>736</v>
      </c>
      <c r="Q9" s="1875">
        <v>44043</v>
      </c>
      <c r="R9" s="1182" t="s">
        <v>729</v>
      </c>
      <c r="S9" s="1196">
        <v>1</v>
      </c>
      <c r="T9" s="1878">
        <v>100</v>
      </c>
      <c r="U9" s="1193" t="s">
        <v>2995</v>
      </c>
    </row>
    <row r="10" spans="1:21" s="273" customFormat="1" ht="22.5" customHeight="1" x14ac:dyDescent="0.25">
      <c r="A10" s="1195"/>
      <c r="B10" s="1195"/>
      <c r="C10" s="1195"/>
      <c r="D10" s="1228" t="s">
        <v>737</v>
      </c>
      <c r="E10" s="1228" t="s">
        <v>738</v>
      </c>
      <c r="F10" s="1228" t="s">
        <v>732</v>
      </c>
      <c r="G10" s="1195"/>
      <c r="H10" s="1877"/>
      <c r="I10" s="1877"/>
      <c r="J10" s="1188"/>
      <c r="K10" s="1193" t="s">
        <v>739</v>
      </c>
      <c r="L10" s="1188"/>
      <c r="M10" s="1188"/>
      <c r="N10" s="1182"/>
      <c r="O10" s="1182"/>
      <c r="P10" s="1201"/>
      <c r="Q10" s="1346"/>
      <c r="R10" s="1182"/>
      <c r="S10" s="1876"/>
      <c r="T10" s="1878"/>
      <c r="U10" s="1201"/>
    </row>
    <row r="11" spans="1:21" s="273" customFormat="1" ht="44.25" customHeight="1" x14ac:dyDescent="0.25">
      <c r="A11" s="1195"/>
      <c r="B11" s="1195"/>
      <c r="C11" s="1195"/>
      <c r="D11" s="1879"/>
      <c r="E11" s="1229"/>
      <c r="F11" s="1881"/>
      <c r="G11" s="1195"/>
      <c r="H11" s="1877"/>
      <c r="I11" s="1877"/>
      <c r="J11" s="1188"/>
      <c r="K11" s="1194"/>
      <c r="L11" s="1188"/>
      <c r="M11" s="1188"/>
      <c r="N11" s="1182"/>
      <c r="O11" s="1182"/>
      <c r="P11" s="1201"/>
      <c r="Q11" s="1346"/>
      <c r="R11" s="1182"/>
      <c r="S11" s="1876"/>
      <c r="T11" s="1878"/>
      <c r="U11" s="1201"/>
    </row>
    <row r="12" spans="1:21" s="273" customFormat="1" ht="127.5" x14ac:dyDescent="0.25">
      <c r="A12" s="1195"/>
      <c r="B12" s="1195"/>
      <c r="C12" s="1195"/>
      <c r="D12" s="1879"/>
      <c r="E12" s="1228" t="s">
        <v>740</v>
      </c>
      <c r="F12" s="1881"/>
      <c r="G12" s="1195"/>
      <c r="H12" s="1877"/>
      <c r="I12" s="1877"/>
      <c r="J12" s="1188"/>
      <c r="K12" s="185" t="s">
        <v>741</v>
      </c>
      <c r="L12" s="1188"/>
      <c r="M12" s="1188"/>
      <c r="N12" s="185" t="s">
        <v>742</v>
      </c>
      <c r="O12" s="185" t="s">
        <v>743</v>
      </c>
      <c r="P12" s="274">
        <v>43466</v>
      </c>
      <c r="Q12" s="274">
        <v>44012</v>
      </c>
      <c r="R12" s="275" t="s">
        <v>744</v>
      </c>
      <c r="S12" s="867" t="s">
        <v>745</v>
      </c>
      <c r="T12" s="914">
        <v>80</v>
      </c>
      <c r="U12" s="277" t="s">
        <v>2996</v>
      </c>
    </row>
    <row r="13" spans="1:21" s="273" customFormat="1" ht="38.25" x14ac:dyDescent="0.25">
      <c r="A13" s="1195"/>
      <c r="B13" s="1195"/>
      <c r="C13" s="1195"/>
      <c r="D13" s="1879"/>
      <c r="E13" s="1879"/>
      <c r="F13" s="1881"/>
      <c r="G13" s="1195"/>
      <c r="H13" s="1877"/>
      <c r="I13" s="1877"/>
      <c r="J13" s="1188"/>
      <c r="K13" s="185" t="s">
        <v>746</v>
      </c>
      <c r="L13" s="1188"/>
      <c r="M13" s="1188"/>
      <c r="N13" s="185" t="s">
        <v>747</v>
      </c>
      <c r="O13" s="185" t="s">
        <v>748</v>
      </c>
      <c r="P13" s="274">
        <v>43466</v>
      </c>
      <c r="Q13" s="274">
        <v>44012</v>
      </c>
      <c r="R13" s="185" t="s">
        <v>749</v>
      </c>
      <c r="S13" s="867">
        <v>1</v>
      </c>
      <c r="T13" s="915">
        <v>80</v>
      </c>
      <c r="U13" s="277"/>
    </row>
    <row r="14" spans="1:21" s="273" customFormat="1" ht="141" customHeight="1" x14ac:dyDescent="0.25">
      <c r="A14" s="1195"/>
      <c r="B14" s="1195"/>
      <c r="C14" s="1195"/>
      <c r="D14" s="1879"/>
      <c r="E14" s="1879"/>
      <c r="F14" s="1881"/>
      <c r="G14" s="1195"/>
      <c r="H14" s="1877"/>
      <c r="I14" s="1877"/>
      <c r="J14" s="1188"/>
      <c r="K14" s="1182" t="s">
        <v>750</v>
      </c>
      <c r="L14" s="1188"/>
      <c r="M14" s="1188"/>
      <c r="N14" s="1193" t="s">
        <v>751</v>
      </c>
      <c r="O14" s="1193" t="s">
        <v>752</v>
      </c>
      <c r="P14" s="1875">
        <v>43466</v>
      </c>
      <c r="Q14" s="1875">
        <v>44012</v>
      </c>
      <c r="R14" s="1193" t="s">
        <v>753</v>
      </c>
      <c r="S14" s="1196">
        <v>1</v>
      </c>
      <c r="T14" s="1885">
        <v>90</v>
      </c>
      <c r="U14" s="1193"/>
    </row>
    <row r="15" spans="1:21" s="273" customFormat="1" ht="103.5" customHeight="1" x14ac:dyDescent="0.25">
      <c r="A15" s="1195"/>
      <c r="B15" s="1195"/>
      <c r="C15" s="1195"/>
      <c r="D15" s="1880"/>
      <c r="E15" s="1880"/>
      <c r="F15" s="1881"/>
      <c r="G15" s="1195"/>
      <c r="H15" s="1877"/>
      <c r="I15" s="1877"/>
      <c r="J15" s="1188"/>
      <c r="K15" s="1182"/>
      <c r="L15" s="1188"/>
      <c r="M15" s="1188"/>
      <c r="N15" s="1194"/>
      <c r="O15" s="1194"/>
      <c r="P15" s="1883"/>
      <c r="Q15" s="1194"/>
      <c r="R15" s="1194"/>
      <c r="S15" s="1884"/>
      <c r="T15" s="1886"/>
      <c r="U15" s="1194"/>
    </row>
    <row r="16" spans="1:21" s="273" customFormat="1" ht="51" x14ac:dyDescent="0.25">
      <c r="A16" s="1195" t="s">
        <v>715</v>
      </c>
      <c r="B16" s="1195" t="s">
        <v>716</v>
      </c>
      <c r="C16" s="1195" t="s">
        <v>717</v>
      </c>
      <c r="D16" s="278" t="s">
        <v>754</v>
      </c>
      <c r="E16" s="278" t="s">
        <v>755</v>
      </c>
      <c r="F16" s="1881"/>
      <c r="G16" s="1195" t="s">
        <v>756</v>
      </c>
      <c r="H16" s="1877" t="s">
        <v>309</v>
      </c>
      <c r="I16" s="1877" t="s">
        <v>722</v>
      </c>
      <c r="J16" s="1188" t="s">
        <v>723</v>
      </c>
      <c r="K16" s="1193" t="s">
        <v>757</v>
      </c>
      <c r="L16" s="1188" t="s">
        <v>725</v>
      </c>
      <c r="M16" s="1188" t="s">
        <v>343</v>
      </c>
      <c r="N16" s="1228" t="s">
        <v>758</v>
      </c>
      <c r="O16" s="1228" t="s">
        <v>759</v>
      </c>
      <c r="P16" s="1228" t="s">
        <v>728</v>
      </c>
      <c r="Q16" s="1894">
        <v>44012</v>
      </c>
      <c r="R16" s="1228" t="s">
        <v>760</v>
      </c>
      <c r="S16" s="1228">
        <v>2</v>
      </c>
      <c r="T16" s="1887">
        <v>100</v>
      </c>
      <c r="U16" s="1891"/>
    </row>
    <row r="17" spans="1:21" s="273" customFormat="1" ht="74.25" customHeight="1" x14ac:dyDescent="0.25">
      <c r="A17" s="1195"/>
      <c r="B17" s="1195"/>
      <c r="C17" s="1195"/>
      <c r="D17" s="1228" t="s">
        <v>761</v>
      </c>
      <c r="E17" s="1228" t="s">
        <v>762</v>
      </c>
      <c r="F17" s="1882"/>
      <c r="G17" s="1195"/>
      <c r="H17" s="1877"/>
      <c r="I17" s="1877"/>
      <c r="J17" s="1188"/>
      <c r="K17" s="1201"/>
      <c r="L17" s="1188"/>
      <c r="M17" s="1188"/>
      <c r="N17" s="1881"/>
      <c r="O17" s="1881"/>
      <c r="P17" s="1881"/>
      <c r="Q17" s="1895"/>
      <c r="R17" s="1881"/>
      <c r="S17" s="1881"/>
      <c r="T17" s="1888"/>
      <c r="U17" s="1892"/>
    </row>
    <row r="18" spans="1:21" s="273" customFormat="1" ht="85.5" customHeight="1" x14ac:dyDescent="0.25">
      <c r="A18" s="1195"/>
      <c r="B18" s="1195"/>
      <c r="C18" s="1195"/>
      <c r="D18" s="1229"/>
      <c r="E18" s="1229"/>
      <c r="F18" s="279"/>
      <c r="G18" s="1889"/>
      <c r="H18" s="1877"/>
      <c r="I18" s="1877"/>
      <c r="J18" s="1188"/>
      <c r="K18" s="1194"/>
      <c r="L18" s="1188"/>
      <c r="M18" s="1188"/>
      <c r="N18" s="1229"/>
      <c r="O18" s="1229"/>
      <c r="P18" s="1229"/>
      <c r="Q18" s="1896"/>
      <c r="R18" s="1229"/>
      <c r="S18" s="1229"/>
      <c r="T18" s="1890"/>
      <c r="U18" s="1893"/>
    </row>
    <row r="19" spans="1:21" s="273" customFormat="1" ht="102" x14ac:dyDescent="0.25">
      <c r="A19" s="1195"/>
      <c r="B19" s="1195"/>
      <c r="C19" s="1195"/>
      <c r="D19" s="1193" t="s">
        <v>763</v>
      </c>
      <c r="E19" s="1193" t="s">
        <v>764</v>
      </c>
      <c r="F19" s="1229"/>
      <c r="G19" s="1195"/>
      <c r="H19" s="1877"/>
      <c r="I19" s="1877"/>
      <c r="J19" s="1188"/>
      <c r="K19" s="280" t="s">
        <v>765</v>
      </c>
      <c r="L19" s="1188"/>
      <c r="M19" s="1188"/>
      <c r="N19" s="281" t="s">
        <v>766</v>
      </c>
      <c r="O19" s="278" t="s">
        <v>767</v>
      </c>
      <c r="P19" s="282" t="s">
        <v>728</v>
      </c>
      <c r="Q19" s="282">
        <v>44012</v>
      </c>
      <c r="R19" s="281" t="s">
        <v>768</v>
      </c>
      <c r="S19" s="868">
        <v>0.5</v>
      </c>
      <c r="T19" s="916">
        <v>100</v>
      </c>
      <c r="U19" s="283"/>
    </row>
    <row r="20" spans="1:21" s="273" customFormat="1" ht="38.25" x14ac:dyDescent="0.25">
      <c r="A20" s="1195"/>
      <c r="B20" s="1195"/>
      <c r="C20" s="1195"/>
      <c r="D20" s="1194"/>
      <c r="E20" s="1194"/>
      <c r="F20" s="1229"/>
      <c r="G20" s="1195"/>
      <c r="H20" s="1877"/>
      <c r="I20" s="1877"/>
      <c r="J20" s="1188"/>
      <c r="K20" s="185" t="s">
        <v>769</v>
      </c>
      <c r="L20" s="1188"/>
      <c r="M20" s="1188"/>
      <c r="N20" s="1193" t="s">
        <v>770</v>
      </c>
      <c r="O20" s="1201" t="s">
        <v>771</v>
      </c>
      <c r="P20" s="1875" t="s">
        <v>728</v>
      </c>
      <c r="Q20" s="1875">
        <v>44012</v>
      </c>
      <c r="R20" s="1193" t="s">
        <v>772</v>
      </c>
      <c r="S20" s="1196">
        <v>1</v>
      </c>
      <c r="T20" s="1897">
        <v>100</v>
      </c>
      <c r="U20" s="1193" t="s">
        <v>2997</v>
      </c>
    </row>
    <row r="21" spans="1:21" s="273" customFormat="1" ht="51" x14ac:dyDescent="0.25">
      <c r="A21" s="1195"/>
      <c r="B21" s="1195"/>
      <c r="C21" s="1195"/>
      <c r="D21" s="1228" t="s">
        <v>773</v>
      </c>
      <c r="E21" s="284" t="s">
        <v>774</v>
      </c>
      <c r="F21" s="1195"/>
      <c r="G21" s="1195"/>
      <c r="H21" s="1877"/>
      <c r="I21" s="1877"/>
      <c r="J21" s="1188"/>
      <c r="K21" s="185" t="s">
        <v>775</v>
      </c>
      <c r="L21" s="1188"/>
      <c r="M21" s="1188"/>
      <c r="N21" s="1201"/>
      <c r="O21" s="1201"/>
      <c r="P21" s="1346"/>
      <c r="Q21" s="1346"/>
      <c r="R21" s="1201"/>
      <c r="S21" s="1876"/>
      <c r="T21" s="1898"/>
      <c r="U21" s="1201"/>
    </row>
    <row r="22" spans="1:21" s="273" customFormat="1" ht="76.5" x14ac:dyDescent="0.25">
      <c r="A22" s="1195"/>
      <c r="B22" s="1195"/>
      <c r="C22" s="1195"/>
      <c r="D22" s="1229"/>
      <c r="E22" s="278" t="s">
        <v>776</v>
      </c>
      <c r="F22" s="1195"/>
      <c r="G22" s="1195"/>
      <c r="H22" s="1877"/>
      <c r="I22" s="1877"/>
      <c r="J22" s="1188"/>
      <c r="K22" s="185" t="s">
        <v>777</v>
      </c>
      <c r="L22" s="1188"/>
      <c r="M22" s="1188"/>
      <c r="N22" s="1194"/>
      <c r="O22" s="1194"/>
      <c r="P22" s="1883"/>
      <c r="Q22" s="1883"/>
      <c r="R22" s="1194"/>
      <c r="S22" s="1884"/>
      <c r="T22" s="1899"/>
      <c r="U22" s="1194"/>
    </row>
    <row r="23" spans="1:21" s="273" customFormat="1" ht="63.75" x14ac:dyDescent="0.25">
      <c r="A23" s="1195"/>
      <c r="B23" s="1195"/>
      <c r="C23" s="1195"/>
      <c r="D23" s="1195" t="s">
        <v>778</v>
      </c>
      <c r="E23" s="1900" t="s">
        <v>779</v>
      </c>
      <c r="F23" s="1195" t="s">
        <v>780</v>
      </c>
      <c r="G23" s="1195"/>
      <c r="H23" s="1877"/>
      <c r="I23" s="1877"/>
      <c r="J23" s="1188"/>
      <c r="K23" s="1193" t="s">
        <v>781</v>
      </c>
      <c r="L23" s="1188"/>
      <c r="M23" s="1188"/>
      <c r="N23" s="185" t="s">
        <v>782</v>
      </c>
      <c r="O23" s="185" t="s">
        <v>783</v>
      </c>
      <c r="P23" s="185" t="s">
        <v>728</v>
      </c>
      <c r="Q23" s="274">
        <v>44012</v>
      </c>
      <c r="R23" s="185" t="s">
        <v>784</v>
      </c>
      <c r="S23" s="867">
        <v>1</v>
      </c>
      <c r="T23" s="914">
        <v>100</v>
      </c>
      <c r="U23" s="283" t="s">
        <v>2998</v>
      </c>
    </row>
    <row r="24" spans="1:21" s="273" customFormat="1" ht="139.5" customHeight="1" x14ac:dyDescent="0.25">
      <c r="A24" s="1195"/>
      <c r="B24" s="1195"/>
      <c r="C24" s="1195"/>
      <c r="D24" s="1195"/>
      <c r="E24" s="1900"/>
      <c r="F24" s="1195"/>
      <c r="G24" s="1195"/>
      <c r="H24" s="1877"/>
      <c r="I24" s="1877"/>
      <c r="J24" s="1188"/>
      <c r="K24" s="1201"/>
      <c r="L24" s="1188"/>
      <c r="M24" s="1188"/>
      <c r="N24" s="1193" t="s">
        <v>785</v>
      </c>
      <c r="O24" s="1193" t="s">
        <v>786</v>
      </c>
      <c r="P24" s="1193" t="s">
        <v>728</v>
      </c>
      <c r="Q24" s="1875" t="s">
        <v>787</v>
      </c>
      <c r="R24" s="1193" t="s">
        <v>788</v>
      </c>
      <c r="S24" s="1193">
        <v>85</v>
      </c>
      <c r="T24" s="1887">
        <v>100</v>
      </c>
      <c r="U24" s="1193"/>
    </row>
    <row r="25" spans="1:21" s="273" customFormat="1" ht="151.5" customHeight="1" x14ac:dyDescent="0.25">
      <c r="A25" s="1195"/>
      <c r="B25" s="1195"/>
      <c r="C25" s="1195"/>
      <c r="D25" s="1195"/>
      <c r="E25" s="1901"/>
      <c r="F25" s="1902"/>
      <c r="G25" s="1195"/>
      <c r="H25" s="1877"/>
      <c r="I25" s="1877"/>
      <c r="J25" s="1188"/>
      <c r="K25" s="1194"/>
      <c r="L25" s="1188"/>
      <c r="M25" s="1188"/>
      <c r="N25" s="1194"/>
      <c r="O25" s="1194"/>
      <c r="P25" s="1194"/>
      <c r="Q25" s="1883"/>
      <c r="R25" s="1194"/>
      <c r="S25" s="1194"/>
      <c r="T25" s="1890"/>
      <c r="U25" s="1194"/>
    </row>
    <row r="26" spans="1:21" s="273" customFormat="1" ht="151.5" customHeight="1" x14ac:dyDescent="0.25">
      <c r="A26" s="1228" t="s">
        <v>715</v>
      </c>
      <c r="B26" s="1228" t="s">
        <v>716</v>
      </c>
      <c r="C26" s="1228" t="s">
        <v>717</v>
      </c>
      <c r="D26" s="1195" t="s">
        <v>778</v>
      </c>
      <c r="E26" s="1228" t="s">
        <v>779</v>
      </c>
      <c r="F26" s="1228" t="s">
        <v>789</v>
      </c>
      <c r="G26" s="1195" t="s">
        <v>756</v>
      </c>
      <c r="H26" s="1877" t="s">
        <v>309</v>
      </c>
      <c r="I26" s="1877" t="s">
        <v>722</v>
      </c>
      <c r="J26" s="1188" t="s">
        <v>723</v>
      </c>
      <c r="K26" s="1193" t="s">
        <v>790</v>
      </c>
      <c r="L26" s="1188" t="s">
        <v>725</v>
      </c>
      <c r="M26" s="1188" t="s">
        <v>343</v>
      </c>
      <c r="N26" s="1193" t="s">
        <v>791</v>
      </c>
      <c r="O26" s="1193" t="s">
        <v>792</v>
      </c>
      <c r="P26" s="1875" t="s">
        <v>728</v>
      </c>
      <c r="Q26" s="1875" t="s">
        <v>787</v>
      </c>
      <c r="R26" s="1193" t="s">
        <v>793</v>
      </c>
      <c r="S26" s="1193">
        <v>50</v>
      </c>
      <c r="T26" s="1878">
        <v>100</v>
      </c>
      <c r="U26" s="1904"/>
    </row>
    <row r="27" spans="1:21" s="273" customFormat="1" ht="151.5" customHeight="1" x14ac:dyDescent="0.25">
      <c r="A27" s="1881"/>
      <c r="B27" s="1881"/>
      <c r="C27" s="1881"/>
      <c r="D27" s="1195"/>
      <c r="E27" s="1229"/>
      <c r="F27" s="1229"/>
      <c r="G27" s="1195"/>
      <c r="H27" s="1877"/>
      <c r="I27" s="1877"/>
      <c r="J27" s="1188"/>
      <c r="K27" s="1194"/>
      <c r="L27" s="1188"/>
      <c r="M27" s="1188"/>
      <c r="N27" s="1194"/>
      <c r="O27" s="1194"/>
      <c r="P27" s="1883"/>
      <c r="Q27" s="1883"/>
      <c r="R27" s="1194"/>
      <c r="S27" s="1194"/>
      <c r="T27" s="1903"/>
      <c r="U27" s="1905"/>
    </row>
    <row r="28" spans="1:21" s="273" customFormat="1" ht="76.5" x14ac:dyDescent="0.25">
      <c r="A28" s="1881"/>
      <c r="B28" s="1881"/>
      <c r="C28" s="1881"/>
      <c r="D28" s="185" t="s">
        <v>794</v>
      </c>
      <c r="E28" s="185" t="s">
        <v>795</v>
      </c>
      <c r="F28" s="185" t="s">
        <v>796</v>
      </c>
      <c r="G28" s="1195"/>
      <c r="H28" s="1877"/>
      <c r="I28" s="1877"/>
      <c r="J28" s="1188"/>
      <c r="K28" s="185" t="s">
        <v>797</v>
      </c>
      <c r="L28" s="1188"/>
      <c r="M28" s="1188"/>
      <c r="N28" s="278" t="s">
        <v>798</v>
      </c>
      <c r="O28" s="278" t="s">
        <v>799</v>
      </c>
      <c r="P28" s="285" t="s">
        <v>728</v>
      </c>
      <c r="Q28" s="285">
        <v>44012</v>
      </c>
      <c r="R28" s="278" t="s">
        <v>800</v>
      </c>
      <c r="S28" s="846">
        <v>1</v>
      </c>
      <c r="T28" s="917">
        <v>100</v>
      </c>
      <c r="U28" s="286"/>
    </row>
    <row r="29" spans="1:21" s="273" customFormat="1" ht="76.5" x14ac:dyDescent="0.25">
      <c r="A29" s="1881"/>
      <c r="B29" s="1881"/>
      <c r="C29" s="1881"/>
      <c r="D29" s="185" t="s">
        <v>801</v>
      </c>
      <c r="E29" s="185" t="s">
        <v>795</v>
      </c>
      <c r="F29" s="185" t="s">
        <v>796</v>
      </c>
      <c r="G29" s="1195"/>
      <c r="H29" s="1877"/>
      <c r="I29" s="1877"/>
      <c r="J29" s="1188"/>
      <c r="K29" s="185" t="s">
        <v>802</v>
      </c>
      <c r="L29" s="1188"/>
      <c r="M29" s="1188"/>
      <c r="N29" s="278" t="s">
        <v>803</v>
      </c>
      <c r="O29" s="278" t="s">
        <v>767</v>
      </c>
      <c r="P29" s="285" t="s">
        <v>728</v>
      </c>
      <c r="Q29" s="285">
        <v>44012</v>
      </c>
      <c r="R29" s="278" t="s">
        <v>800</v>
      </c>
      <c r="S29" s="919" t="s">
        <v>804</v>
      </c>
      <c r="T29" s="916">
        <v>100</v>
      </c>
      <c r="U29" s="287"/>
    </row>
    <row r="30" spans="1:21" s="273" customFormat="1" ht="51" x14ac:dyDescent="0.25">
      <c r="A30" s="1881"/>
      <c r="B30" s="1881"/>
      <c r="C30" s="1881"/>
      <c r="D30" s="185" t="s">
        <v>805</v>
      </c>
      <c r="E30" s="185" t="s">
        <v>806</v>
      </c>
      <c r="F30" s="185"/>
      <c r="G30" s="1195"/>
      <c r="H30" s="1877"/>
      <c r="I30" s="1877"/>
      <c r="J30" s="1188"/>
      <c r="K30" s="1193" t="s">
        <v>807</v>
      </c>
      <c r="L30" s="1188"/>
      <c r="M30" s="1188"/>
      <c r="N30" s="1228" t="s">
        <v>808</v>
      </c>
      <c r="O30" s="1228" t="s">
        <v>809</v>
      </c>
      <c r="P30" s="1906" t="s">
        <v>728</v>
      </c>
      <c r="Q30" s="1906">
        <v>44012</v>
      </c>
      <c r="R30" s="1228" t="s">
        <v>810</v>
      </c>
      <c r="S30" s="1228">
        <v>30</v>
      </c>
      <c r="T30" s="1885">
        <v>100</v>
      </c>
      <c r="U30" s="1916"/>
    </row>
    <row r="31" spans="1:21" s="273" customFormat="1" ht="105" customHeight="1" x14ac:dyDescent="0.25">
      <c r="A31" s="1881"/>
      <c r="B31" s="1881"/>
      <c r="C31" s="1881"/>
      <c r="D31" s="1228" t="s">
        <v>811</v>
      </c>
      <c r="E31" s="1228" t="s">
        <v>812</v>
      </c>
      <c r="F31" s="1919" t="s">
        <v>813</v>
      </c>
      <c r="G31" s="1195"/>
      <c r="H31" s="1877"/>
      <c r="I31" s="1877"/>
      <c r="J31" s="1188"/>
      <c r="K31" s="1201"/>
      <c r="L31" s="1188"/>
      <c r="M31" s="1188"/>
      <c r="N31" s="1881"/>
      <c r="O31" s="1881"/>
      <c r="P31" s="1907"/>
      <c r="Q31" s="1907"/>
      <c r="R31" s="1881"/>
      <c r="S31" s="1881"/>
      <c r="T31" s="1923"/>
      <c r="U31" s="1917"/>
    </row>
    <row r="32" spans="1:21" s="273" customFormat="1" ht="123.75" customHeight="1" x14ac:dyDescent="0.25">
      <c r="A32" s="1881"/>
      <c r="B32" s="1881"/>
      <c r="C32" s="1881"/>
      <c r="D32" s="1881"/>
      <c r="E32" s="1881"/>
      <c r="F32" s="1920"/>
      <c r="G32" s="1195"/>
      <c r="H32" s="1877"/>
      <c r="I32" s="1877"/>
      <c r="J32" s="1188"/>
      <c r="K32" s="1194"/>
      <c r="L32" s="1188"/>
      <c r="M32" s="1188"/>
      <c r="N32" s="1229"/>
      <c r="O32" s="1229"/>
      <c r="P32" s="1908"/>
      <c r="Q32" s="1908"/>
      <c r="R32" s="1229"/>
      <c r="S32" s="1229"/>
      <c r="T32" s="1886"/>
      <c r="U32" s="1918"/>
    </row>
    <row r="33" spans="1:21" s="273" customFormat="1" ht="102" x14ac:dyDescent="0.25">
      <c r="A33" s="1881"/>
      <c r="B33" s="1881"/>
      <c r="C33" s="1881"/>
      <c r="D33" s="1881"/>
      <c r="E33" s="1881"/>
      <c r="F33" s="1920"/>
      <c r="G33" s="1228"/>
      <c r="H33" s="1911"/>
      <c r="I33" s="1911"/>
      <c r="J33" s="1238"/>
      <c r="K33" s="288" t="s">
        <v>814</v>
      </c>
      <c r="L33" s="1238"/>
      <c r="M33" s="1238"/>
      <c r="N33" s="289" t="s">
        <v>815</v>
      </c>
      <c r="O33" s="289" t="s">
        <v>816</v>
      </c>
      <c r="P33" s="290">
        <v>43466</v>
      </c>
      <c r="Q33" s="290">
        <v>44012</v>
      </c>
      <c r="R33" s="289" t="s">
        <v>817</v>
      </c>
      <c r="S33" s="847">
        <v>1</v>
      </c>
      <c r="T33" s="918">
        <v>100</v>
      </c>
      <c r="U33" s="291"/>
    </row>
    <row r="34" spans="1:21" s="273" customFormat="1" ht="38.25" x14ac:dyDescent="0.25">
      <c r="A34" s="1909" t="s">
        <v>818</v>
      </c>
      <c r="B34" s="1909" t="s">
        <v>819</v>
      </c>
      <c r="C34" s="1910" t="s">
        <v>820</v>
      </c>
      <c r="D34" s="292" t="s">
        <v>821</v>
      </c>
      <c r="E34" s="292" t="s">
        <v>822</v>
      </c>
      <c r="F34" s="292"/>
      <c r="G34" s="1195" t="s">
        <v>823</v>
      </c>
      <c r="H34" s="1877" t="s">
        <v>824</v>
      </c>
      <c r="I34" s="1877" t="s">
        <v>825</v>
      </c>
      <c r="J34" s="1188" t="s">
        <v>826</v>
      </c>
      <c r="K34" s="185" t="s">
        <v>827</v>
      </c>
      <c r="L34" s="1921" t="s">
        <v>828</v>
      </c>
      <c r="M34" s="1188" t="s">
        <v>829</v>
      </c>
      <c r="N34" s="284"/>
      <c r="O34" s="284"/>
      <c r="P34" s="293"/>
      <c r="Q34" s="293"/>
      <c r="R34" s="293"/>
      <c r="S34" s="866"/>
      <c r="T34" s="917"/>
      <c r="U34" s="294"/>
    </row>
    <row r="35" spans="1:21" s="267" customFormat="1" ht="38.25" x14ac:dyDescent="0.25">
      <c r="A35" s="1909"/>
      <c r="B35" s="1909"/>
      <c r="C35" s="1910"/>
      <c r="D35" s="292" t="s">
        <v>732</v>
      </c>
      <c r="E35" s="292" t="s">
        <v>830</v>
      </c>
      <c r="F35" s="292"/>
      <c r="G35" s="1195"/>
      <c r="H35" s="1877"/>
      <c r="I35" s="1877"/>
      <c r="J35" s="1188"/>
      <c r="K35" s="185" t="s">
        <v>831</v>
      </c>
      <c r="L35" s="1922"/>
      <c r="M35" s="1188"/>
      <c r="N35" s="295"/>
      <c r="O35" s="278"/>
      <c r="P35" s="278"/>
      <c r="Q35" s="278"/>
      <c r="R35" s="278"/>
      <c r="S35" s="920"/>
      <c r="T35" s="917"/>
      <c r="U35" s="294"/>
    </row>
    <row r="36" spans="1:21" s="267" customFormat="1" ht="38.25" x14ac:dyDescent="0.25">
      <c r="A36" s="1909"/>
      <c r="B36" s="1909"/>
      <c r="C36" s="1910"/>
      <c r="D36" s="292" t="s">
        <v>832</v>
      </c>
      <c r="E36" s="292" t="s">
        <v>833</v>
      </c>
      <c r="F36" s="292" t="s">
        <v>834</v>
      </c>
      <c r="G36" s="1195"/>
      <c r="H36" s="1877"/>
      <c r="I36" s="1877"/>
      <c r="J36" s="1188"/>
      <c r="K36" s="185" t="s">
        <v>835</v>
      </c>
      <c r="L36" s="1922"/>
      <c r="M36" s="1188"/>
      <c r="N36" s="296" t="s">
        <v>836</v>
      </c>
      <c r="O36" s="185" t="s">
        <v>837</v>
      </c>
      <c r="P36" s="185" t="s">
        <v>838</v>
      </c>
      <c r="Q36" s="185" t="s">
        <v>787</v>
      </c>
      <c r="R36" s="185" t="s">
        <v>839</v>
      </c>
      <c r="S36" s="277">
        <v>1</v>
      </c>
      <c r="T36" s="917"/>
      <c r="U36" s="185"/>
    </row>
    <row r="37" spans="1:21" s="267" customFormat="1" ht="63.75" x14ac:dyDescent="0.25">
      <c r="A37" s="1909"/>
      <c r="B37" s="1909"/>
      <c r="C37" s="1910"/>
      <c r="D37" s="292" t="s">
        <v>840</v>
      </c>
      <c r="E37" s="292" t="s">
        <v>841</v>
      </c>
      <c r="F37" s="292"/>
      <c r="G37" s="1195"/>
      <c r="H37" s="1877"/>
      <c r="I37" s="1877"/>
      <c r="J37" s="1188"/>
      <c r="K37" s="185" t="s">
        <v>842</v>
      </c>
      <c r="L37" s="1922"/>
      <c r="M37" s="1188"/>
      <c r="N37" s="284"/>
      <c r="O37" s="284"/>
      <c r="P37" s="278"/>
      <c r="Q37" s="297"/>
      <c r="R37" s="293"/>
      <c r="S37" s="921"/>
      <c r="T37" s="917"/>
      <c r="U37" s="283"/>
    </row>
    <row r="38" spans="1:21" s="267" customFormat="1" ht="75" customHeight="1" x14ac:dyDescent="0.25">
      <c r="A38" s="1195" t="s">
        <v>843</v>
      </c>
      <c r="B38" s="1189" t="s">
        <v>844</v>
      </c>
      <c r="C38" s="1195" t="s">
        <v>845</v>
      </c>
      <c r="D38" s="1195" t="s">
        <v>846</v>
      </c>
      <c r="E38" s="1195" t="s">
        <v>847</v>
      </c>
      <c r="F38" s="1195"/>
      <c r="G38" s="1195" t="s">
        <v>848</v>
      </c>
      <c r="H38" s="1188" t="s">
        <v>824</v>
      </c>
      <c r="I38" s="1188" t="s">
        <v>825</v>
      </c>
      <c r="J38" s="1188" t="s">
        <v>849</v>
      </c>
      <c r="K38" s="1182" t="s">
        <v>850</v>
      </c>
      <c r="L38" s="1188" t="s">
        <v>851</v>
      </c>
      <c r="M38" s="1913" t="s">
        <v>852</v>
      </c>
      <c r="N38" s="1182" t="s">
        <v>853</v>
      </c>
      <c r="O38" s="1182" t="s">
        <v>57</v>
      </c>
      <c r="P38" s="1914" t="s">
        <v>728</v>
      </c>
      <c r="Q38" s="1914">
        <v>44012</v>
      </c>
      <c r="R38" s="1182" t="s">
        <v>772</v>
      </c>
      <c r="S38" s="1915">
        <v>1</v>
      </c>
      <c r="T38" s="1878">
        <v>90</v>
      </c>
      <c r="U38" s="1912"/>
    </row>
    <row r="39" spans="1:21" s="267" customFormat="1" ht="72" customHeight="1" x14ac:dyDescent="0.25">
      <c r="A39" s="1195"/>
      <c r="B39" s="1189"/>
      <c r="C39" s="1195"/>
      <c r="D39" s="1195"/>
      <c r="E39" s="1195"/>
      <c r="F39" s="1195"/>
      <c r="G39" s="1195"/>
      <c r="H39" s="1188"/>
      <c r="I39" s="1188"/>
      <c r="J39" s="1188"/>
      <c r="K39" s="1182"/>
      <c r="L39" s="1188"/>
      <c r="M39" s="1913"/>
      <c r="N39" s="1182"/>
      <c r="O39" s="1182"/>
      <c r="P39" s="1914"/>
      <c r="Q39" s="1914"/>
      <c r="R39" s="1182"/>
      <c r="S39" s="1915"/>
      <c r="T39" s="1878"/>
      <c r="U39" s="1912"/>
    </row>
    <row r="40" spans="1:21" s="267" customFormat="1" x14ac:dyDescent="0.25">
      <c r="A40" s="1195"/>
      <c r="B40" s="1189"/>
      <c r="C40" s="1195"/>
      <c r="D40" s="1195"/>
      <c r="E40" s="1195"/>
      <c r="F40" s="1195"/>
      <c r="G40" s="1195"/>
      <c r="H40" s="1188"/>
      <c r="I40" s="1188"/>
      <c r="J40" s="1188"/>
      <c r="K40" s="1182"/>
      <c r="L40" s="1188"/>
      <c r="M40" s="1913"/>
      <c r="N40" s="1182"/>
      <c r="O40" s="1182"/>
      <c r="P40" s="1914"/>
      <c r="Q40" s="1914"/>
      <c r="R40" s="1182"/>
      <c r="S40" s="1915"/>
      <c r="T40" s="1878"/>
      <c r="U40" s="1912"/>
    </row>
    <row r="41" spans="1:21" s="267" customFormat="1" ht="111" customHeight="1" x14ac:dyDescent="0.25">
      <c r="A41" s="1195"/>
      <c r="B41" s="1189"/>
      <c r="C41" s="1195"/>
      <c r="D41" s="1195"/>
      <c r="E41" s="1195"/>
      <c r="F41" s="1195"/>
      <c r="G41" s="1195"/>
      <c r="H41" s="1188"/>
      <c r="I41" s="1188"/>
      <c r="J41" s="1188"/>
      <c r="K41" s="1182"/>
      <c r="L41" s="1188"/>
      <c r="M41" s="1913"/>
      <c r="N41" s="1182"/>
      <c r="O41" s="1182"/>
      <c r="P41" s="1914"/>
      <c r="Q41" s="1914"/>
      <c r="R41" s="1182"/>
      <c r="S41" s="1915"/>
      <c r="T41" s="1878"/>
      <c r="U41" s="1912"/>
    </row>
    <row r="43" spans="1:21" s="668" customFormat="1" ht="31.5" customHeight="1" x14ac:dyDescent="0.25">
      <c r="A43" s="695">
        <f>COUNTIF(A6:A41,"*")</f>
        <v>5</v>
      </c>
      <c r="N43" s="695">
        <f>COUNTIF(N6:N41,"*")</f>
        <v>17</v>
      </c>
      <c r="S43" s="922"/>
      <c r="T43" s="745">
        <f>AVERAGE(T6:T41)</f>
        <v>96.25</v>
      </c>
    </row>
    <row r="44" spans="1:21" s="668" customFormat="1" ht="31.5" customHeight="1" x14ac:dyDescent="0.25">
      <c r="A44" s="430" t="s">
        <v>2773</v>
      </c>
      <c r="N44" s="430" t="s">
        <v>2774</v>
      </c>
      <c r="S44" s="922"/>
      <c r="T44" s="189" t="s">
        <v>2774</v>
      </c>
    </row>
  </sheetData>
  <mergeCells count="174">
    <mergeCell ref="U30:U32"/>
    <mergeCell ref="D31:D33"/>
    <mergeCell ref="E31:E33"/>
    <mergeCell ref="F31:F33"/>
    <mergeCell ref="L34:L37"/>
    <mergeCell ref="L26:L33"/>
    <mergeCell ref="M34:M37"/>
    <mergeCell ref="I34:I37"/>
    <mergeCell ref="J34:J37"/>
    <mergeCell ref="T30:T32"/>
    <mergeCell ref="U38:U41"/>
    <mergeCell ref="M38:M41"/>
    <mergeCell ref="N38:N41"/>
    <mergeCell ref="O38:O41"/>
    <mergeCell ref="P38:P41"/>
    <mergeCell ref="Q38:Q41"/>
    <mergeCell ref="R38:R41"/>
    <mergeCell ref="A38:A41"/>
    <mergeCell ref="B38:B41"/>
    <mergeCell ref="C38:C41"/>
    <mergeCell ref="D38:D41"/>
    <mergeCell ref="E38:E41"/>
    <mergeCell ref="F38:F41"/>
    <mergeCell ref="G38:G41"/>
    <mergeCell ref="H38:H41"/>
    <mergeCell ref="I38:I41"/>
    <mergeCell ref="J38:J41"/>
    <mergeCell ref="K38:K41"/>
    <mergeCell ref="L38:L41"/>
    <mergeCell ref="S38:S41"/>
    <mergeCell ref="T38:T41"/>
    <mergeCell ref="A34:A37"/>
    <mergeCell ref="B34:B37"/>
    <mergeCell ref="C34:C37"/>
    <mergeCell ref="G34:G37"/>
    <mergeCell ref="H34:H37"/>
    <mergeCell ref="G26:G33"/>
    <mergeCell ref="H26:H33"/>
    <mergeCell ref="I26:I33"/>
    <mergeCell ref="J26:J33"/>
    <mergeCell ref="U24:U25"/>
    <mergeCell ref="A26:A33"/>
    <mergeCell ref="B26:B33"/>
    <mergeCell ref="C26:C33"/>
    <mergeCell ref="D26:D27"/>
    <mergeCell ref="E26:E27"/>
    <mergeCell ref="F26:F27"/>
    <mergeCell ref="S26:S27"/>
    <mergeCell ref="T26:T27"/>
    <mergeCell ref="U26:U27"/>
    <mergeCell ref="K30:K32"/>
    <mergeCell ref="N30:N32"/>
    <mergeCell ref="O30:O32"/>
    <mergeCell ref="P30:P32"/>
    <mergeCell ref="Q30:Q32"/>
    <mergeCell ref="R30:R32"/>
    <mergeCell ref="S30:S32"/>
    <mergeCell ref="M26:M33"/>
    <mergeCell ref="N26:N27"/>
    <mergeCell ref="O26:O27"/>
    <mergeCell ref="P26:P27"/>
    <mergeCell ref="Q26:Q27"/>
    <mergeCell ref="R26:R27"/>
    <mergeCell ref="K26:K27"/>
    <mergeCell ref="T20:T22"/>
    <mergeCell ref="D21:D22"/>
    <mergeCell ref="D23:D25"/>
    <mergeCell ref="E23:E25"/>
    <mergeCell ref="F23:F25"/>
    <mergeCell ref="K23:K25"/>
    <mergeCell ref="N24:N25"/>
    <mergeCell ref="O24:O25"/>
    <mergeCell ref="P24:P25"/>
    <mergeCell ref="R24:R25"/>
    <mergeCell ref="S24:S25"/>
    <mergeCell ref="T24:T25"/>
    <mergeCell ref="A6:A15"/>
    <mergeCell ref="B6:B15"/>
    <mergeCell ref="C6:C15"/>
    <mergeCell ref="S16:S18"/>
    <mergeCell ref="T16:T18"/>
    <mergeCell ref="U16:U18"/>
    <mergeCell ref="D17:D18"/>
    <mergeCell ref="E17:E18"/>
    <mergeCell ref="D19:D20"/>
    <mergeCell ref="E19:E20"/>
    <mergeCell ref="F19:F22"/>
    <mergeCell ref="N20:N22"/>
    <mergeCell ref="O20:O22"/>
    <mergeCell ref="M16:M25"/>
    <mergeCell ref="N16:N18"/>
    <mergeCell ref="O16:O18"/>
    <mergeCell ref="P16:P18"/>
    <mergeCell ref="Q16:Q18"/>
    <mergeCell ref="R16:R18"/>
    <mergeCell ref="P20:P22"/>
    <mergeCell ref="Q20:Q22"/>
    <mergeCell ref="R20:R22"/>
    <mergeCell ref="Q24:Q25"/>
    <mergeCell ref="S20:S22"/>
    <mergeCell ref="A16:A25"/>
    <mergeCell ref="B16:B25"/>
    <mergeCell ref="C16:C25"/>
    <mergeCell ref="G16:G25"/>
    <mergeCell ref="H16:H25"/>
    <mergeCell ref="I16:I25"/>
    <mergeCell ref="J16:J25"/>
    <mergeCell ref="K16:K18"/>
    <mergeCell ref="L16:L25"/>
    <mergeCell ref="E6:E7"/>
    <mergeCell ref="F6:F7"/>
    <mergeCell ref="O9:O11"/>
    <mergeCell ref="T9:T11"/>
    <mergeCell ref="U9:U11"/>
    <mergeCell ref="D10:D15"/>
    <mergeCell ref="E10:E11"/>
    <mergeCell ref="F10:F17"/>
    <mergeCell ref="K10:K11"/>
    <mergeCell ref="E12:E15"/>
    <mergeCell ref="K14:K15"/>
    <mergeCell ref="N14:N15"/>
    <mergeCell ref="D6:D9"/>
    <mergeCell ref="U14:U15"/>
    <mergeCell ref="O14:O15"/>
    <mergeCell ref="P14:P15"/>
    <mergeCell ref="Q14:Q15"/>
    <mergeCell ref="R14:R15"/>
    <mergeCell ref="S14:S15"/>
    <mergeCell ref="T14:T15"/>
    <mergeCell ref="T6:T8"/>
    <mergeCell ref="U6:U8"/>
    <mergeCell ref="E8:E9"/>
    <mergeCell ref="F8:F9"/>
    <mergeCell ref="Q9:Q11"/>
    <mergeCell ref="R9:R11"/>
    <mergeCell ref="N6:N8"/>
    <mergeCell ref="O6:O8"/>
    <mergeCell ref="P6:P8"/>
    <mergeCell ref="Q6:Q8"/>
    <mergeCell ref="R6:R8"/>
    <mergeCell ref="S9:S11"/>
    <mergeCell ref="G6:G15"/>
    <mergeCell ref="H6:H15"/>
    <mergeCell ref="I6:I15"/>
    <mergeCell ref="J6:J15"/>
    <mergeCell ref="L6:L15"/>
    <mergeCell ref="M6:M15"/>
    <mergeCell ref="K8:K9"/>
    <mergeCell ref="N9:N11"/>
    <mergeCell ref="S6:S8"/>
    <mergeCell ref="U20:U22"/>
    <mergeCell ref="A1:B2"/>
    <mergeCell ref="C1:T1"/>
    <mergeCell ref="C2:T2"/>
    <mergeCell ref="A3:E3"/>
    <mergeCell ref="F3:U3"/>
    <mergeCell ref="A4:B4"/>
    <mergeCell ref="C4:C5"/>
    <mergeCell ref="D4:F4"/>
    <mergeCell ref="G4:G5"/>
    <mergeCell ref="H4:H5"/>
    <mergeCell ref="O4:O5"/>
    <mergeCell ref="P4:Q4"/>
    <mergeCell ref="R4:R5"/>
    <mergeCell ref="S4:S5"/>
    <mergeCell ref="T4:T5"/>
    <mergeCell ref="U4:U5"/>
    <mergeCell ref="I4:I5"/>
    <mergeCell ref="J4:J5"/>
    <mergeCell ref="K4:K5"/>
    <mergeCell ref="L4:L5"/>
    <mergeCell ref="M4:M5"/>
    <mergeCell ref="N4:N5"/>
    <mergeCell ref="P9:P11"/>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G20" zoomScale="80" zoomScaleNormal="80" workbookViewId="0">
      <selection activeCell="N25" sqref="N25"/>
    </sheetView>
  </sheetViews>
  <sheetFormatPr baseColWidth="10" defaultColWidth="11.42578125" defaultRowHeight="12.75" x14ac:dyDescent="0.25"/>
  <cols>
    <col min="1" max="1" width="14.85546875" style="355" customWidth="1"/>
    <col min="2" max="2" width="17" style="355" customWidth="1"/>
    <col min="3" max="3" width="17.42578125" style="393" customWidth="1"/>
    <col min="4" max="4" width="15.5703125" style="393" customWidth="1"/>
    <col min="5" max="5" width="16.7109375" style="393" customWidth="1"/>
    <col min="6" max="6" width="15.42578125" style="393" customWidth="1"/>
    <col min="7" max="7" width="19.28515625" style="393" customWidth="1"/>
    <col min="8" max="8" width="6.28515625" style="356" customWidth="1"/>
    <col min="9" max="10" width="6.28515625" style="355" customWidth="1"/>
    <col min="11" max="11" width="26.5703125" style="355" customWidth="1"/>
    <col min="12" max="12" width="8" style="445" customWidth="1"/>
    <col min="13" max="13" width="7.42578125" style="393" customWidth="1"/>
    <col min="14" max="14" width="23.28515625" style="355" customWidth="1"/>
    <col min="15" max="15" width="19.42578125" style="393" customWidth="1"/>
    <col min="16" max="16" width="14" style="446" customWidth="1"/>
    <col min="17" max="17" width="14.42578125" style="446" customWidth="1"/>
    <col min="18" max="18" width="23.5703125" style="393" customWidth="1"/>
    <col min="19" max="19" width="13.28515625" style="393" customWidth="1"/>
    <col min="20" max="20" width="15.5703125" style="930" customWidth="1"/>
    <col min="21" max="21" width="35.42578125" style="393" customWidth="1"/>
    <col min="22" max="22" width="11.7109375" style="393" customWidth="1"/>
    <col min="23" max="16384" width="11.42578125" style="393"/>
  </cols>
  <sheetData>
    <row r="1" spans="1:22" s="194" customFormat="1" ht="39" customHeight="1" x14ac:dyDescent="0.25">
      <c r="A1" s="1215"/>
      <c r="B1" s="1216"/>
      <c r="C1" s="1219" t="s">
        <v>273</v>
      </c>
      <c r="D1" s="1219"/>
      <c r="E1" s="1219"/>
      <c r="F1" s="1219"/>
      <c r="G1" s="1219"/>
      <c r="H1" s="1219"/>
      <c r="I1" s="1219"/>
      <c r="J1" s="1219"/>
      <c r="K1" s="1219"/>
      <c r="L1" s="1219"/>
      <c r="M1" s="1219"/>
      <c r="N1" s="1219"/>
      <c r="O1" s="1219"/>
      <c r="P1" s="1219"/>
      <c r="Q1" s="1219"/>
      <c r="R1" s="1219"/>
      <c r="S1" s="1219"/>
      <c r="T1" s="1219"/>
      <c r="U1" s="302" t="s">
        <v>274</v>
      </c>
    </row>
    <row r="2" spans="1:22" s="194" customFormat="1" ht="39" customHeight="1" thickBot="1" x14ac:dyDescent="0.3">
      <c r="A2" s="1355"/>
      <c r="B2" s="1356"/>
      <c r="C2" s="1924" t="s">
        <v>275</v>
      </c>
      <c r="D2" s="1924"/>
      <c r="E2" s="1924"/>
      <c r="F2" s="1924"/>
      <c r="G2" s="1924"/>
      <c r="H2" s="1924"/>
      <c r="I2" s="1924"/>
      <c r="J2" s="1924"/>
      <c r="K2" s="1924"/>
      <c r="L2" s="1924"/>
      <c r="M2" s="1924"/>
      <c r="N2" s="1924"/>
      <c r="O2" s="1924"/>
      <c r="P2" s="1924"/>
      <c r="Q2" s="1924"/>
      <c r="R2" s="1924"/>
      <c r="S2" s="1924"/>
      <c r="T2" s="1924"/>
      <c r="U2" s="167" t="s">
        <v>276</v>
      </c>
    </row>
    <row r="3" spans="1:22" s="194" customFormat="1" ht="33" customHeight="1" thickBot="1" x14ac:dyDescent="0.3">
      <c r="A3" s="1446" t="s">
        <v>1142</v>
      </c>
      <c r="B3" s="1447"/>
      <c r="C3" s="1447"/>
      <c r="D3" s="1447"/>
      <c r="E3" s="1448"/>
      <c r="F3" s="1446" t="s">
        <v>1143</v>
      </c>
      <c r="G3" s="1447"/>
      <c r="H3" s="1447"/>
      <c r="I3" s="1447"/>
      <c r="J3" s="1447"/>
      <c r="K3" s="1447"/>
      <c r="L3" s="1447"/>
      <c r="M3" s="1447"/>
      <c r="N3" s="1447"/>
      <c r="O3" s="1447"/>
      <c r="P3" s="1447"/>
      <c r="Q3" s="1447"/>
      <c r="R3" s="1447"/>
      <c r="S3" s="1447"/>
      <c r="T3" s="1447"/>
      <c r="U3" s="1448"/>
    </row>
    <row r="4" spans="1:22" s="422" customFormat="1" ht="12" x14ac:dyDescent="0.25">
      <c r="A4" s="1925" t="s">
        <v>1097</v>
      </c>
      <c r="B4" s="1925"/>
      <c r="C4" s="1488" t="s">
        <v>1098</v>
      </c>
      <c r="D4" s="1926" t="s">
        <v>1099</v>
      </c>
      <c r="E4" s="1927"/>
      <c r="F4" s="1928"/>
      <c r="G4" s="1488" t="s">
        <v>1100</v>
      </c>
      <c r="H4" s="1495" t="s">
        <v>283</v>
      </c>
      <c r="I4" s="1495" t="s">
        <v>284</v>
      </c>
      <c r="J4" s="1495" t="s">
        <v>285</v>
      </c>
      <c r="K4" s="1925" t="s">
        <v>286</v>
      </c>
      <c r="L4" s="1495" t="s">
        <v>287</v>
      </c>
      <c r="M4" s="1495" t="s">
        <v>288</v>
      </c>
      <c r="N4" s="1925" t="s">
        <v>289</v>
      </c>
      <c r="O4" s="1488" t="s">
        <v>290</v>
      </c>
      <c r="P4" s="1488" t="s">
        <v>291</v>
      </c>
      <c r="Q4" s="1488"/>
      <c r="R4" s="1488" t="s">
        <v>292</v>
      </c>
      <c r="S4" s="1488" t="s">
        <v>293</v>
      </c>
      <c r="T4" s="1931" t="s">
        <v>294</v>
      </c>
      <c r="U4" s="1488" t="s">
        <v>295</v>
      </c>
      <c r="V4" s="1929"/>
    </row>
    <row r="5" spans="1:22" s="422" customFormat="1" ht="48" x14ac:dyDescent="0.25">
      <c r="A5" s="438" t="s">
        <v>1101</v>
      </c>
      <c r="B5" s="438" t="s">
        <v>1102</v>
      </c>
      <c r="C5" s="1213"/>
      <c r="D5" s="424" t="s">
        <v>298</v>
      </c>
      <c r="E5" s="424" t="s">
        <v>299</v>
      </c>
      <c r="F5" s="424" t="s">
        <v>300</v>
      </c>
      <c r="G5" s="1213"/>
      <c r="H5" s="1214"/>
      <c r="I5" s="1214"/>
      <c r="J5" s="1214"/>
      <c r="K5" s="1933"/>
      <c r="L5" s="1214"/>
      <c r="M5" s="1214"/>
      <c r="N5" s="1933"/>
      <c r="O5" s="1213"/>
      <c r="P5" s="423" t="s">
        <v>301</v>
      </c>
      <c r="Q5" s="423" t="s">
        <v>302</v>
      </c>
      <c r="R5" s="1213"/>
      <c r="S5" s="1213"/>
      <c r="T5" s="1932"/>
      <c r="U5" s="1213"/>
      <c r="V5" s="1929"/>
    </row>
    <row r="6" spans="1:22" s="168" customFormat="1" ht="74.25" customHeight="1" x14ac:dyDescent="0.25">
      <c r="A6" s="1228" t="s">
        <v>1144</v>
      </c>
      <c r="B6" s="1193" t="s">
        <v>1145</v>
      </c>
      <c r="C6" s="1193" t="s">
        <v>1146</v>
      </c>
      <c r="D6" s="1512" t="s">
        <v>1147</v>
      </c>
      <c r="E6" s="1512" t="s">
        <v>1148</v>
      </c>
      <c r="F6" s="1193" t="s">
        <v>1149</v>
      </c>
      <c r="G6" s="1193" t="s">
        <v>1150</v>
      </c>
      <c r="H6" s="1238" t="s">
        <v>309</v>
      </c>
      <c r="I6" s="1238" t="s">
        <v>310</v>
      </c>
      <c r="J6" s="1238" t="s">
        <v>311</v>
      </c>
      <c r="K6" s="1228" t="s">
        <v>1151</v>
      </c>
      <c r="L6" s="1238" t="s">
        <v>1152</v>
      </c>
      <c r="M6" s="1238" t="s">
        <v>1153</v>
      </c>
      <c r="N6" s="1228" t="s">
        <v>1154</v>
      </c>
      <c r="O6" s="1938" t="s">
        <v>1155</v>
      </c>
      <c r="P6" s="1934" t="s">
        <v>1156</v>
      </c>
      <c r="Q6" s="1894" t="s">
        <v>1157</v>
      </c>
      <c r="R6" s="289" t="s">
        <v>1158</v>
      </c>
      <c r="S6" s="1228" t="s">
        <v>1159</v>
      </c>
      <c r="T6" s="1941">
        <v>100</v>
      </c>
      <c r="U6" s="1533" t="s">
        <v>2999</v>
      </c>
      <c r="V6" s="439"/>
    </row>
    <row r="7" spans="1:22" s="168" customFormat="1" ht="46.5" customHeight="1" x14ac:dyDescent="0.25">
      <c r="A7" s="1881"/>
      <c r="B7" s="1201"/>
      <c r="C7" s="1201"/>
      <c r="D7" s="1513"/>
      <c r="E7" s="1513"/>
      <c r="F7" s="1930"/>
      <c r="G7" s="1201"/>
      <c r="H7" s="1247"/>
      <c r="I7" s="1247"/>
      <c r="J7" s="1247"/>
      <c r="K7" s="1881"/>
      <c r="L7" s="1247"/>
      <c r="M7" s="1247"/>
      <c r="N7" s="1229"/>
      <c r="O7" s="1939"/>
      <c r="P7" s="1935"/>
      <c r="Q7" s="1895"/>
      <c r="R7" s="281"/>
      <c r="S7" s="1229"/>
      <c r="T7" s="1942"/>
      <c r="U7" s="1543"/>
      <c r="V7" s="1937"/>
    </row>
    <row r="8" spans="1:22" s="168" customFormat="1" ht="102" x14ac:dyDescent="0.25">
      <c r="A8" s="1881"/>
      <c r="B8" s="1201"/>
      <c r="C8" s="1201"/>
      <c r="D8" s="430" t="s">
        <v>1160</v>
      </c>
      <c r="E8" s="430" t="s">
        <v>1161</v>
      </c>
      <c r="F8" s="430" t="s">
        <v>1162</v>
      </c>
      <c r="G8" s="1201"/>
      <c r="H8" s="1247"/>
      <c r="I8" s="1247"/>
      <c r="J8" s="1247"/>
      <c r="K8" s="1229"/>
      <c r="L8" s="1247"/>
      <c r="M8" s="1247"/>
      <c r="N8" s="428" t="s">
        <v>1163</v>
      </c>
      <c r="O8" s="1940"/>
      <c r="P8" s="1936"/>
      <c r="Q8" s="1896"/>
      <c r="R8" s="440" t="s">
        <v>1164</v>
      </c>
      <c r="S8" s="440">
        <v>1</v>
      </c>
      <c r="T8" s="926">
        <v>100</v>
      </c>
      <c r="U8" s="1534"/>
      <c r="V8" s="1937"/>
    </row>
    <row r="9" spans="1:22" s="166" customFormat="1" ht="89.25" x14ac:dyDescent="0.25">
      <c r="A9" s="1232" t="s">
        <v>1165</v>
      </c>
      <c r="B9" s="1233" t="s">
        <v>1166</v>
      </c>
      <c r="C9" s="1233" t="s">
        <v>1167</v>
      </c>
      <c r="D9" s="1193" t="s">
        <v>1168</v>
      </c>
      <c r="E9" s="1193" t="s">
        <v>1169</v>
      </c>
      <c r="F9" s="1193" t="s">
        <v>1170</v>
      </c>
      <c r="G9" s="1233" t="s">
        <v>1171</v>
      </c>
      <c r="H9" s="1237" t="s">
        <v>359</v>
      </c>
      <c r="I9" s="1237" t="s">
        <v>360</v>
      </c>
      <c r="J9" s="1237" t="s">
        <v>311</v>
      </c>
      <c r="K9" s="440" t="s">
        <v>1172</v>
      </c>
      <c r="L9" s="1237" t="s">
        <v>1173</v>
      </c>
      <c r="M9" s="1237" t="s">
        <v>1174</v>
      </c>
      <c r="N9" s="1232" t="s">
        <v>1175</v>
      </c>
      <c r="O9" s="1233" t="s">
        <v>1155</v>
      </c>
      <c r="P9" s="1945" t="s">
        <v>1156</v>
      </c>
      <c r="Q9" s="1945" t="s">
        <v>1157</v>
      </c>
      <c r="R9" s="1233" t="s">
        <v>1176</v>
      </c>
      <c r="S9" s="1193" t="s">
        <v>1159</v>
      </c>
      <c r="T9" s="1943">
        <v>100</v>
      </c>
      <c r="U9" s="1193" t="s">
        <v>3000</v>
      </c>
      <c r="V9" s="1944"/>
    </row>
    <row r="10" spans="1:22" s="166" customFormat="1" ht="99" customHeight="1" x14ac:dyDescent="0.25">
      <c r="A10" s="1232"/>
      <c r="B10" s="1233"/>
      <c r="C10" s="1233"/>
      <c r="D10" s="1201"/>
      <c r="E10" s="1201"/>
      <c r="F10" s="1201"/>
      <c r="G10" s="1233"/>
      <c r="H10" s="1237"/>
      <c r="I10" s="1237"/>
      <c r="J10" s="1237"/>
      <c r="K10" s="1228" t="s">
        <v>1177</v>
      </c>
      <c r="L10" s="1237"/>
      <c r="M10" s="1237"/>
      <c r="N10" s="1232"/>
      <c r="O10" s="1233"/>
      <c r="P10" s="1946"/>
      <c r="Q10" s="1946"/>
      <c r="R10" s="1233"/>
      <c r="S10" s="1194"/>
      <c r="T10" s="1943"/>
      <c r="U10" s="1194"/>
      <c r="V10" s="1944"/>
    </row>
    <row r="11" spans="1:22" s="166" customFormat="1" ht="87.75" customHeight="1" x14ac:dyDescent="0.25">
      <c r="A11" s="1232"/>
      <c r="B11" s="1233"/>
      <c r="C11" s="1233"/>
      <c r="D11" s="1201"/>
      <c r="E11" s="1201"/>
      <c r="F11" s="1201"/>
      <c r="G11" s="1233"/>
      <c r="H11" s="1237"/>
      <c r="I11" s="1237"/>
      <c r="J11" s="1237"/>
      <c r="K11" s="1229"/>
      <c r="L11" s="1237"/>
      <c r="M11" s="1237"/>
      <c r="N11" s="1228" t="s">
        <v>1178</v>
      </c>
      <c r="O11" s="1193" t="s">
        <v>1155</v>
      </c>
      <c r="P11" s="1241" t="s">
        <v>1156</v>
      </c>
      <c r="Q11" s="1241" t="s">
        <v>1157</v>
      </c>
      <c r="R11" s="1193" t="s">
        <v>1179</v>
      </c>
      <c r="S11" s="1193" t="s">
        <v>1159</v>
      </c>
      <c r="T11" s="1941">
        <v>100</v>
      </c>
      <c r="U11" s="1193" t="s">
        <v>3001</v>
      </c>
      <c r="V11" s="441"/>
    </row>
    <row r="12" spans="1:22" s="166" customFormat="1" ht="94.5" customHeight="1" x14ac:dyDescent="0.25">
      <c r="A12" s="1232"/>
      <c r="B12" s="1233"/>
      <c r="C12" s="1233"/>
      <c r="D12" s="1201"/>
      <c r="E12" s="1201"/>
      <c r="F12" s="1201"/>
      <c r="G12" s="1233"/>
      <c r="H12" s="1237"/>
      <c r="I12" s="1237"/>
      <c r="J12" s="1237"/>
      <c r="K12" s="1228" t="s">
        <v>1180</v>
      </c>
      <c r="L12" s="1237"/>
      <c r="M12" s="1237"/>
      <c r="N12" s="1881"/>
      <c r="O12" s="1201"/>
      <c r="P12" s="1252"/>
      <c r="Q12" s="1252"/>
      <c r="R12" s="1201"/>
      <c r="S12" s="1201"/>
      <c r="T12" s="1942"/>
      <c r="U12" s="1201"/>
      <c r="V12" s="1948"/>
    </row>
    <row r="13" spans="1:22" s="166" customFormat="1" ht="44.25" customHeight="1" x14ac:dyDescent="0.25">
      <c r="A13" s="1232"/>
      <c r="B13" s="1233"/>
      <c r="C13" s="1233"/>
      <c r="D13" s="1201"/>
      <c r="E13" s="1201"/>
      <c r="F13" s="1201"/>
      <c r="G13" s="1233"/>
      <c r="H13" s="1237"/>
      <c r="I13" s="1237"/>
      <c r="J13" s="1237"/>
      <c r="K13" s="1229"/>
      <c r="L13" s="1237"/>
      <c r="M13" s="1237"/>
      <c r="N13" s="1229"/>
      <c r="O13" s="1194"/>
      <c r="P13" s="1242"/>
      <c r="Q13" s="1242"/>
      <c r="R13" s="1194"/>
      <c r="S13" s="1194"/>
      <c r="T13" s="1947"/>
      <c r="U13" s="1194"/>
      <c r="V13" s="1948"/>
    </row>
    <row r="14" spans="1:22" s="166" customFormat="1" ht="9" customHeight="1" x14ac:dyDescent="0.25">
      <c r="A14" s="1228" t="s">
        <v>1181</v>
      </c>
      <c r="B14" s="1193" t="s">
        <v>1182</v>
      </c>
      <c r="C14" s="1193" t="s">
        <v>1183</v>
      </c>
      <c r="D14" s="1193" t="s">
        <v>1184</v>
      </c>
      <c r="E14" s="1193" t="s">
        <v>1185</v>
      </c>
      <c r="F14" s="1193"/>
      <c r="G14" s="1233" t="s">
        <v>1186</v>
      </c>
      <c r="H14" s="1238" t="s">
        <v>359</v>
      </c>
      <c r="I14" s="1238" t="s">
        <v>360</v>
      </c>
      <c r="J14" s="1238" t="s">
        <v>311</v>
      </c>
      <c r="K14" s="1228" t="s">
        <v>1187</v>
      </c>
      <c r="L14" s="1238" t="s">
        <v>1173</v>
      </c>
      <c r="M14" s="1238" t="s">
        <v>1174</v>
      </c>
      <c r="N14" s="1232" t="s">
        <v>1188</v>
      </c>
      <c r="O14" s="1233" t="s">
        <v>1189</v>
      </c>
      <c r="P14" s="1875" t="s">
        <v>1156</v>
      </c>
      <c r="Q14" s="1241" t="s">
        <v>1157</v>
      </c>
      <c r="R14" s="1233" t="s">
        <v>1190</v>
      </c>
      <c r="S14" s="1232" t="s">
        <v>1159</v>
      </c>
      <c r="T14" s="1943">
        <v>100</v>
      </c>
      <c r="U14" s="1233" t="s">
        <v>3002</v>
      </c>
      <c r="V14" s="1944"/>
    </row>
    <row r="15" spans="1:22" s="166" customFormat="1" ht="12" customHeight="1" x14ac:dyDescent="0.25">
      <c r="A15" s="1881"/>
      <c r="B15" s="1201"/>
      <c r="C15" s="1201"/>
      <c r="D15" s="1201"/>
      <c r="E15" s="1201"/>
      <c r="F15" s="1201"/>
      <c r="G15" s="1233"/>
      <c r="H15" s="1247"/>
      <c r="I15" s="1247"/>
      <c r="J15" s="1247"/>
      <c r="K15" s="1881"/>
      <c r="L15" s="1247"/>
      <c r="M15" s="1247"/>
      <c r="N15" s="1232"/>
      <c r="O15" s="1233"/>
      <c r="P15" s="1346"/>
      <c r="Q15" s="1252"/>
      <c r="R15" s="1233"/>
      <c r="S15" s="1232"/>
      <c r="T15" s="1943"/>
      <c r="U15" s="1233"/>
      <c r="V15" s="1944"/>
    </row>
    <row r="16" spans="1:22" s="166" customFormat="1" ht="106.5" customHeight="1" x14ac:dyDescent="0.25">
      <c r="A16" s="1881"/>
      <c r="B16" s="1201"/>
      <c r="C16" s="1201"/>
      <c r="D16" s="1194"/>
      <c r="E16" s="1194"/>
      <c r="F16" s="1194"/>
      <c r="G16" s="1233"/>
      <c r="H16" s="1247"/>
      <c r="I16" s="1247"/>
      <c r="J16" s="1247"/>
      <c r="K16" s="1881"/>
      <c r="L16" s="1247"/>
      <c r="M16" s="1247"/>
      <c r="N16" s="1232"/>
      <c r="O16" s="1233"/>
      <c r="P16" s="1346"/>
      <c r="Q16" s="1252"/>
      <c r="R16" s="1233"/>
      <c r="S16" s="1232"/>
      <c r="T16" s="1943"/>
      <c r="U16" s="1233"/>
      <c r="V16" s="1944"/>
    </row>
    <row r="17" spans="1:22" s="166" customFormat="1" ht="63.75" x14ac:dyDescent="0.25">
      <c r="A17" s="1881"/>
      <c r="B17" s="1201"/>
      <c r="C17" s="1201"/>
      <c r="D17" s="430" t="s">
        <v>1191</v>
      </c>
      <c r="E17" s="288" t="s">
        <v>1192</v>
      </c>
      <c r="F17" s="430"/>
      <c r="G17" s="1233"/>
      <c r="H17" s="1247"/>
      <c r="I17" s="1247"/>
      <c r="J17" s="1247"/>
      <c r="K17" s="1229"/>
      <c r="L17" s="1247"/>
      <c r="M17" s="1247"/>
      <c r="N17" s="1232"/>
      <c r="O17" s="1233"/>
      <c r="P17" s="1346"/>
      <c r="Q17" s="1252"/>
      <c r="R17" s="1233"/>
      <c r="S17" s="1232"/>
      <c r="T17" s="1943"/>
      <c r="U17" s="1233"/>
      <c r="V17" s="1944"/>
    </row>
    <row r="18" spans="1:22" s="194" customFormat="1" ht="76.5" x14ac:dyDescent="0.25">
      <c r="A18" s="1881"/>
      <c r="B18" s="1201"/>
      <c r="C18" s="1201"/>
      <c r="D18" s="430" t="s">
        <v>1193</v>
      </c>
      <c r="E18" s="430" t="s">
        <v>1194</v>
      </c>
      <c r="F18" s="442"/>
      <c r="G18" s="1233"/>
      <c r="H18" s="1247"/>
      <c r="I18" s="1247"/>
      <c r="J18" s="1247"/>
      <c r="K18" s="1228" t="s">
        <v>1195</v>
      </c>
      <c r="L18" s="1247"/>
      <c r="M18" s="1247"/>
      <c r="N18" s="1232"/>
      <c r="O18" s="1233"/>
      <c r="P18" s="1346"/>
      <c r="Q18" s="1252"/>
      <c r="R18" s="1233"/>
      <c r="S18" s="1232"/>
      <c r="T18" s="1943"/>
      <c r="U18" s="1233"/>
      <c r="V18" s="298"/>
    </row>
    <row r="19" spans="1:22" s="194" customFormat="1" ht="89.25" x14ac:dyDescent="0.25">
      <c r="A19" s="1881"/>
      <c r="B19" s="1201"/>
      <c r="C19" s="1201"/>
      <c r="D19" s="430" t="s">
        <v>1196</v>
      </c>
      <c r="E19" s="430" t="s">
        <v>1197</v>
      </c>
      <c r="F19" s="430"/>
      <c r="G19" s="1233"/>
      <c r="H19" s="1247"/>
      <c r="I19" s="1247"/>
      <c r="J19" s="1247"/>
      <c r="K19" s="1229"/>
      <c r="L19" s="1247"/>
      <c r="M19" s="1247"/>
      <c r="N19" s="1232"/>
      <c r="O19" s="1233"/>
      <c r="P19" s="1883"/>
      <c r="Q19" s="1242"/>
      <c r="R19" s="1233"/>
      <c r="S19" s="1232"/>
      <c r="T19" s="1943"/>
      <c r="U19" s="1233"/>
      <c r="V19" s="441"/>
    </row>
    <row r="20" spans="1:22" s="194" customFormat="1" ht="42" customHeight="1" x14ac:dyDescent="0.25">
      <c r="A20" s="1881"/>
      <c r="B20" s="1201"/>
      <c r="C20" s="1201"/>
      <c r="D20" s="1228" t="s">
        <v>1198</v>
      </c>
      <c r="E20" s="1193" t="s">
        <v>1199</v>
      </c>
      <c r="F20" s="1193" t="s">
        <v>1200</v>
      </c>
      <c r="G20" s="1254"/>
      <c r="H20" s="1247"/>
      <c r="I20" s="1247"/>
      <c r="J20" s="1247"/>
      <c r="K20" s="1952" t="s">
        <v>1201</v>
      </c>
      <c r="L20" s="1247"/>
      <c r="M20" s="1247"/>
      <c r="N20" s="1228" t="s">
        <v>1202</v>
      </c>
      <c r="O20" s="1512" t="s">
        <v>1203</v>
      </c>
      <c r="P20" s="1241" t="s">
        <v>1156</v>
      </c>
      <c r="Q20" s="1241" t="s">
        <v>1157</v>
      </c>
      <c r="R20" s="1193" t="s">
        <v>1204</v>
      </c>
      <c r="S20" s="1228">
        <v>1</v>
      </c>
      <c r="T20" s="1941">
        <v>90</v>
      </c>
      <c r="U20" s="1193" t="s">
        <v>3003</v>
      </c>
      <c r="V20" s="441"/>
    </row>
    <row r="21" spans="1:22" s="194" customFormat="1" ht="15" x14ac:dyDescent="0.25">
      <c r="A21" s="1229"/>
      <c r="B21" s="1194"/>
      <c r="C21" s="1194"/>
      <c r="D21" s="1229"/>
      <c r="E21" s="1194"/>
      <c r="F21" s="1194"/>
      <c r="G21" s="1301"/>
      <c r="H21" s="1239"/>
      <c r="I21" s="1239"/>
      <c r="J21" s="1239"/>
      <c r="K21" s="1953"/>
      <c r="L21" s="1239"/>
      <c r="M21" s="1239"/>
      <c r="N21" s="1229"/>
      <c r="O21" s="1513"/>
      <c r="P21" s="1242"/>
      <c r="Q21" s="1242"/>
      <c r="R21" s="1194"/>
      <c r="S21" s="1229"/>
      <c r="T21" s="1947"/>
      <c r="U21" s="1194"/>
      <c r="V21" s="441"/>
    </row>
    <row r="22" spans="1:22" s="194" customFormat="1" ht="89.25" customHeight="1" x14ac:dyDescent="0.25">
      <c r="A22" s="1193" t="s">
        <v>1205</v>
      </c>
      <c r="B22" s="1193" t="s">
        <v>1206</v>
      </c>
      <c r="C22" s="1193" t="s">
        <v>1207</v>
      </c>
      <c r="D22" s="1193" t="s">
        <v>1208</v>
      </c>
      <c r="E22" s="1193" t="s">
        <v>1209</v>
      </c>
      <c r="F22" s="1193"/>
      <c r="G22" s="1193" t="s">
        <v>1210</v>
      </c>
      <c r="H22" s="1911" t="s">
        <v>359</v>
      </c>
      <c r="I22" s="1911" t="s">
        <v>360</v>
      </c>
      <c r="J22" s="1911" t="s">
        <v>311</v>
      </c>
      <c r="K22" s="430" t="s">
        <v>1211</v>
      </c>
      <c r="L22" s="1950" t="s">
        <v>1173</v>
      </c>
      <c r="M22" s="1238" t="s">
        <v>1174</v>
      </c>
      <c r="N22" s="430" t="s">
        <v>1212</v>
      </c>
      <c r="O22" s="443" t="s">
        <v>1213</v>
      </c>
      <c r="P22" s="430" t="s">
        <v>1156</v>
      </c>
      <c r="Q22" s="430" t="s">
        <v>1157</v>
      </c>
      <c r="R22" s="443" t="s">
        <v>1214</v>
      </c>
      <c r="S22" s="430" t="s">
        <v>1215</v>
      </c>
      <c r="T22" s="923">
        <v>90</v>
      </c>
      <c r="U22" s="430" t="s">
        <v>3004</v>
      </c>
      <c r="V22" s="441"/>
    </row>
    <row r="23" spans="1:22" s="194" customFormat="1" ht="68.25" customHeight="1" x14ac:dyDescent="0.25">
      <c r="A23" s="1194"/>
      <c r="B23" s="1194"/>
      <c r="C23" s="1194"/>
      <c r="D23" s="1194"/>
      <c r="E23" s="1194"/>
      <c r="F23" s="1194"/>
      <c r="G23" s="1194"/>
      <c r="H23" s="1949"/>
      <c r="I23" s="1949"/>
      <c r="J23" s="1949"/>
      <c r="K23" s="430" t="s">
        <v>1216</v>
      </c>
      <c r="L23" s="1951"/>
      <c r="M23" s="1239"/>
      <c r="N23" s="280" t="s">
        <v>1217</v>
      </c>
      <c r="O23" s="280" t="s">
        <v>1218</v>
      </c>
      <c r="P23" s="430" t="s">
        <v>1156</v>
      </c>
      <c r="Q23" s="430" t="s">
        <v>1157</v>
      </c>
      <c r="R23" s="444" t="s">
        <v>1219</v>
      </c>
      <c r="S23" s="280" t="s">
        <v>1220</v>
      </c>
      <c r="T23" s="927">
        <v>100</v>
      </c>
      <c r="U23" s="343" t="s">
        <v>3005</v>
      </c>
    </row>
    <row r="24" spans="1:22" s="194" customFormat="1" ht="15" x14ac:dyDescent="0.25">
      <c r="A24" s="191"/>
      <c r="B24" s="191"/>
      <c r="C24" s="166"/>
      <c r="D24" s="166"/>
      <c r="E24" s="166"/>
      <c r="F24" s="166"/>
      <c r="G24" s="166"/>
      <c r="H24" s="195"/>
      <c r="I24" s="191"/>
      <c r="J24" s="191"/>
      <c r="K24" s="191"/>
      <c r="L24" s="196"/>
      <c r="M24" s="195"/>
      <c r="N24" s="191"/>
      <c r="O24" s="166"/>
      <c r="P24" s="197"/>
      <c r="Q24" s="197"/>
      <c r="R24" s="166"/>
      <c r="S24" s="166"/>
      <c r="T24" s="928"/>
      <c r="U24" s="166"/>
    </row>
    <row r="25" spans="1:22" s="668" customFormat="1" ht="31.5" customHeight="1" x14ac:dyDescent="0.25">
      <c r="A25" s="695">
        <f>COUNTIF(A6:A23,"*")</f>
        <v>4</v>
      </c>
      <c r="N25" s="695">
        <f>COUNTIF(N6:N23,"*")</f>
        <v>8</v>
      </c>
      <c r="T25" s="924">
        <f>AVERAGE(T6:T23)</f>
        <v>97.5</v>
      </c>
    </row>
    <row r="26" spans="1:22" s="668" customFormat="1" ht="31.5" customHeight="1" x14ac:dyDescent="0.25">
      <c r="A26" s="430" t="s">
        <v>2773</v>
      </c>
      <c r="N26" s="430" t="s">
        <v>2774</v>
      </c>
      <c r="T26" s="925" t="s">
        <v>2774</v>
      </c>
    </row>
    <row r="27" spans="1:22" ht="15" x14ac:dyDescent="0.25">
      <c r="A27" s="434"/>
      <c r="B27" s="434"/>
      <c r="C27" s="194"/>
      <c r="D27" s="194"/>
      <c r="E27" s="194"/>
      <c r="F27" s="194"/>
      <c r="G27" s="194"/>
      <c r="H27" s="435"/>
      <c r="I27" s="434"/>
      <c r="J27" s="434"/>
      <c r="K27" s="434"/>
      <c r="L27" s="436"/>
      <c r="M27" s="194"/>
      <c r="N27" s="434"/>
      <c r="O27" s="194"/>
      <c r="P27" s="437"/>
      <c r="Q27" s="437"/>
      <c r="R27" s="194"/>
      <c r="S27" s="194"/>
      <c r="T27" s="929"/>
      <c r="U27" s="194"/>
    </row>
  </sheetData>
  <mergeCells count="124">
    <mergeCell ref="A22:A23"/>
    <mergeCell ref="B22:B23"/>
    <mergeCell ref="C22:C23"/>
    <mergeCell ref="D22:D23"/>
    <mergeCell ref="E22:E23"/>
    <mergeCell ref="F22:F23"/>
    <mergeCell ref="S14:S19"/>
    <mergeCell ref="T14:T19"/>
    <mergeCell ref="U14:U19"/>
    <mergeCell ref="G22:G23"/>
    <mergeCell ref="H22:H23"/>
    <mergeCell ref="I22:I23"/>
    <mergeCell ref="J22:J23"/>
    <mergeCell ref="L22:L23"/>
    <mergeCell ref="M22:M23"/>
    <mergeCell ref="R20:R21"/>
    <mergeCell ref="S20:S21"/>
    <mergeCell ref="T20:T21"/>
    <mergeCell ref="K20:K21"/>
    <mergeCell ref="M14:M21"/>
    <mergeCell ref="N14:N19"/>
    <mergeCell ref="O14:O19"/>
    <mergeCell ref="P14:P19"/>
    <mergeCell ref="Q14:Q19"/>
    <mergeCell ref="J9:J13"/>
    <mergeCell ref="A9:A13"/>
    <mergeCell ref="B9:B13"/>
    <mergeCell ref="C9:C13"/>
    <mergeCell ref="D9:D13"/>
    <mergeCell ref="E9:E13"/>
    <mergeCell ref="F9:F13"/>
    <mergeCell ref="G9:G13"/>
    <mergeCell ref="H9:H13"/>
    <mergeCell ref="I9:I13"/>
    <mergeCell ref="V14:V17"/>
    <mergeCell ref="K18:K19"/>
    <mergeCell ref="G14:G19"/>
    <mergeCell ref="H14:H21"/>
    <mergeCell ref="I14:I21"/>
    <mergeCell ref="J14:J21"/>
    <mergeCell ref="U20:U21"/>
    <mergeCell ref="A14:A21"/>
    <mergeCell ref="B14:B21"/>
    <mergeCell ref="C14:C21"/>
    <mergeCell ref="D14:D16"/>
    <mergeCell ref="E14:E16"/>
    <mergeCell ref="F14:F16"/>
    <mergeCell ref="D20:D21"/>
    <mergeCell ref="E20:E21"/>
    <mergeCell ref="F20:F21"/>
    <mergeCell ref="G20:G21"/>
    <mergeCell ref="R14:R19"/>
    <mergeCell ref="N20:N21"/>
    <mergeCell ref="O20:O21"/>
    <mergeCell ref="P20:P21"/>
    <mergeCell ref="Q20:Q21"/>
    <mergeCell ref="K14:K17"/>
    <mergeCell ref="L14:L21"/>
    <mergeCell ref="T9:T10"/>
    <mergeCell ref="U9:U10"/>
    <mergeCell ref="V9:V10"/>
    <mergeCell ref="K10:K11"/>
    <mergeCell ref="N11:N13"/>
    <mergeCell ref="O11:O13"/>
    <mergeCell ref="P11:P13"/>
    <mergeCell ref="Q11:Q13"/>
    <mergeCell ref="R11:R13"/>
    <mergeCell ref="S11:S13"/>
    <mergeCell ref="N9:N10"/>
    <mergeCell ref="O9:O10"/>
    <mergeCell ref="P9:P10"/>
    <mergeCell ref="Q9:Q10"/>
    <mergeCell ref="R9:R10"/>
    <mergeCell ref="S9:S10"/>
    <mergeCell ref="L9:L13"/>
    <mergeCell ref="M9:M13"/>
    <mergeCell ref="T11:T13"/>
    <mergeCell ref="U11:U13"/>
    <mergeCell ref="K12:K13"/>
    <mergeCell ref="V12:V13"/>
    <mergeCell ref="S6:S7"/>
    <mergeCell ref="U6:U8"/>
    <mergeCell ref="V7:V8"/>
    <mergeCell ref="J6:J8"/>
    <mergeCell ref="K6:K8"/>
    <mergeCell ref="L6:L8"/>
    <mergeCell ref="M6:M8"/>
    <mergeCell ref="N6:N7"/>
    <mergeCell ref="O6:O8"/>
    <mergeCell ref="T6:T7"/>
    <mergeCell ref="V4:V5"/>
    <mergeCell ref="A6:A8"/>
    <mergeCell ref="B6:B8"/>
    <mergeCell ref="C6:C8"/>
    <mergeCell ref="D6:D7"/>
    <mergeCell ref="E6:E7"/>
    <mergeCell ref="F6:F7"/>
    <mergeCell ref="G6:G8"/>
    <mergeCell ref="H6:H8"/>
    <mergeCell ref="I6:I8"/>
    <mergeCell ref="O4:O5"/>
    <mergeCell ref="P4:Q4"/>
    <mergeCell ref="R4:R5"/>
    <mergeCell ref="S4:S5"/>
    <mergeCell ref="T4:T5"/>
    <mergeCell ref="U4:U5"/>
    <mergeCell ref="I4:I5"/>
    <mergeCell ref="J4:J5"/>
    <mergeCell ref="K4:K5"/>
    <mergeCell ref="L4:L5"/>
    <mergeCell ref="M4:M5"/>
    <mergeCell ref="N4:N5"/>
    <mergeCell ref="P6:P8"/>
    <mergeCell ref="Q6:Q8"/>
    <mergeCell ref="A1:B2"/>
    <mergeCell ref="C1:T1"/>
    <mergeCell ref="C2:T2"/>
    <mergeCell ref="A3:E3"/>
    <mergeCell ref="F3:U3"/>
    <mergeCell ref="A4:B4"/>
    <mergeCell ref="C4:C5"/>
    <mergeCell ref="D4:F4"/>
    <mergeCell ref="G4:G5"/>
    <mergeCell ref="H4:H5"/>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C28" zoomScale="70" zoomScaleNormal="70" workbookViewId="0">
      <selection activeCell="T31" sqref="T31"/>
    </sheetView>
  </sheetViews>
  <sheetFormatPr baseColWidth="10" defaultRowHeight="12.75" x14ac:dyDescent="0.2"/>
  <cols>
    <col min="1" max="1" width="11" style="22" customWidth="1"/>
    <col min="2" max="2" width="17.28515625" style="22" customWidth="1"/>
    <col min="3" max="3" width="15.28515625" style="20" customWidth="1"/>
    <col min="4" max="6" width="19.7109375" style="20" customWidth="1"/>
    <col min="7" max="7" width="16.28515625" style="20" customWidth="1"/>
    <col min="8" max="8" width="6.140625" style="21" customWidth="1"/>
    <col min="9" max="10" width="5.7109375" style="22" customWidth="1"/>
    <col min="11" max="11" width="19.85546875" style="22" customWidth="1"/>
    <col min="12" max="12" width="8.140625" style="23" customWidth="1"/>
    <col min="13" max="13" width="8.140625" style="20" customWidth="1"/>
    <col min="14" max="14" width="22.42578125" style="22" customWidth="1"/>
    <col min="15" max="15" width="17" style="20" customWidth="1"/>
    <col min="16" max="16" width="11.140625" style="509" customWidth="1"/>
    <col min="17" max="17" width="11.28515625" style="509" customWidth="1"/>
    <col min="18" max="18" width="15.140625" style="20" customWidth="1"/>
    <col min="19" max="19" width="8.7109375" style="20" customWidth="1"/>
    <col min="20" max="20" width="16.140625" style="934" customWidth="1"/>
    <col min="21" max="21" width="16.7109375" style="22" customWidth="1"/>
    <col min="22" max="256" width="11.42578125" style="20"/>
    <col min="257" max="257" width="11" style="20" customWidth="1"/>
    <col min="258" max="258" width="17.28515625" style="20" customWidth="1"/>
    <col min="259" max="259" width="15.28515625" style="20" customWidth="1"/>
    <col min="260" max="262" width="19.7109375" style="20" customWidth="1"/>
    <col min="263" max="263" width="16.28515625" style="20" customWidth="1"/>
    <col min="264" max="264" width="6.140625" style="20" customWidth="1"/>
    <col min="265" max="266" width="5.7109375" style="20" customWidth="1"/>
    <col min="267" max="267" width="19.85546875" style="20" customWidth="1"/>
    <col min="268" max="269" width="8.140625" style="20" customWidth="1"/>
    <col min="270" max="270" width="22.42578125" style="20" customWidth="1"/>
    <col min="271" max="271" width="17" style="20" customWidth="1"/>
    <col min="272" max="272" width="11.140625" style="20" customWidth="1"/>
    <col min="273" max="273" width="11.28515625" style="20" customWidth="1"/>
    <col min="274" max="274" width="15.140625" style="20" customWidth="1"/>
    <col min="275" max="275" width="8.7109375" style="20" customWidth="1"/>
    <col min="276" max="276" width="16.140625" style="20" customWidth="1"/>
    <col min="277" max="277" width="16.7109375" style="20" customWidth="1"/>
    <col min="278" max="512" width="11.42578125" style="20"/>
    <col min="513" max="513" width="11" style="20" customWidth="1"/>
    <col min="514" max="514" width="17.28515625" style="20" customWidth="1"/>
    <col min="515" max="515" width="15.28515625" style="20" customWidth="1"/>
    <col min="516" max="518" width="19.7109375" style="20" customWidth="1"/>
    <col min="519" max="519" width="16.28515625" style="20" customWidth="1"/>
    <col min="520" max="520" width="6.140625" style="20" customWidth="1"/>
    <col min="521" max="522" width="5.7109375" style="20" customWidth="1"/>
    <col min="523" max="523" width="19.85546875" style="20" customWidth="1"/>
    <col min="524" max="525" width="8.140625" style="20" customWidth="1"/>
    <col min="526" max="526" width="22.42578125" style="20" customWidth="1"/>
    <col min="527" max="527" width="17" style="20" customWidth="1"/>
    <col min="528" max="528" width="11.140625" style="20" customWidth="1"/>
    <col min="529" max="529" width="11.28515625" style="20" customWidth="1"/>
    <col min="530" max="530" width="15.140625" style="20" customWidth="1"/>
    <col min="531" max="531" width="8.7109375" style="20" customWidth="1"/>
    <col min="532" max="532" width="16.140625" style="20" customWidth="1"/>
    <col min="533" max="533" width="16.7109375" style="20" customWidth="1"/>
    <col min="534" max="768" width="11.42578125" style="20"/>
    <col min="769" max="769" width="11" style="20" customWidth="1"/>
    <col min="770" max="770" width="17.28515625" style="20" customWidth="1"/>
    <col min="771" max="771" width="15.28515625" style="20" customWidth="1"/>
    <col min="772" max="774" width="19.7109375" style="20" customWidth="1"/>
    <col min="775" max="775" width="16.28515625" style="20" customWidth="1"/>
    <col min="776" max="776" width="6.140625" style="20" customWidth="1"/>
    <col min="777" max="778" width="5.7109375" style="20" customWidth="1"/>
    <col min="779" max="779" width="19.85546875" style="20" customWidth="1"/>
    <col min="780" max="781" width="8.140625" style="20" customWidth="1"/>
    <col min="782" max="782" width="22.42578125" style="20" customWidth="1"/>
    <col min="783" max="783" width="17" style="20" customWidth="1"/>
    <col min="784" max="784" width="11.140625" style="20" customWidth="1"/>
    <col min="785" max="785" width="11.28515625" style="20" customWidth="1"/>
    <col min="786" max="786" width="15.140625" style="20" customWidth="1"/>
    <col min="787" max="787" width="8.7109375" style="20" customWidth="1"/>
    <col min="788" max="788" width="16.140625" style="20" customWidth="1"/>
    <col min="789" max="789" width="16.7109375" style="20" customWidth="1"/>
    <col min="790" max="1024" width="11.42578125" style="20"/>
    <col min="1025" max="1025" width="11" style="20" customWidth="1"/>
    <col min="1026" max="1026" width="17.28515625" style="20" customWidth="1"/>
    <col min="1027" max="1027" width="15.28515625" style="20" customWidth="1"/>
    <col min="1028" max="1030" width="19.7109375" style="20" customWidth="1"/>
    <col min="1031" max="1031" width="16.28515625" style="20" customWidth="1"/>
    <col min="1032" max="1032" width="6.140625" style="20" customWidth="1"/>
    <col min="1033" max="1034" width="5.7109375" style="20" customWidth="1"/>
    <col min="1035" max="1035" width="19.85546875" style="20" customWidth="1"/>
    <col min="1036" max="1037" width="8.140625" style="20" customWidth="1"/>
    <col min="1038" max="1038" width="22.42578125" style="20" customWidth="1"/>
    <col min="1039" max="1039" width="17" style="20" customWidth="1"/>
    <col min="1040" max="1040" width="11.140625" style="20" customWidth="1"/>
    <col min="1041" max="1041" width="11.28515625" style="20" customWidth="1"/>
    <col min="1042" max="1042" width="15.140625" style="20" customWidth="1"/>
    <col min="1043" max="1043" width="8.7109375" style="20" customWidth="1"/>
    <col min="1044" max="1044" width="16.140625" style="20" customWidth="1"/>
    <col min="1045" max="1045" width="16.7109375" style="20" customWidth="1"/>
    <col min="1046" max="1280" width="11.42578125" style="20"/>
    <col min="1281" max="1281" width="11" style="20" customWidth="1"/>
    <col min="1282" max="1282" width="17.28515625" style="20" customWidth="1"/>
    <col min="1283" max="1283" width="15.28515625" style="20" customWidth="1"/>
    <col min="1284" max="1286" width="19.7109375" style="20" customWidth="1"/>
    <col min="1287" max="1287" width="16.28515625" style="20" customWidth="1"/>
    <col min="1288" max="1288" width="6.140625" style="20" customWidth="1"/>
    <col min="1289" max="1290" width="5.7109375" style="20" customWidth="1"/>
    <col min="1291" max="1291" width="19.85546875" style="20" customWidth="1"/>
    <col min="1292" max="1293" width="8.140625" style="20" customWidth="1"/>
    <col min="1294" max="1294" width="22.42578125" style="20" customWidth="1"/>
    <col min="1295" max="1295" width="17" style="20" customWidth="1"/>
    <col min="1296" max="1296" width="11.140625" style="20" customWidth="1"/>
    <col min="1297" max="1297" width="11.28515625" style="20" customWidth="1"/>
    <col min="1298" max="1298" width="15.140625" style="20" customWidth="1"/>
    <col min="1299" max="1299" width="8.7109375" style="20" customWidth="1"/>
    <col min="1300" max="1300" width="16.140625" style="20" customWidth="1"/>
    <col min="1301" max="1301" width="16.7109375" style="20" customWidth="1"/>
    <col min="1302" max="1536" width="11.42578125" style="20"/>
    <col min="1537" max="1537" width="11" style="20" customWidth="1"/>
    <col min="1538" max="1538" width="17.28515625" style="20" customWidth="1"/>
    <col min="1539" max="1539" width="15.28515625" style="20" customWidth="1"/>
    <col min="1540" max="1542" width="19.7109375" style="20" customWidth="1"/>
    <col min="1543" max="1543" width="16.28515625" style="20" customWidth="1"/>
    <col min="1544" max="1544" width="6.140625" style="20" customWidth="1"/>
    <col min="1545" max="1546" width="5.7109375" style="20" customWidth="1"/>
    <col min="1547" max="1547" width="19.85546875" style="20" customWidth="1"/>
    <col min="1548" max="1549" width="8.140625" style="20" customWidth="1"/>
    <col min="1550" max="1550" width="22.42578125" style="20" customWidth="1"/>
    <col min="1551" max="1551" width="17" style="20" customWidth="1"/>
    <col min="1552" max="1552" width="11.140625" style="20" customWidth="1"/>
    <col min="1553" max="1553" width="11.28515625" style="20" customWidth="1"/>
    <col min="1554" max="1554" width="15.140625" style="20" customWidth="1"/>
    <col min="1555" max="1555" width="8.7109375" style="20" customWidth="1"/>
    <col min="1556" max="1556" width="16.140625" style="20" customWidth="1"/>
    <col min="1557" max="1557" width="16.7109375" style="20" customWidth="1"/>
    <col min="1558" max="1792" width="11.42578125" style="20"/>
    <col min="1793" max="1793" width="11" style="20" customWidth="1"/>
    <col min="1794" max="1794" width="17.28515625" style="20" customWidth="1"/>
    <col min="1795" max="1795" width="15.28515625" style="20" customWidth="1"/>
    <col min="1796" max="1798" width="19.7109375" style="20" customWidth="1"/>
    <col min="1799" max="1799" width="16.28515625" style="20" customWidth="1"/>
    <col min="1800" max="1800" width="6.140625" style="20" customWidth="1"/>
    <col min="1801" max="1802" width="5.7109375" style="20" customWidth="1"/>
    <col min="1803" max="1803" width="19.85546875" style="20" customWidth="1"/>
    <col min="1804" max="1805" width="8.140625" style="20" customWidth="1"/>
    <col min="1806" max="1806" width="22.42578125" style="20" customWidth="1"/>
    <col min="1807" max="1807" width="17" style="20" customWidth="1"/>
    <col min="1808" max="1808" width="11.140625" style="20" customWidth="1"/>
    <col min="1809" max="1809" width="11.28515625" style="20" customWidth="1"/>
    <col min="1810" max="1810" width="15.140625" style="20" customWidth="1"/>
    <col min="1811" max="1811" width="8.7109375" style="20" customWidth="1"/>
    <col min="1812" max="1812" width="16.140625" style="20" customWidth="1"/>
    <col min="1813" max="1813" width="16.7109375" style="20" customWidth="1"/>
    <col min="1814" max="2048" width="11.42578125" style="20"/>
    <col min="2049" max="2049" width="11" style="20" customWidth="1"/>
    <col min="2050" max="2050" width="17.28515625" style="20" customWidth="1"/>
    <col min="2051" max="2051" width="15.28515625" style="20" customWidth="1"/>
    <col min="2052" max="2054" width="19.7109375" style="20" customWidth="1"/>
    <col min="2055" max="2055" width="16.28515625" style="20" customWidth="1"/>
    <col min="2056" max="2056" width="6.140625" style="20" customWidth="1"/>
    <col min="2057" max="2058" width="5.7109375" style="20" customWidth="1"/>
    <col min="2059" max="2059" width="19.85546875" style="20" customWidth="1"/>
    <col min="2060" max="2061" width="8.140625" style="20" customWidth="1"/>
    <col min="2062" max="2062" width="22.42578125" style="20" customWidth="1"/>
    <col min="2063" max="2063" width="17" style="20" customWidth="1"/>
    <col min="2064" max="2064" width="11.140625" style="20" customWidth="1"/>
    <col min="2065" max="2065" width="11.28515625" style="20" customWidth="1"/>
    <col min="2066" max="2066" width="15.140625" style="20" customWidth="1"/>
    <col min="2067" max="2067" width="8.7109375" style="20" customWidth="1"/>
    <col min="2068" max="2068" width="16.140625" style="20" customWidth="1"/>
    <col min="2069" max="2069" width="16.7109375" style="20" customWidth="1"/>
    <col min="2070" max="2304" width="11.42578125" style="20"/>
    <col min="2305" max="2305" width="11" style="20" customWidth="1"/>
    <col min="2306" max="2306" width="17.28515625" style="20" customWidth="1"/>
    <col min="2307" max="2307" width="15.28515625" style="20" customWidth="1"/>
    <col min="2308" max="2310" width="19.7109375" style="20" customWidth="1"/>
    <col min="2311" max="2311" width="16.28515625" style="20" customWidth="1"/>
    <col min="2312" max="2312" width="6.140625" style="20" customWidth="1"/>
    <col min="2313" max="2314" width="5.7109375" style="20" customWidth="1"/>
    <col min="2315" max="2315" width="19.85546875" style="20" customWidth="1"/>
    <col min="2316" max="2317" width="8.140625" style="20" customWidth="1"/>
    <col min="2318" max="2318" width="22.42578125" style="20" customWidth="1"/>
    <col min="2319" max="2319" width="17" style="20" customWidth="1"/>
    <col min="2320" max="2320" width="11.140625" style="20" customWidth="1"/>
    <col min="2321" max="2321" width="11.28515625" style="20" customWidth="1"/>
    <col min="2322" max="2322" width="15.140625" style="20" customWidth="1"/>
    <col min="2323" max="2323" width="8.7109375" style="20" customWidth="1"/>
    <col min="2324" max="2324" width="16.140625" style="20" customWidth="1"/>
    <col min="2325" max="2325" width="16.7109375" style="20" customWidth="1"/>
    <col min="2326" max="2560" width="11.42578125" style="20"/>
    <col min="2561" max="2561" width="11" style="20" customWidth="1"/>
    <col min="2562" max="2562" width="17.28515625" style="20" customWidth="1"/>
    <col min="2563" max="2563" width="15.28515625" style="20" customWidth="1"/>
    <col min="2564" max="2566" width="19.7109375" style="20" customWidth="1"/>
    <col min="2567" max="2567" width="16.28515625" style="20" customWidth="1"/>
    <col min="2568" max="2568" width="6.140625" style="20" customWidth="1"/>
    <col min="2569" max="2570" width="5.7109375" style="20" customWidth="1"/>
    <col min="2571" max="2571" width="19.85546875" style="20" customWidth="1"/>
    <col min="2572" max="2573" width="8.140625" style="20" customWidth="1"/>
    <col min="2574" max="2574" width="22.42578125" style="20" customWidth="1"/>
    <col min="2575" max="2575" width="17" style="20" customWidth="1"/>
    <col min="2576" max="2576" width="11.140625" style="20" customWidth="1"/>
    <col min="2577" max="2577" width="11.28515625" style="20" customWidth="1"/>
    <col min="2578" max="2578" width="15.140625" style="20" customWidth="1"/>
    <col min="2579" max="2579" width="8.7109375" style="20" customWidth="1"/>
    <col min="2580" max="2580" width="16.140625" style="20" customWidth="1"/>
    <col min="2581" max="2581" width="16.7109375" style="20" customWidth="1"/>
    <col min="2582" max="2816" width="11.42578125" style="20"/>
    <col min="2817" max="2817" width="11" style="20" customWidth="1"/>
    <col min="2818" max="2818" width="17.28515625" style="20" customWidth="1"/>
    <col min="2819" max="2819" width="15.28515625" style="20" customWidth="1"/>
    <col min="2820" max="2822" width="19.7109375" style="20" customWidth="1"/>
    <col min="2823" max="2823" width="16.28515625" style="20" customWidth="1"/>
    <col min="2824" max="2824" width="6.140625" style="20" customWidth="1"/>
    <col min="2825" max="2826" width="5.7109375" style="20" customWidth="1"/>
    <col min="2827" max="2827" width="19.85546875" style="20" customWidth="1"/>
    <col min="2828" max="2829" width="8.140625" style="20" customWidth="1"/>
    <col min="2830" max="2830" width="22.42578125" style="20" customWidth="1"/>
    <col min="2831" max="2831" width="17" style="20" customWidth="1"/>
    <col min="2832" max="2832" width="11.140625" style="20" customWidth="1"/>
    <col min="2833" max="2833" width="11.28515625" style="20" customWidth="1"/>
    <col min="2834" max="2834" width="15.140625" style="20" customWidth="1"/>
    <col min="2835" max="2835" width="8.7109375" style="20" customWidth="1"/>
    <col min="2836" max="2836" width="16.140625" style="20" customWidth="1"/>
    <col min="2837" max="2837" width="16.7109375" style="20" customWidth="1"/>
    <col min="2838" max="3072" width="11.42578125" style="20"/>
    <col min="3073" max="3073" width="11" style="20" customWidth="1"/>
    <col min="3074" max="3074" width="17.28515625" style="20" customWidth="1"/>
    <col min="3075" max="3075" width="15.28515625" style="20" customWidth="1"/>
    <col min="3076" max="3078" width="19.7109375" style="20" customWidth="1"/>
    <col min="3079" max="3079" width="16.28515625" style="20" customWidth="1"/>
    <col min="3080" max="3080" width="6.140625" style="20" customWidth="1"/>
    <col min="3081" max="3082" width="5.7109375" style="20" customWidth="1"/>
    <col min="3083" max="3083" width="19.85546875" style="20" customWidth="1"/>
    <col min="3084" max="3085" width="8.140625" style="20" customWidth="1"/>
    <col min="3086" max="3086" width="22.42578125" style="20" customWidth="1"/>
    <col min="3087" max="3087" width="17" style="20" customWidth="1"/>
    <col min="3088" max="3088" width="11.140625" style="20" customWidth="1"/>
    <col min="3089" max="3089" width="11.28515625" style="20" customWidth="1"/>
    <col min="3090" max="3090" width="15.140625" style="20" customWidth="1"/>
    <col min="3091" max="3091" width="8.7109375" style="20" customWidth="1"/>
    <col min="3092" max="3092" width="16.140625" style="20" customWidth="1"/>
    <col min="3093" max="3093" width="16.7109375" style="20" customWidth="1"/>
    <col min="3094" max="3328" width="11.42578125" style="20"/>
    <col min="3329" max="3329" width="11" style="20" customWidth="1"/>
    <col min="3330" max="3330" width="17.28515625" style="20" customWidth="1"/>
    <col min="3331" max="3331" width="15.28515625" style="20" customWidth="1"/>
    <col min="3332" max="3334" width="19.7109375" style="20" customWidth="1"/>
    <col min="3335" max="3335" width="16.28515625" style="20" customWidth="1"/>
    <col min="3336" max="3336" width="6.140625" style="20" customWidth="1"/>
    <col min="3337" max="3338" width="5.7109375" style="20" customWidth="1"/>
    <col min="3339" max="3339" width="19.85546875" style="20" customWidth="1"/>
    <col min="3340" max="3341" width="8.140625" style="20" customWidth="1"/>
    <col min="3342" max="3342" width="22.42578125" style="20" customWidth="1"/>
    <col min="3343" max="3343" width="17" style="20" customWidth="1"/>
    <col min="3344" max="3344" width="11.140625" style="20" customWidth="1"/>
    <col min="3345" max="3345" width="11.28515625" style="20" customWidth="1"/>
    <col min="3346" max="3346" width="15.140625" style="20" customWidth="1"/>
    <col min="3347" max="3347" width="8.7109375" style="20" customWidth="1"/>
    <col min="3348" max="3348" width="16.140625" style="20" customWidth="1"/>
    <col min="3349" max="3349" width="16.7109375" style="20" customWidth="1"/>
    <col min="3350" max="3584" width="11.42578125" style="20"/>
    <col min="3585" max="3585" width="11" style="20" customWidth="1"/>
    <col min="3586" max="3586" width="17.28515625" style="20" customWidth="1"/>
    <col min="3587" max="3587" width="15.28515625" style="20" customWidth="1"/>
    <col min="3588" max="3590" width="19.7109375" style="20" customWidth="1"/>
    <col min="3591" max="3591" width="16.28515625" style="20" customWidth="1"/>
    <col min="3592" max="3592" width="6.140625" style="20" customWidth="1"/>
    <col min="3593" max="3594" width="5.7109375" style="20" customWidth="1"/>
    <col min="3595" max="3595" width="19.85546875" style="20" customWidth="1"/>
    <col min="3596" max="3597" width="8.140625" style="20" customWidth="1"/>
    <col min="3598" max="3598" width="22.42578125" style="20" customWidth="1"/>
    <col min="3599" max="3599" width="17" style="20" customWidth="1"/>
    <col min="3600" max="3600" width="11.140625" style="20" customWidth="1"/>
    <col min="3601" max="3601" width="11.28515625" style="20" customWidth="1"/>
    <col min="3602" max="3602" width="15.140625" style="20" customWidth="1"/>
    <col min="3603" max="3603" width="8.7109375" style="20" customWidth="1"/>
    <col min="3604" max="3604" width="16.140625" style="20" customWidth="1"/>
    <col min="3605" max="3605" width="16.7109375" style="20" customWidth="1"/>
    <col min="3606" max="3840" width="11.42578125" style="20"/>
    <col min="3841" max="3841" width="11" style="20" customWidth="1"/>
    <col min="3842" max="3842" width="17.28515625" style="20" customWidth="1"/>
    <col min="3843" max="3843" width="15.28515625" style="20" customWidth="1"/>
    <col min="3844" max="3846" width="19.7109375" style="20" customWidth="1"/>
    <col min="3847" max="3847" width="16.28515625" style="20" customWidth="1"/>
    <col min="3848" max="3848" width="6.140625" style="20" customWidth="1"/>
    <col min="3849" max="3850" width="5.7109375" style="20" customWidth="1"/>
    <col min="3851" max="3851" width="19.85546875" style="20" customWidth="1"/>
    <col min="3852" max="3853" width="8.140625" style="20" customWidth="1"/>
    <col min="3854" max="3854" width="22.42578125" style="20" customWidth="1"/>
    <col min="3855" max="3855" width="17" style="20" customWidth="1"/>
    <col min="3856" max="3856" width="11.140625" style="20" customWidth="1"/>
    <col min="3857" max="3857" width="11.28515625" style="20" customWidth="1"/>
    <col min="3858" max="3858" width="15.140625" style="20" customWidth="1"/>
    <col min="3859" max="3859" width="8.7109375" style="20" customWidth="1"/>
    <col min="3860" max="3860" width="16.140625" style="20" customWidth="1"/>
    <col min="3861" max="3861" width="16.7109375" style="20" customWidth="1"/>
    <col min="3862" max="4096" width="11.42578125" style="20"/>
    <col min="4097" max="4097" width="11" style="20" customWidth="1"/>
    <col min="4098" max="4098" width="17.28515625" style="20" customWidth="1"/>
    <col min="4099" max="4099" width="15.28515625" style="20" customWidth="1"/>
    <col min="4100" max="4102" width="19.7109375" style="20" customWidth="1"/>
    <col min="4103" max="4103" width="16.28515625" style="20" customWidth="1"/>
    <col min="4104" max="4104" width="6.140625" style="20" customWidth="1"/>
    <col min="4105" max="4106" width="5.7109375" style="20" customWidth="1"/>
    <col min="4107" max="4107" width="19.85546875" style="20" customWidth="1"/>
    <col min="4108" max="4109" width="8.140625" style="20" customWidth="1"/>
    <col min="4110" max="4110" width="22.42578125" style="20" customWidth="1"/>
    <col min="4111" max="4111" width="17" style="20" customWidth="1"/>
    <col min="4112" max="4112" width="11.140625" style="20" customWidth="1"/>
    <col min="4113" max="4113" width="11.28515625" style="20" customWidth="1"/>
    <col min="4114" max="4114" width="15.140625" style="20" customWidth="1"/>
    <col min="4115" max="4115" width="8.7109375" style="20" customWidth="1"/>
    <col min="4116" max="4116" width="16.140625" style="20" customWidth="1"/>
    <col min="4117" max="4117" width="16.7109375" style="20" customWidth="1"/>
    <col min="4118" max="4352" width="11.42578125" style="20"/>
    <col min="4353" max="4353" width="11" style="20" customWidth="1"/>
    <col min="4354" max="4354" width="17.28515625" style="20" customWidth="1"/>
    <col min="4355" max="4355" width="15.28515625" style="20" customWidth="1"/>
    <col min="4356" max="4358" width="19.7109375" style="20" customWidth="1"/>
    <col min="4359" max="4359" width="16.28515625" style="20" customWidth="1"/>
    <col min="4360" max="4360" width="6.140625" style="20" customWidth="1"/>
    <col min="4361" max="4362" width="5.7109375" style="20" customWidth="1"/>
    <col min="4363" max="4363" width="19.85546875" style="20" customWidth="1"/>
    <col min="4364" max="4365" width="8.140625" style="20" customWidth="1"/>
    <col min="4366" max="4366" width="22.42578125" style="20" customWidth="1"/>
    <col min="4367" max="4367" width="17" style="20" customWidth="1"/>
    <col min="4368" max="4368" width="11.140625" style="20" customWidth="1"/>
    <col min="4369" max="4369" width="11.28515625" style="20" customWidth="1"/>
    <col min="4370" max="4370" width="15.140625" style="20" customWidth="1"/>
    <col min="4371" max="4371" width="8.7109375" style="20" customWidth="1"/>
    <col min="4372" max="4372" width="16.140625" style="20" customWidth="1"/>
    <col min="4373" max="4373" width="16.7109375" style="20" customWidth="1"/>
    <col min="4374" max="4608" width="11.42578125" style="20"/>
    <col min="4609" max="4609" width="11" style="20" customWidth="1"/>
    <col min="4610" max="4610" width="17.28515625" style="20" customWidth="1"/>
    <col min="4611" max="4611" width="15.28515625" style="20" customWidth="1"/>
    <col min="4612" max="4614" width="19.7109375" style="20" customWidth="1"/>
    <col min="4615" max="4615" width="16.28515625" style="20" customWidth="1"/>
    <col min="4616" max="4616" width="6.140625" style="20" customWidth="1"/>
    <col min="4617" max="4618" width="5.7109375" style="20" customWidth="1"/>
    <col min="4619" max="4619" width="19.85546875" style="20" customWidth="1"/>
    <col min="4620" max="4621" width="8.140625" style="20" customWidth="1"/>
    <col min="4622" max="4622" width="22.42578125" style="20" customWidth="1"/>
    <col min="4623" max="4623" width="17" style="20" customWidth="1"/>
    <col min="4624" max="4624" width="11.140625" style="20" customWidth="1"/>
    <col min="4625" max="4625" width="11.28515625" style="20" customWidth="1"/>
    <col min="4626" max="4626" width="15.140625" style="20" customWidth="1"/>
    <col min="4627" max="4627" width="8.7109375" style="20" customWidth="1"/>
    <col min="4628" max="4628" width="16.140625" style="20" customWidth="1"/>
    <col min="4629" max="4629" width="16.7109375" style="20" customWidth="1"/>
    <col min="4630" max="4864" width="11.42578125" style="20"/>
    <col min="4865" max="4865" width="11" style="20" customWidth="1"/>
    <col min="4866" max="4866" width="17.28515625" style="20" customWidth="1"/>
    <col min="4867" max="4867" width="15.28515625" style="20" customWidth="1"/>
    <col min="4868" max="4870" width="19.7109375" style="20" customWidth="1"/>
    <col min="4871" max="4871" width="16.28515625" style="20" customWidth="1"/>
    <col min="4872" max="4872" width="6.140625" style="20" customWidth="1"/>
    <col min="4873" max="4874" width="5.7109375" style="20" customWidth="1"/>
    <col min="4875" max="4875" width="19.85546875" style="20" customWidth="1"/>
    <col min="4876" max="4877" width="8.140625" style="20" customWidth="1"/>
    <col min="4878" max="4878" width="22.42578125" style="20" customWidth="1"/>
    <col min="4879" max="4879" width="17" style="20" customWidth="1"/>
    <col min="4880" max="4880" width="11.140625" style="20" customWidth="1"/>
    <col min="4881" max="4881" width="11.28515625" style="20" customWidth="1"/>
    <col min="4882" max="4882" width="15.140625" style="20" customWidth="1"/>
    <col min="4883" max="4883" width="8.7109375" style="20" customWidth="1"/>
    <col min="4884" max="4884" width="16.140625" style="20" customWidth="1"/>
    <col min="4885" max="4885" width="16.7109375" style="20" customWidth="1"/>
    <col min="4886" max="5120" width="11.42578125" style="20"/>
    <col min="5121" max="5121" width="11" style="20" customWidth="1"/>
    <col min="5122" max="5122" width="17.28515625" style="20" customWidth="1"/>
    <col min="5123" max="5123" width="15.28515625" style="20" customWidth="1"/>
    <col min="5124" max="5126" width="19.7109375" style="20" customWidth="1"/>
    <col min="5127" max="5127" width="16.28515625" style="20" customWidth="1"/>
    <col min="5128" max="5128" width="6.140625" style="20" customWidth="1"/>
    <col min="5129" max="5130" width="5.7109375" style="20" customWidth="1"/>
    <col min="5131" max="5131" width="19.85546875" style="20" customWidth="1"/>
    <col min="5132" max="5133" width="8.140625" style="20" customWidth="1"/>
    <col min="5134" max="5134" width="22.42578125" style="20" customWidth="1"/>
    <col min="5135" max="5135" width="17" style="20" customWidth="1"/>
    <col min="5136" max="5136" width="11.140625" style="20" customWidth="1"/>
    <col min="5137" max="5137" width="11.28515625" style="20" customWidth="1"/>
    <col min="5138" max="5138" width="15.140625" style="20" customWidth="1"/>
    <col min="5139" max="5139" width="8.7109375" style="20" customWidth="1"/>
    <col min="5140" max="5140" width="16.140625" style="20" customWidth="1"/>
    <col min="5141" max="5141" width="16.7109375" style="20" customWidth="1"/>
    <col min="5142" max="5376" width="11.42578125" style="20"/>
    <col min="5377" max="5377" width="11" style="20" customWidth="1"/>
    <col min="5378" max="5378" width="17.28515625" style="20" customWidth="1"/>
    <col min="5379" max="5379" width="15.28515625" style="20" customWidth="1"/>
    <col min="5380" max="5382" width="19.7109375" style="20" customWidth="1"/>
    <col min="5383" max="5383" width="16.28515625" style="20" customWidth="1"/>
    <col min="5384" max="5384" width="6.140625" style="20" customWidth="1"/>
    <col min="5385" max="5386" width="5.7109375" style="20" customWidth="1"/>
    <col min="5387" max="5387" width="19.85546875" style="20" customWidth="1"/>
    <col min="5388" max="5389" width="8.140625" style="20" customWidth="1"/>
    <col min="5390" max="5390" width="22.42578125" style="20" customWidth="1"/>
    <col min="5391" max="5391" width="17" style="20" customWidth="1"/>
    <col min="5392" max="5392" width="11.140625" style="20" customWidth="1"/>
    <col min="5393" max="5393" width="11.28515625" style="20" customWidth="1"/>
    <col min="5394" max="5394" width="15.140625" style="20" customWidth="1"/>
    <col min="5395" max="5395" width="8.7109375" style="20" customWidth="1"/>
    <col min="5396" max="5396" width="16.140625" style="20" customWidth="1"/>
    <col min="5397" max="5397" width="16.7109375" style="20" customWidth="1"/>
    <col min="5398" max="5632" width="11.42578125" style="20"/>
    <col min="5633" max="5633" width="11" style="20" customWidth="1"/>
    <col min="5634" max="5634" width="17.28515625" style="20" customWidth="1"/>
    <col min="5635" max="5635" width="15.28515625" style="20" customWidth="1"/>
    <col min="5636" max="5638" width="19.7109375" style="20" customWidth="1"/>
    <col min="5639" max="5639" width="16.28515625" style="20" customWidth="1"/>
    <col min="5640" max="5640" width="6.140625" style="20" customWidth="1"/>
    <col min="5641" max="5642" width="5.7109375" style="20" customWidth="1"/>
    <col min="5643" max="5643" width="19.85546875" style="20" customWidth="1"/>
    <col min="5644" max="5645" width="8.140625" style="20" customWidth="1"/>
    <col min="5646" max="5646" width="22.42578125" style="20" customWidth="1"/>
    <col min="5647" max="5647" width="17" style="20" customWidth="1"/>
    <col min="5648" max="5648" width="11.140625" style="20" customWidth="1"/>
    <col min="5649" max="5649" width="11.28515625" style="20" customWidth="1"/>
    <col min="5650" max="5650" width="15.140625" style="20" customWidth="1"/>
    <col min="5651" max="5651" width="8.7109375" style="20" customWidth="1"/>
    <col min="5652" max="5652" width="16.140625" style="20" customWidth="1"/>
    <col min="5653" max="5653" width="16.7109375" style="20" customWidth="1"/>
    <col min="5654" max="5888" width="11.42578125" style="20"/>
    <col min="5889" max="5889" width="11" style="20" customWidth="1"/>
    <col min="5890" max="5890" width="17.28515625" style="20" customWidth="1"/>
    <col min="5891" max="5891" width="15.28515625" style="20" customWidth="1"/>
    <col min="5892" max="5894" width="19.7109375" style="20" customWidth="1"/>
    <col min="5895" max="5895" width="16.28515625" style="20" customWidth="1"/>
    <col min="5896" max="5896" width="6.140625" style="20" customWidth="1"/>
    <col min="5897" max="5898" width="5.7109375" style="20" customWidth="1"/>
    <col min="5899" max="5899" width="19.85546875" style="20" customWidth="1"/>
    <col min="5900" max="5901" width="8.140625" style="20" customWidth="1"/>
    <col min="5902" max="5902" width="22.42578125" style="20" customWidth="1"/>
    <col min="5903" max="5903" width="17" style="20" customWidth="1"/>
    <col min="5904" max="5904" width="11.140625" style="20" customWidth="1"/>
    <col min="5905" max="5905" width="11.28515625" style="20" customWidth="1"/>
    <col min="5906" max="5906" width="15.140625" style="20" customWidth="1"/>
    <col min="5907" max="5907" width="8.7109375" style="20" customWidth="1"/>
    <col min="5908" max="5908" width="16.140625" style="20" customWidth="1"/>
    <col min="5909" max="5909" width="16.7109375" style="20" customWidth="1"/>
    <col min="5910" max="6144" width="11.42578125" style="20"/>
    <col min="6145" max="6145" width="11" style="20" customWidth="1"/>
    <col min="6146" max="6146" width="17.28515625" style="20" customWidth="1"/>
    <col min="6147" max="6147" width="15.28515625" style="20" customWidth="1"/>
    <col min="6148" max="6150" width="19.7109375" style="20" customWidth="1"/>
    <col min="6151" max="6151" width="16.28515625" style="20" customWidth="1"/>
    <col min="6152" max="6152" width="6.140625" style="20" customWidth="1"/>
    <col min="6153" max="6154" width="5.7109375" style="20" customWidth="1"/>
    <col min="6155" max="6155" width="19.85546875" style="20" customWidth="1"/>
    <col min="6156" max="6157" width="8.140625" style="20" customWidth="1"/>
    <col min="6158" max="6158" width="22.42578125" style="20" customWidth="1"/>
    <col min="6159" max="6159" width="17" style="20" customWidth="1"/>
    <col min="6160" max="6160" width="11.140625" style="20" customWidth="1"/>
    <col min="6161" max="6161" width="11.28515625" style="20" customWidth="1"/>
    <col min="6162" max="6162" width="15.140625" style="20" customWidth="1"/>
    <col min="6163" max="6163" width="8.7109375" style="20" customWidth="1"/>
    <col min="6164" max="6164" width="16.140625" style="20" customWidth="1"/>
    <col min="6165" max="6165" width="16.7109375" style="20" customWidth="1"/>
    <col min="6166" max="6400" width="11.42578125" style="20"/>
    <col min="6401" max="6401" width="11" style="20" customWidth="1"/>
    <col min="6402" max="6402" width="17.28515625" style="20" customWidth="1"/>
    <col min="6403" max="6403" width="15.28515625" style="20" customWidth="1"/>
    <col min="6404" max="6406" width="19.7109375" style="20" customWidth="1"/>
    <col min="6407" max="6407" width="16.28515625" style="20" customWidth="1"/>
    <col min="6408" max="6408" width="6.140625" style="20" customWidth="1"/>
    <col min="6409" max="6410" width="5.7109375" style="20" customWidth="1"/>
    <col min="6411" max="6411" width="19.85546875" style="20" customWidth="1"/>
    <col min="6412" max="6413" width="8.140625" style="20" customWidth="1"/>
    <col min="6414" max="6414" width="22.42578125" style="20" customWidth="1"/>
    <col min="6415" max="6415" width="17" style="20" customWidth="1"/>
    <col min="6416" max="6416" width="11.140625" style="20" customWidth="1"/>
    <col min="6417" max="6417" width="11.28515625" style="20" customWidth="1"/>
    <col min="6418" max="6418" width="15.140625" style="20" customWidth="1"/>
    <col min="6419" max="6419" width="8.7109375" style="20" customWidth="1"/>
    <col min="6420" max="6420" width="16.140625" style="20" customWidth="1"/>
    <col min="6421" max="6421" width="16.7109375" style="20" customWidth="1"/>
    <col min="6422" max="6656" width="11.42578125" style="20"/>
    <col min="6657" max="6657" width="11" style="20" customWidth="1"/>
    <col min="6658" max="6658" width="17.28515625" style="20" customWidth="1"/>
    <col min="6659" max="6659" width="15.28515625" style="20" customWidth="1"/>
    <col min="6660" max="6662" width="19.7109375" style="20" customWidth="1"/>
    <col min="6663" max="6663" width="16.28515625" style="20" customWidth="1"/>
    <col min="6664" max="6664" width="6.140625" style="20" customWidth="1"/>
    <col min="6665" max="6666" width="5.7109375" style="20" customWidth="1"/>
    <col min="6667" max="6667" width="19.85546875" style="20" customWidth="1"/>
    <col min="6668" max="6669" width="8.140625" style="20" customWidth="1"/>
    <col min="6670" max="6670" width="22.42578125" style="20" customWidth="1"/>
    <col min="6671" max="6671" width="17" style="20" customWidth="1"/>
    <col min="6672" max="6672" width="11.140625" style="20" customWidth="1"/>
    <col min="6673" max="6673" width="11.28515625" style="20" customWidth="1"/>
    <col min="6674" max="6674" width="15.140625" style="20" customWidth="1"/>
    <col min="6675" max="6675" width="8.7109375" style="20" customWidth="1"/>
    <col min="6676" max="6676" width="16.140625" style="20" customWidth="1"/>
    <col min="6677" max="6677" width="16.7109375" style="20" customWidth="1"/>
    <col min="6678" max="6912" width="11.42578125" style="20"/>
    <col min="6913" max="6913" width="11" style="20" customWidth="1"/>
    <col min="6914" max="6914" width="17.28515625" style="20" customWidth="1"/>
    <col min="6915" max="6915" width="15.28515625" style="20" customWidth="1"/>
    <col min="6916" max="6918" width="19.7109375" style="20" customWidth="1"/>
    <col min="6919" max="6919" width="16.28515625" style="20" customWidth="1"/>
    <col min="6920" max="6920" width="6.140625" style="20" customWidth="1"/>
    <col min="6921" max="6922" width="5.7109375" style="20" customWidth="1"/>
    <col min="6923" max="6923" width="19.85546875" style="20" customWidth="1"/>
    <col min="6924" max="6925" width="8.140625" style="20" customWidth="1"/>
    <col min="6926" max="6926" width="22.42578125" style="20" customWidth="1"/>
    <col min="6927" max="6927" width="17" style="20" customWidth="1"/>
    <col min="6928" max="6928" width="11.140625" style="20" customWidth="1"/>
    <col min="6929" max="6929" width="11.28515625" style="20" customWidth="1"/>
    <col min="6930" max="6930" width="15.140625" style="20" customWidth="1"/>
    <col min="6931" max="6931" width="8.7109375" style="20" customWidth="1"/>
    <col min="6932" max="6932" width="16.140625" style="20" customWidth="1"/>
    <col min="6933" max="6933" width="16.7109375" style="20" customWidth="1"/>
    <col min="6934" max="7168" width="11.42578125" style="20"/>
    <col min="7169" max="7169" width="11" style="20" customWidth="1"/>
    <col min="7170" max="7170" width="17.28515625" style="20" customWidth="1"/>
    <col min="7171" max="7171" width="15.28515625" style="20" customWidth="1"/>
    <col min="7172" max="7174" width="19.7109375" style="20" customWidth="1"/>
    <col min="7175" max="7175" width="16.28515625" style="20" customWidth="1"/>
    <col min="7176" max="7176" width="6.140625" style="20" customWidth="1"/>
    <col min="7177" max="7178" width="5.7109375" style="20" customWidth="1"/>
    <col min="7179" max="7179" width="19.85546875" style="20" customWidth="1"/>
    <col min="7180" max="7181" width="8.140625" style="20" customWidth="1"/>
    <col min="7182" max="7182" width="22.42578125" style="20" customWidth="1"/>
    <col min="7183" max="7183" width="17" style="20" customWidth="1"/>
    <col min="7184" max="7184" width="11.140625" style="20" customWidth="1"/>
    <col min="7185" max="7185" width="11.28515625" style="20" customWidth="1"/>
    <col min="7186" max="7186" width="15.140625" style="20" customWidth="1"/>
    <col min="7187" max="7187" width="8.7109375" style="20" customWidth="1"/>
    <col min="7188" max="7188" width="16.140625" style="20" customWidth="1"/>
    <col min="7189" max="7189" width="16.7109375" style="20" customWidth="1"/>
    <col min="7190" max="7424" width="11.42578125" style="20"/>
    <col min="7425" max="7425" width="11" style="20" customWidth="1"/>
    <col min="7426" max="7426" width="17.28515625" style="20" customWidth="1"/>
    <col min="7427" max="7427" width="15.28515625" style="20" customWidth="1"/>
    <col min="7428" max="7430" width="19.7109375" style="20" customWidth="1"/>
    <col min="7431" max="7431" width="16.28515625" style="20" customWidth="1"/>
    <col min="7432" max="7432" width="6.140625" style="20" customWidth="1"/>
    <col min="7433" max="7434" width="5.7109375" style="20" customWidth="1"/>
    <col min="7435" max="7435" width="19.85546875" style="20" customWidth="1"/>
    <col min="7436" max="7437" width="8.140625" style="20" customWidth="1"/>
    <col min="7438" max="7438" width="22.42578125" style="20" customWidth="1"/>
    <col min="7439" max="7439" width="17" style="20" customWidth="1"/>
    <col min="7440" max="7440" width="11.140625" style="20" customWidth="1"/>
    <col min="7441" max="7441" width="11.28515625" style="20" customWidth="1"/>
    <col min="7442" max="7442" width="15.140625" style="20" customWidth="1"/>
    <col min="7443" max="7443" width="8.7109375" style="20" customWidth="1"/>
    <col min="7444" max="7444" width="16.140625" style="20" customWidth="1"/>
    <col min="7445" max="7445" width="16.7109375" style="20" customWidth="1"/>
    <col min="7446" max="7680" width="11.42578125" style="20"/>
    <col min="7681" max="7681" width="11" style="20" customWidth="1"/>
    <col min="7682" max="7682" width="17.28515625" style="20" customWidth="1"/>
    <col min="7683" max="7683" width="15.28515625" style="20" customWidth="1"/>
    <col min="7684" max="7686" width="19.7109375" style="20" customWidth="1"/>
    <col min="7687" max="7687" width="16.28515625" style="20" customWidth="1"/>
    <col min="7688" max="7688" width="6.140625" style="20" customWidth="1"/>
    <col min="7689" max="7690" width="5.7109375" style="20" customWidth="1"/>
    <col min="7691" max="7691" width="19.85546875" style="20" customWidth="1"/>
    <col min="7692" max="7693" width="8.140625" style="20" customWidth="1"/>
    <col min="7694" max="7694" width="22.42578125" style="20" customWidth="1"/>
    <col min="7695" max="7695" width="17" style="20" customWidth="1"/>
    <col min="7696" max="7696" width="11.140625" style="20" customWidth="1"/>
    <col min="7697" max="7697" width="11.28515625" style="20" customWidth="1"/>
    <col min="7698" max="7698" width="15.140625" style="20" customWidth="1"/>
    <col min="7699" max="7699" width="8.7109375" style="20" customWidth="1"/>
    <col min="7700" max="7700" width="16.140625" style="20" customWidth="1"/>
    <col min="7701" max="7701" width="16.7109375" style="20" customWidth="1"/>
    <col min="7702" max="7936" width="11.42578125" style="20"/>
    <col min="7937" max="7937" width="11" style="20" customWidth="1"/>
    <col min="7938" max="7938" width="17.28515625" style="20" customWidth="1"/>
    <col min="7939" max="7939" width="15.28515625" style="20" customWidth="1"/>
    <col min="7940" max="7942" width="19.7109375" style="20" customWidth="1"/>
    <col min="7943" max="7943" width="16.28515625" style="20" customWidth="1"/>
    <col min="7944" max="7944" width="6.140625" style="20" customWidth="1"/>
    <col min="7945" max="7946" width="5.7109375" style="20" customWidth="1"/>
    <col min="7947" max="7947" width="19.85546875" style="20" customWidth="1"/>
    <col min="7948" max="7949" width="8.140625" style="20" customWidth="1"/>
    <col min="7950" max="7950" width="22.42578125" style="20" customWidth="1"/>
    <col min="7951" max="7951" width="17" style="20" customWidth="1"/>
    <col min="7952" max="7952" width="11.140625" style="20" customWidth="1"/>
    <col min="7953" max="7953" width="11.28515625" style="20" customWidth="1"/>
    <col min="7954" max="7954" width="15.140625" style="20" customWidth="1"/>
    <col min="7955" max="7955" width="8.7109375" style="20" customWidth="1"/>
    <col min="7956" max="7956" width="16.140625" style="20" customWidth="1"/>
    <col min="7957" max="7957" width="16.7109375" style="20" customWidth="1"/>
    <col min="7958" max="8192" width="11.42578125" style="20"/>
    <col min="8193" max="8193" width="11" style="20" customWidth="1"/>
    <col min="8194" max="8194" width="17.28515625" style="20" customWidth="1"/>
    <col min="8195" max="8195" width="15.28515625" style="20" customWidth="1"/>
    <col min="8196" max="8198" width="19.7109375" style="20" customWidth="1"/>
    <col min="8199" max="8199" width="16.28515625" style="20" customWidth="1"/>
    <col min="8200" max="8200" width="6.140625" style="20" customWidth="1"/>
    <col min="8201" max="8202" width="5.7109375" style="20" customWidth="1"/>
    <col min="8203" max="8203" width="19.85546875" style="20" customWidth="1"/>
    <col min="8204" max="8205" width="8.140625" style="20" customWidth="1"/>
    <col min="8206" max="8206" width="22.42578125" style="20" customWidth="1"/>
    <col min="8207" max="8207" width="17" style="20" customWidth="1"/>
    <col min="8208" max="8208" width="11.140625" style="20" customWidth="1"/>
    <col min="8209" max="8209" width="11.28515625" style="20" customWidth="1"/>
    <col min="8210" max="8210" width="15.140625" style="20" customWidth="1"/>
    <col min="8211" max="8211" width="8.7109375" style="20" customWidth="1"/>
    <col min="8212" max="8212" width="16.140625" style="20" customWidth="1"/>
    <col min="8213" max="8213" width="16.7109375" style="20" customWidth="1"/>
    <col min="8214" max="8448" width="11.42578125" style="20"/>
    <col min="8449" max="8449" width="11" style="20" customWidth="1"/>
    <col min="8450" max="8450" width="17.28515625" style="20" customWidth="1"/>
    <col min="8451" max="8451" width="15.28515625" style="20" customWidth="1"/>
    <col min="8452" max="8454" width="19.7109375" style="20" customWidth="1"/>
    <col min="8455" max="8455" width="16.28515625" style="20" customWidth="1"/>
    <col min="8456" max="8456" width="6.140625" style="20" customWidth="1"/>
    <col min="8457" max="8458" width="5.7109375" style="20" customWidth="1"/>
    <col min="8459" max="8459" width="19.85546875" style="20" customWidth="1"/>
    <col min="8460" max="8461" width="8.140625" style="20" customWidth="1"/>
    <col min="8462" max="8462" width="22.42578125" style="20" customWidth="1"/>
    <col min="8463" max="8463" width="17" style="20" customWidth="1"/>
    <col min="8464" max="8464" width="11.140625" style="20" customWidth="1"/>
    <col min="8465" max="8465" width="11.28515625" style="20" customWidth="1"/>
    <col min="8466" max="8466" width="15.140625" style="20" customWidth="1"/>
    <col min="8467" max="8467" width="8.7109375" style="20" customWidth="1"/>
    <col min="8468" max="8468" width="16.140625" style="20" customWidth="1"/>
    <col min="8469" max="8469" width="16.7109375" style="20" customWidth="1"/>
    <col min="8470" max="8704" width="11.42578125" style="20"/>
    <col min="8705" max="8705" width="11" style="20" customWidth="1"/>
    <col min="8706" max="8706" width="17.28515625" style="20" customWidth="1"/>
    <col min="8707" max="8707" width="15.28515625" style="20" customWidth="1"/>
    <col min="8708" max="8710" width="19.7109375" style="20" customWidth="1"/>
    <col min="8711" max="8711" width="16.28515625" style="20" customWidth="1"/>
    <col min="8712" max="8712" width="6.140625" style="20" customWidth="1"/>
    <col min="8713" max="8714" width="5.7109375" style="20" customWidth="1"/>
    <col min="8715" max="8715" width="19.85546875" style="20" customWidth="1"/>
    <col min="8716" max="8717" width="8.140625" style="20" customWidth="1"/>
    <col min="8718" max="8718" width="22.42578125" style="20" customWidth="1"/>
    <col min="8719" max="8719" width="17" style="20" customWidth="1"/>
    <col min="8720" max="8720" width="11.140625" style="20" customWidth="1"/>
    <col min="8721" max="8721" width="11.28515625" style="20" customWidth="1"/>
    <col min="8722" max="8722" width="15.140625" style="20" customWidth="1"/>
    <col min="8723" max="8723" width="8.7109375" style="20" customWidth="1"/>
    <col min="8724" max="8724" width="16.140625" style="20" customWidth="1"/>
    <col min="8725" max="8725" width="16.7109375" style="20" customWidth="1"/>
    <col min="8726" max="8960" width="11.42578125" style="20"/>
    <col min="8961" max="8961" width="11" style="20" customWidth="1"/>
    <col min="8962" max="8962" width="17.28515625" style="20" customWidth="1"/>
    <col min="8963" max="8963" width="15.28515625" style="20" customWidth="1"/>
    <col min="8964" max="8966" width="19.7109375" style="20" customWidth="1"/>
    <col min="8967" max="8967" width="16.28515625" style="20" customWidth="1"/>
    <col min="8968" max="8968" width="6.140625" style="20" customWidth="1"/>
    <col min="8969" max="8970" width="5.7109375" style="20" customWidth="1"/>
    <col min="8971" max="8971" width="19.85546875" style="20" customWidth="1"/>
    <col min="8972" max="8973" width="8.140625" style="20" customWidth="1"/>
    <col min="8974" max="8974" width="22.42578125" style="20" customWidth="1"/>
    <col min="8975" max="8975" width="17" style="20" customWidth="1"/>
    <col min="8976" max="8976" width="11.140625" style="20" customWidth="1"/>
    <col min="8977" max="8977" width="11.28515625" style="20" customWidth="1"/>
    <col min="8978" max="8978" width="15.140625" style="20" customWidth="1"/>
    <col min="8979" max="8979" width="8.7109375" style="20" customWidth="1"/>
    <col min="8980" max="8980" width="16.140625" style="20" customWidth="1"/>
    <col min="8981" max="8981" width="16.7109375" style="20" customWidth="1"/>
    <col min="8982" max="9216" width="11.42578125" style="20"/>
    <col min="9217" max="9217" width="11" style="20" customWidth="1"/>
    <col min="9218" max="9218" width="17.28515625" style="20" customWidth="1"/>
    <col min="9219" max="9219" width="15.28515625" style="20" customWidth="1"/>
    <col min="9220" max="9222" width="19.7109375" style="20" customWidth="1"/>
    <col min="9223" max="9223" width="16.28515625" style="20" customWidth="1"/>
    <col min="9224" max="9224" width="6.140625" style="20" customWidth="1"/>
    <col min="9225" max="9226" width="5.7109375" style="20" customWidth="1"/>
    <col min="9227" max="9227" width="19.85546875" style="20" customWidth="1"/>
    <col min="9228" max="9229" width="8.140625" style="20" customWidth="1"/>
    <col min="9230" max="9230" width="22.42578125" style="20" customWidth="1"/>
    <col min="9231" max="9231" width="17" style="20" customWidth="1"/>
    <col min="9232" max="9232" width="11.140625" style="20" customWidth="1"/>
    <col min="9233" max="9233" width="11.28515625" style="20" customWidth="1"/>
    <col min="9234" max="9234" width="15.140625" style="20" customWidth="1"/>
    <col min="9235" max="9235" width="8.7109375" style="20" customWidth="1"/>
    <col min="9236" max="9236" width="16.140625" style="20" customWidth="1"/>
    <col min="9237" max="9237" width="16.7109375" style="20" customWidth="1"/>
    <col min="9238" max="9472" width="11.42578125" style="20"/>
    <col min="9473" max="9473" width="11" style="20" customWidth="1"/>
    <col min="9474" max="9474" width="17.28515625" style="20" customWidth="1"/>
    <col min="9475" max="9475" width="15.28515625" style="20" customWidth="1"/>
    <col min="9476" max="9478" width="19.7109375" style="20" customWidth="1"/>
    <col min="9479" max="9479" width="16.28515625" style="20" customWidth="1"/>
    <col min="9480" max="9480" width="6.140625" style="20" customWidth="1"/>
    <col min="9481" max="9482" width="5.7109375" style="20" customWidth="1"/>
    <col min="9483" max="9483" width="19.85546875" style="20" customWidth="1"/>
    <col min="9484" max="9485" width="8.140625" style="20" customWidth="1"/>
    <col min="9486" max="9486" width="22.42578125" style="20" customWidth="1"/>
    <col min="9487" max="9487" width="17" style="20" customWidth="1"/>
    <col min="9488" max="9488" width="11.140625" style="20" customWidth="1"/>
    <col min="9489" max="9489" width="11.28515625" style="20" customWidth="1"/>
    <col min="9490" max="9490" width="15.140625" style="20" customWidth="1"/>
    <col min="9491" max="9491" width="8.7109375" style="20" customWidth="1"/>
    <col min="9492" max="9492" width="16.140625" style="20" customWidth="1"/>
    <col min="9493" max="9493" width="16.7109375" style="20" customWidth="1"/>
    <col min="9494" max="9728" width="11.42578125" style="20"/>
    <col min="9729" max="9729" width="11" style="20" customWidth="1"/>
    <col min="9730" max="9730" width="17.28515625" style="20" customWidth="1"/>
    <col min="9731" max="9731" width="15.28515625" style="20" customWidth="1"/>
    <col min="9732" max="9734" width="19.7109375" style="20" customWidth="1"/>
    <col min="9735" max="9735" width="16.28515625" style="20" customWidth="1"/>
    <col min="9736" max="9736" width="6.140625" style="20" customWidth="1"/>
    <col min="9737" max="9738" width="5.7109375" style="20" customWidth="1"/>
    <col min="9739" max="9739" width="19.85546875" style="20" customWidth="1"/>
    <col min="9740" max="9741" width="8.140625" style="20" customWidth="1"/>
    <col min="9742" max="9742" width="22.42578125" style="20" customWidth="1"/>
    <col min="9743" max="9743" width="17" style="20" customWidth="1"/>
    <col min="9744" max="9744" width="11.140625" style="20" customWidth="1"/>
    <col min="9745" max="9745" width="11.28515625" style="20" customWidth="1"/>
    <col min="9746" max="9746" width="15.140625" style="20" customWidth="1"/>
    <col min="9747" max="9747" width="8.7109375" style="20" customWidth="1"/>
    <col min="9748" max="9748" width="16.140625" style="20" customWidth="1"/>
    <col min="9749" max="9749" width="16.7109375" style="20" customWidth="1"/>
    <col min="9750" max="9984" width="11.42578125" style="20"/>
    <col min="9985" max="9985" width="11" style="20" customWidth="1"/>
    <col min="9986" max="9986" width="17.28515625" style="20" customWidth="1"/>
    <col min="9987" max="9987" width="15.28515625" style="20" customWidth="1"/>
    <col min="9988" max="9990" width="19.7109375" style="20" customWidth="1"/>
    <col min="9991" max="9991" width="16.28515625" style="20" customWidth="1"/>
    <col min="9992" max="9992" width="6.140625" style="20" customWidth="1"/>
    <col min="9993" max="9994" width="5.7109375" style="20" customWidth="1"/>
    <col min="9995" max="9995" width="19.85546875" style="20" customWidth="1"/>
    <col min="9996" max="9997" width="8.140625" style="20" customWidth="1"/>
    <col min="9998" max="9998" width="22.42578125" style="20" customWidth="1"/>
    <col min="9999" max="9999" width="17" style="20" customWidth="1"/>
    <col min="10000" max="10000" width="11.140625" style="20" customWidth="1"/>
    <col min="10001" max="10001" width="11.28515625" style="20" customWidth="1"/>
    <col min="10002" max="10002" width="15.140625" style="20" customWidth="1"/>
    <col min="10003" max="10003" width="8.7109375" style="20" customWidth="1"/>
    <col min="10004" max="10004" width="16.140625" style="20" customWidth="1"/>
    <col min="10005" max="10005" width="16.7109375" style="20" customWidth="1"/>
    <col min="10006" max="10240" width="11.42578125" style="20"/>
    <col min="10241" max="10241" width="11" style="20" customWidth="1"/>
    <col min="10242" max="10242" width="17.28515625" style="20" customWidth="1"/>
    <col min="10243" max="10243" width="15.28515625" style="20" customWidth="1"/>
    <col min="10244" max="10246" width="19.7109375" style="20" customWidth="1"/>
    <col min="10247" max="10247" width="16.28515625" style="20" customWidth="1"/>
    <col min="10248" max="10248" width="6.140625" style="20" customWidth="1"/>
    <col min="10249" max="10250" width="5.7109375" style="20" customWidth="1"/>
    <col min="10251" max="10251" width="19.85546875" style="20" customWidth="1"/>
    <col min="10252" max="10253" width="8.140625" style="20" customWidth="1"/>
    <col min="10254" max="10254" width="22.42578125" style="20" customWidth="1"/>
    <col min="10255" max="10255" width="17" style="20" customWidth="1"/>
    <col min="10256" max="10256" width="11.140625" style="20" customWidth="1"/>
    <col min="10257" max="10257" width="11.28515625" style="20" customWidth="1"/>
    <col min="10258" max="10258" width="15.140625" style="20" customWidth="1"/>
    <col min="10259" max="10259" width="8.7109375" style="20" customWidth="1"/>
    <col min="10260" max="10260" width="16.140625" style="20" customWidth="1"/>
    <col min="10261" max="10261" width="16.7109375" style="20" customWidth="1"/>
    <col min="10262" max="10496" width="11.42578125" style="20"/>
    <col min="10497" max="10497" width="11" style="20" customWidth="1"/>
    <col min="10498" max="10498" width="17.28515625" style="20" customWidth="1"/>
    <col min="10499" max="10499" width="15.28515625" style="20" customWidth="1"/>
    <col min="10500" max="10502" width="19.7109375" style="20" customWidth="1"/>
    <col min="10503" max="10503" width="16.28515625" style="20" customWidth="1"/>
    <col min="10504" max="10504" width="6.140625" style="20" customWidth="1"/>
    <col min="10505" max="10506" width="5.7109375" style="20" customWidth="1"/>
    <col min="10507" max="10507" width="19.85546875" style="20" customWidth="1"/>
    <col min="10508" max="10509" width="8.140625" style="20" customWidth="1"/>
    <col min="10510" max="10510" width="22.42578125" style="20" customWidth="1"/>
    <col min="10511" max="10511" width="17" style="20" customWidth="1"/>
    <col min="10512" max="10512" width="11.140625" style="20" customWidth="1"/>
    <col min="10513" max="10513" width="11.28515625" style="20" customWidth="1"/>
    <col min="10514" max="10514" width="15.140625" style="20" customWidth="1"/>
    <col min="10515" max="10515" width="8.7109375" style="20" customWidth="1"/>
    <col min="10516" max="10516" width="16.140625" style="20" customWidth="1"/>
    <col min="10517" max="10517" width="16.7109375" style="20" customWidth="1"/>
    <col min="10518" max="10752" width="11.42578125" style="20"/>
    <col min="10753" max="10753" width="11" style="20" customWidth="1"/>
    <col min="10754" max="10754" width="17.28515625" style="20" customWidth="1"/>
    <col min="10755" max="10755" width="15.28515625" style="20" customWidth="1"/>
    <col min="10756" max="10758" width="19.7109375" style="20" customWidth="1"/>
    <col min="10759" max="10759" width="16.28515625" style="20" customWidth="1"/>
    <col min="10760" max="10760" width="6.140625" style="20" customWidth="1"/>
    <col min="10761" max="10762" width="5.7109375" style="20" customWidth="1"/>
    <col min="10763" max="10763" width="19.85546875" style="20" customWidth="1"/>
    <col min="10764" max="10765" width="8.140625" style="20" customWidth="1"/>
    <col min="10766" max="10766" width="22.42578125" style="20" customWidth="1"/>
    <col min="10767" max="10767" width="17" style="20" customWidth="1"/>
    <col min="10768" max="10768" width="11.140625" style="20" customWidth="1"/>
    <col min="10769" max="10769" width="11.28515625" style="20" customWidth="1"/>
    <col min="10770" max="10770" width="15.140625" style="20" customWidth="1"/>
    <col min="10771" max="10771" width="8.7109375" style="20" customWidth="1"/>
    <col min="10772" max="10772" width="16.140625" style="20" customWidth="1"/>
    <col min="10773" max="10773" width="16.7109375" style="20" customWidth="1"/>
    <col min="10774" max="11008" width="11.42578125" style="20"/>
    <col min="11009" max="11009" width="11" style="20" customWidth="1"/>
    <col min="11010" max="11010" width="17.28515625" style="20" customWidth="1"/>
    <col min="11011" max="11011" width="15.28515625" style="20" customWidth="1"/>
    <col min="11012" max="11014" width="19.7109375" style="20" customWidth="1"/>
    <col min="11015" max="11015" width="16.28515625" style="20" customWidth="1"/>
    <col min="11016" max="11016" width="6.140625" style="20" customWidth="1"/>
    <col min="11017" max="11018" width="5.7109375" style="20" customWidth="1"/>
    <col min="11019" max="11019" width="19.85546875" style="20" customWidth="1"/>
    <col min="11020" max="11021" width="8.140625" style="20" customWidth="1"/>
    <col min="11022" max="11022" width="22.42578125" style="20" customWidth="1"/>
    <col min="11023" max="11023" width="17" style="20" customWidth="1"/>
    <col min="11024" max="11024" width="11.140625" style="20" customWidth="1"/>
    <col min="11025" max="11025" width="11.28515625" style="20" customWidth="1"/>
    <col min="11026" max="11026" width="15.140625" style="20" customWidth="1"/>
    <col min="11027" max="11027" width="8.7109375" style="20" customWidth="1"/>
    <col min="11028" max="11028" width="16.140625" style="20" customWidth="1"/>
    <col min="11029" max="11029" width="16.7109375" style="20" customWidth="1"/>
    <col min="11030" max="11264" width="11.42578125" style="20"/>
    <col min="11265" max="11265" width="11" style="20" customWidth="1"/>
    <col min="11266" max="11266" width="17.28515625" style="20" customWidth="1"/>
    <col min="11267" max="11267" width="15.28515625" style="20" customWidth="1"/>
    <col min="11268" max="11270" width="19.7109375" style="20" customWidth="1"/>
    <col min="11271" max="11271" width="16.28515625" style="20" customWidth="1"/>
    <col min="11272" max="11272" width="6.140625" style="20" customWidth="1"/>
    <col min="11273" max="11274" width="5.7109375" style="20" customWidth="1"/>
    <col min="11275" max="11275" width="19.85546875" style="20" customWidth="1"/>
    <col min="11276" max="11277" width="8.140625" style="20" customWidth="1"/>
    <col min="11278" max="11278" width="22.42578125" style="20" customWidth="1"/>
    <col min="11279" max="11279" width="17" style="20" customWidth="1"/>
    <col min="11280" max="11280" width="11.140625" style="20" customWidth="1"/>
    <col min="11281" max="11281" width="11.28515625" style="20" customWidth="1"/>
    <col min="11282" max="11282" width="15.140625" style="20" customWidth="1"/>
    <col min="11283" max="11283" width="8.7109375" style="20" customWidth="1"/>
    <col min="11284" max="11284" width="16.140625" style="20" customWidth="1"/>
    <col min="11285" max="11285" width="16.7109375" style="20" customWidth="1"/>
    <col min="11286" max="11520" width="11.42578125" style="20"/>
    <col min="11521" max="11521" width="11" style="20" customWidth="1"/>
    <col min="11522" max="11522" width="17.28515625" style="20" customWidth="1"/>
    <col min="11523" max="11523" width="15.28515625" style="20" customWidth="1"/>
    <col min="11524" max="11526" width="19.7109375" style="20" customWidth="1"/>
    <col min="11527" max="11527" width="16.28515625" style="20" customWidth="1"/>
    <col min="11528" max="11528" width="6.140625" style="20" customWidth="1"/>
    <col min="11529" max="11530" width="5.7109375" style="20" customWidth="1"/>
    <col min="11531" max="11531" width="19.85546875" style="20" customWidth="1"/>
    <col min="11532" max="11533" width="8.140625" style="20" customWidth="1"/>
    <col min="11534" max="11534" width="22.42578125" style="20" customWidth="1"/>
    <col min="11535" max="11535" width="17" style="20" customWidth="1"/>
    <col min="11536" max="11536" width="11.140625" style="20" customWidth="1"/>
    <col min="11537" max="11537" width="11.28515625" style="20" customWidth="1"/>
    <col min="11538" max="11538" width="15.140625" style="20" customWidth="1"/>
    <col min="11539" max="11539" width="8.7109375" style="20" customWidth="1"/>
    <col min="11540" max="11540" width="16.140625" style="20" customWidth="1"/>
    <col min="11541" max="11541" width="16.7109375" style="20" customWidth="1"/>
    <col min="11542" max="11776" width="11.42578125" style="20"/>
    <col min="11777" max="11777" width="11" style="20" customWidth="1"/>
    <col min="11778" max="11778" width="17.28515625" style="20" customWidth="1"/>
    <col min="11779" max="11779" width="15.28515625" style="20" customWidth="1"/>
    <col min="11780" max="11782" width="19.7109375" style="20" customWidth="1"/>
    <col min="11783" max="11783" width="16.28515625" style="20" customWidth="1"/>
    <col min="11784" max="11784" width="6.140625" style="20" customWidth="1"/>
    <col min="11785" max="11786" width="5.7109375" style="20" customWidth="1"/>
    <col min="11787" max="11787" width="19.85546875" style="20" customWidth="1"/>
    <col min="11788" max="11789" width="8.140625" style="20" customWidth="1"/>
    <col min="11790" max="11790" width="22.42578125" style="20" customWidth="1"/>
    <col min="11791" max="11791" width="17" style="20" customWidth="1"/>
    <col min="11792" max="11792" width="11.140625" style="20" customWidth="1"/>
    <col min="11793" max="11793" width="11.28515625" style="20" customWidth="1"/>
    <col min="11794" max="11794" width="15.140625" style="20" customWidth="1"/>
    <col min="11795" max="11795" width="8.7109375" style="20" customWidth="1"/>
    <col min="11796" max="11796" width="16.140625" style="20" customWidth="1"/>
    <col min="11797" max="11797" width="16.7109375" style="20" customWidth="1"/>
    <col min="11798" max="12032" width="11.42578125" style="20"/>
    <col min="12033" max="12033" width="11" style="20" customWidth="1"/>
    <col min="12034" max="12034" width="17.28515625" style="20" customWidth="1"/>
    <col min="12035" max="12035" width="15.28515625" style="20" customWidth="1"/>
    <col min="12036" max="12038" width="19.7109375" style="20" customWidth="1"/>
    <col min="12039" max="12039" width="16.28515625" style="20" customWidth="1"/>
    <col min="12040" max="12040" width="6.140625" style="20" customWidth="1"/>
    <col min="12041" max="12042" width="5.7109375" style="20" customWidth="1"/>
    <col min="12043" max="12043" width="19.85546875" style="20" customWidth="1"/>
    <col min="12044" max="12045" width="8.140625" style="20" customWidth="1"/>
    <col min="12046" max="12046" width="22.42578125" style="20" customWidth="1"/>
    <col min="12047" max="12047" width="17" style="20" customWidth="1"/>
    <col min="12048" max="12048" width="11.140625" style="20" customWidth="1"/>
    <col min="12049" max="12049" width="11.28515625" style="20" customWidth="1"/>
    <col min="12050" max="12050" width="15.140625" style="20" customWidth="1"/>
    <col min="12051" max="12051" width="8.7109375" style="20" customWidth="1"/>
    <col min="12052" max="12052" width="16.140625" style="20" customWidth="1"/>
    <col min="12053" max="12053" width="16.7109375" style="20" customWidth="1"/>
    <col min="12054" max="12288" width="11.42578125" style="20"/>
    <col min="12289" max="12289" width="11" style="20" customWidth="1"/>
    <col min="12290" max="12290" width="17.28515625" style="20" customWidth="1"/>
    <col min="12291" max="12291" width="15.28515625" style="20" customWidth="1"/>
    <col min="12292" max="12294" width="19.7109375" style="20" customWidth="1"/>
    <col min="12295" max="12295" width="16.28515625" style="20" customWidth="1"/>
    <col min="12296" max="12296" width="6.140625" style="20" customWidth="1"/>
    <col min="12297" max="12298" width="5.7109375" style="20" customWidth="1"/>
    <col min="12299" max="12299" width="19.85546875" style="20" customWidth="1"/>
    <col min="12300" max="12301" width="8.140625" style="20" customWidth="1"/>
    <col min="12302" max="12302" width="22.42578125" style="20" customWidth="1"/>
    <col min="12303" max="12303" width="17" style="20" customWidth="1"/>
    <col min="12304" max="12304" width="11.140625" style="20" customWidth="1"/>
    <col min="12305" max="12305" width="11.28515625" style="20" customWidth="1"/>
    <col min="12306" max="12306" width="15.140625" style="20" customWidth="1"/>
    <col min="12307" max="12307" width="8.7109375" style="20" customWidth="1"/>
    <col min="12308" max="12308" width="16.140625" style="20" customWidth="1"/>
    <col min="12309" max="12309" width="16.7109375" style="20" customWidth="1"/>
    <col min="12310" max="12544" width="11.42578125" style="20"/>
    <col min="12545" max="12545" width="11" style="20" customWidth="1"/>
    <col min="12546" max="12546" width="17.28515625" style="20" customWidth="1"/>
    <col min="12547" max="12547" width="15.28515625" style="20" customWidth="1"/>
    <col min="12548" max="12550" width="19.7109375" style="20" customWidth="1"/>
    <col min="12551" max="12551" width="16.28515625" style="20" customWidth="1"/>
    <col min="12552" max="12552" width="6.140625" style="20" customWidth="1"/>
    <col min="12553" max="12554" width="5.7109375" style="20" customWidth="1"/>
    <col min="12555" max="12555" width="19.85546875" style="20" customWidth="1"/>
    <col min="12556" max="12557" width="8.140625" style="20" customWidth="1"/>
    <col min="12558" max="12558" width="22.42578125" style="20" customWidth="1"/>
    <col min="12559" max="12559" width="17" style="20" customWidth="1"/>
    <col min="12560" max="12560" width="11.140625" style="20" customWidth="1"/>
    <col min="12561" max="12561" width="11.28515625" style="20" customWidth="1"/>
    <col min="12562" max="12562" width="15.140625" style="20" customWidth="1"/>
    <col min="12563" max="12563" width="8.7109375" style="20" customWidth="1"/>
    <col min="12564" max="12564" width="16.140625" style="20" customWidth="1"/>
    <col min="12565" max="12565" width="16.7109375" style="20" customWidth="1"/>
    <col min="12566" max="12800" width="11.42578125" style="20"/>
    <col min="12801" max="12801" width="11" style="20" customWidth="1"/>
    <col min="12802" max="12802" width="17.28515625" style="20" customWidth="1"/>
    <col min="12803" max="12803" width="15.28515625" style="20" customWidth="1"/>
    <col min="12804" max="12806" width="19.7109375" style="20" customWidth="1"/>
    <col min="12807" max="12807" width="16.28515625" style="20" customWidth="1"/>
    <col min="12808" max="12808" width="6.140625" style="20" customWidth="1"/>
    <col min="12809" max="12810" width="5.7109375" style="20" customWidth="1"/>
    <col min="12811" max="12811" width="19.85546875" style="20" customWidth="1"/>
    <col min="12812" max="12813" width="8.140625" style="20" customWidth="1"/>
    <col min="12814" max="12814" width="22.42578125" style="20" customWidth="1"/>
    <col min="12815" max="12815" width="17" style="20" customWidth="1"/>
    <col min="12816" max="12816" width="11.140625" style="20" customWidth="1"/>
    <col min="12817" max="12817" width="11.28515625" style="20" customWidth="1"/>
    <col min="12818" max="12818" width="15.140625" style="20" customWidth="1"/>
    <col min="12819" max="12819" width="8.7109375" style="20" customWidth="1"/>
    <col min="12820" max="12820" width="16.140625" style="20" customWidth="1"/>
    <col min="12821" max="12821" width="16.7109375" style="20" customWidth="1"/>
    <col min="12822" max="13056" width="11.42578125" style="20"/>
    <col min="13057" max="13057" width="11" style="20" customWidth="1"/>
    <col min="13058" max="13058" width="17.28515625" style="20" customWidth="1"/>
    <col min="13059" max="13059" width="15.28515625" style="20" customWidth="1"/>
    <col min="13060" max="13062" width="19.7109375" style="20" customWidth="1"/>
    <col min="13063" max="13063" width="16.28515625" style="20" customWidth="1"/>
    <col min="13064" max="13064" width="6.140625" style="20" customWidth="1"/>
    <col min="13065" max="13066" width="5.7109375" style="20" customWidth="1"/>
    <col min="13067" max="13067" width="19.85546875" style="20" customWidth="1"/>
    <col min="13068" max="13069" width="8.140625" style="20" customWidth="1"/>
    <col min="13070" max="13070" width="22.42578125" style="20" customWidth="1"/>
    <col min="13071" max="13071" width="17" style="20" customWidth="1"/>
    <col min="13072" max="13072" width="11.140625" style="20" customWidth="1"/>
    <col min="13073" max="13073" width="11.28515625" style="20" customWidth="1"/>
    <col min="13074" max="13074" width="15.140625" style="20" customWidth="1"/>
    <col min="13075" max="13075" width="8.7109375" style="20" customWidth="1"/>
    <col min="13076" max="13076" width="16.140625" style="20" customWidth="1"/>
    <col min="13077" max="13077" width="16.7109375" style="20" customWidth="1"/>
    <col min="13078" max="13312" width="11.42578125" style="20"/>
    <col min="13313" max="13313" width="11" style="20" customWidth="1"/>
    <col min="13314" max="13314" width="17.28515625" style="20" customWidth="1"/>
    <col min="13315" max="13315" width="15.28515625" style="20" customWidth="1"/>
    <col min="13316" max="13318" width="19.7109375" style="20" customWidth="1"/>
    <col min="13319" max="13319" width="16.28515625" style="20" customWidth="1"/>
    <col min="13320" max="13320" width="6.140625" style="20" customWidth="1"/>
    <col min="13321" max="13322" width="5.7109375" style="20" customWidth="1"/>
    <col min="13323" max="13323" width="19.85546875" style="20" customWidth="1"/>
    <col min="13324" max="13325" width="8.140625" style="20" customWidth="1"/>
    <col min="13326" max="13326" width="22.42578125" style="20" customWidth="1"/>
    <col min="13327" max="13327" width="17" style="20" customWidth="1"/>
    <col min="13328" max="13328" width="11.140625" style="20" customWidth="1"/>
    <col min="13329" max="13329" width="11.28515625" style="20" customWidth="1"/>
    <col min="13330" max="13330" width="15.140625" style="20" customWidth="1"/>
    <col min="13331" max="13331" width="8.7109375" style="20" customWidth="1"/>
    <col min="13332" max="13332" width="16.140625" style="20" customWidth="1"/>
    <col min="13333" max="13333" width="16.7109375" style="20" customWidth="1"/>
    <col min="13334" max="13568" width="11.42578125" style="20"/>
    <col min="13569" max="13569" width="11" style="20" customWidth="1"/>
    <col min="13570" max="13570" width="17.28515625" style="20" customWidth="1"/>
    <col min="13571" max="13571" width="15.28515625" style="20" customWidth="1"/>
    <col min="13572" max="13574" width="19.7109375" style="20" customWidth="1"/>
    <col min="13575" max="13575" width="16.28515625" style="20" customWidth="1"/>
    <col min="13576" max="13576" width="6.140625" style="20" customWidth="1"/>
    <col min="13577" max="13578" width="5.7109375" style="20" customWidth="1"/>
    <col min="13579" max="13579" width="19.85546875" style="20" customWidth="1"/>
    <col min="13580" max="13581" width="8.140625" style="20" customWidth="1"/>
    <col min="13582" max="13582" width="22.42578125" style="20" customWidth="1"/>
    <col min="13583" max="13583" width="17" style="20" customWidth="1"/>
    <col min="13584" max="13584" width="11.140625" style="20" customWidth="1"/>
    <col min="13585" max="13585" width="11.28515625" style="20" customWidth="1"/>
    <col min="13586" max="13586" width="15.140625" style="20" customWidth="1"/>
    <col min="13587" max="13587" width="8.7109375" style="20" customWidth="1"/>
    <col min="13588" max="13588" width="16.140625" style="20" customWidth="1"/>
    <col min="13589" max="13589" width="16.7109375" style="20" customWidth="1"/>
    <col min="13590" max="13824" width="11.42578125" style="20"/>
    <col min="13825" max="13825" width="11" style="20" customWidth="1"/>
    <col min="13826" max="13826" width="17.28515625" style="20" customWidth="1"/>
    <col min="13827" max="13827" width="15.28515625" style="20" customWidth="1"/>
    <col min="13828" max="13830" width="19.7109375" style="20" customWidth="1"/>
    <col min="13831" max="13831" width="16.28515625" style="20" customWidth="1"/>
    <col min="13832" max="13832" width="6.140625" style="20" customWidth="1"/>
    <col min="13833" max="13834" width="5.7109375" style="20" customWidth="1"/>
    <col min="13835" max="13835" width="19.85546875" style="20" customWidth="1"/>
    <col min="13836" max="13837" width="8.140625" style="20" customWidth="1"/>
    <col min="13838" max="13838" width="22.42578125" style="20" customWidth="1"/>
    <col min="13839" max="13839" width="17" style="20" customWidth="1"/>
    <col min="13840" max="13840" width="11.140625" style="20" customWidth="1"/>
    <col min="13841" max="13841" width="11.28515625" style="20" customWidth="1"/>
    <col min="13842" max="13842" width="15.140625" style="20" customWidth="1"/>
    <col min="13843" max="13843" width="8.7109375" style="20" customWidth="1"/>
    <col min="13844" max="13844" width="16.140625" style="20" customWidth="1"/>
    <col min="13845" max="13845" width="16.7109375" style="20" customWidth="1"/>
    <col min="13846" max="14080" width="11.42578125" style="20"/>
    <col min="14081" max="14081" width="11" style="20" customWidth="1"/>
    <col min="14082" max="14082" width="17.28515625" style="20" customWidth="1"/>
    <col min="14083" max="14083" width="15.28515625" style="20" customWidth="1"/>
    <col min="14084" max="14086" width="19.7109375" style="20" customWidth="1"/>
    <col min="14087" max="14087" width="16.28515625" style="20" customWidth="1"/>
    <col min="14088" max="14088" width="6.140625" style="20" customWidth="1"/>
    <col min="14089" max="14090" width="5.7109375" style="20" customWidth="1"/>
    <col min="14091" max="14091" width="19.85546875" style="20" customWidth="1"/>
    <col min="14092" max="14093" width="8.140625" style="20" customWidth="1"/>
    <col min="14094" max="14094" width="22.42578125" style="20" customWidth="1"/>
    <col min="14095" max="14095" width="17" style="20" customWidth="1"/>
    <col min="14096" max="14096" width="11.140625" style="20" customWidth="1"/>
    <col min="14097" max="14097" width="11.28515625" style="20" customWidth="1"/>
    <col min="14098" max="14098" width="15.140625" style="20" customWidth="1"/>
    <col min="14099" max="14099" width="8.7109375" style="20" customWidth="1"/>
    <col min="14100" max="14100" width="16.140625" style="20" customWidth="1"/>
    <col min="14101" max="14101" width="16.7109375" style="20" customWidth="1"/>
    <col min="14102" max="14336" width="11.42578125" style="20"/>
    <col min="14337" max="14337" width="11" style="20" customWidth="1"/>
    <col min="14338" max="14338" width="17.28515625" style="20" customWidth="1"/>
    <col min="14339" max="14339" width="15.28515625" style="20" customWidth="1"/>
    <col min="14340" max="14342" width="19.7109375" style="20" customWidth="1"/>
    <col min="14343" max="14343" width="16.28515625" style="20" customWidth="1"/>
    <col min="14344" max="14344" width="6.140625" style="20" customWidth="1"/>
    <col min="14345" max="14346" width="5.7109375" style="20" customWidth="1"/>
    <col min="14347" max="14347" width="19.85546875" style="20" customWidth="1"/>
    <col min="14348" max="14349" width="8.140625" style="20" customWidth="1"/>
    <col min="14350" max="14350" width="22.42578125" style="20" customWidth="1"/>
    <col min="14351" max="14351" width="17" style="20" customWidth="1"/>
    <col min="14352" max="14352" width="11.140625" style="20" customWidth="1"/>
    <col min="14353" max="14353" width="11.28515625" style="20" customWidth="1"/>
    <col min="14354" max="14354" width="15.140625" style="20" customWidth="1"/>
    <col min="14355" max="14355" width="8.7109375" style="20" customWidth="1"/>
    <col min="14356" max="14356" width="16.140625" style="20" customWidth="1"/>
    <col min="14357" max="14357" width="16.7109375" style="20" customWidth="1"/>
    <col min="14358" max="14592" width="11.42578125" style="20"/>
    <col min="14593" max="14593" width="11" style="20" customWidth="1"/>
    <col min="14594" max="14594" width="17.28515625" style="20" customWidth="1"/>
    <col min="14595" max="14595" width="15.28515625" style="20" customWidth="1"/>
    <col min="14596" max="14598" width="19.7109375" style="20" customWidth="1"/>
    <col min="14599" max="14599" width="16.28515625" style="20" customWidth="1"/>
    <col min="14600" max="14600" width="6.140625" style="20" customWidth="1"/>
    <col min="14601" max="14602" width="5.7109375" style="20" customWidth="1"/>
    <col min="14603" max="14603" width="19.85546875" style="20" customWidth="1"/>
    <col min="14604" max="14605" width="8.140625" style="20" customWidth="1"/>
    <col min="14606" max="14606" width="22.42578125" style="20" customWidth="1"/>
    <col min="14607" max="14607" width="17" style="20" customWidth="1"/>
    <col min="14608" max="14608" width="11.140625" style="20" customWidth="1"/>
    <col min="14609" max="14609" width="11.28515625" style="20" customWidth="1"/>
    <col min="14610" max="14610" width="15.140625" style="20" customWidth="1"/>
    <col min="14611" max="14611" width="8.7109375" style="20" customWidth="1"/>
    <col min="14612" max="14612" width="16.140625" style="20" customWidth="1"/>
    <col min="14613" max="14613" width="16.7109375" style="20" customWidth="1"/>
    <col min="14614" max="14848" width="11.42578125" style="20"/>
    <col min="14849" max="14849" width="11" style="20" customWidth="1"/>
    <col min="14850" max="14850" width="17.28515625" style="20" customWidth="1"/>
    <col min="14851" max="14851" width="15.28515625" style="20" customWidth="1"/>
    <col min="14852" max="14854" width="19.7109375" style="20" customWidth="1"/>
    <col min="14855" max="14855" width="16.28515625" style="20" customWidth="1"/>
    <col min="14856" max="14856" width="6.140625" style="20" customWidth="1"/>
    <col min="14857" max="14858" width="5.7109375" style="20" customWidth="1"/>
    <col min="14859" max="14859" width="19.85546875" style="20" customWidth="1"/>
    <col min="14860" max="14861" width="8.140625" style="20" customWidth="1"/>
    <col min="14862" max="14862" width="22.42578125" style="20" customWidth="1"/>
    <col min="14863" max="14863" width="17" style="20" customWidth="1"/>
    <col min="14864" max="14864" width="11.140625" style="20" customWidth="1"/>
    <col min="14865" max="14865" width="11.28515625" style="20" customWidth="1"/>
    <col min="14866" max="14866" width="15.140625" style="20" customWidth="1"/>
    <col min="14867" max="14867" width="8.7109375" style="20" customWidth="1"/>
    <col min="14868" max="14868" width="16.140625" style="20" customWidth="1"/>
    <col min="14869" max="14869" width="16.7109375" style="20" customWidth="1"/>
    <col min="14870" max="15104" width="11.42578125" style="20"/>
    <col min="15105" max="15105" width="11" style="20" customWidth="1"/>
    <col min="15106" max="15106" width="17.28515625" style="20" customWidth="1"/>
    <col min="15107" max="15107" width="15.28515625" style="20" customWidth="1"/>
    <col min="15108" max="15110" width="19.7109375" style="20" customWidth="1"/>
    <col min="15111" max="15111" width="16.28515625" style="20" customWidth="1"/>
    <col min="15112" max="15112" width="6.140625" style="20" customWidth="1"/>
    <col min="15113" max="15114" width="5.7109375" style="20" customWidth="1"/>
    <col min="15115" max="15115" width="19.85546875" style="20" customWidth="1"/>
    <col min="15116" max="15117" width="8.140625" style="20" customWidth="1"/>
    <col min="15118" max="15118" width="22.42578125" style="20" customWidth="1"/>
    <col min="15119" max="15119" width="17" style="20" customWidth="1"/>
    <col min="15120" max="15120" width="11.140625" style="20" customWidth="1"/>
    <col min="15121" max="15121" width="11.28515625" style="20" customWidth="1"/>
    <col min="15122" max="15122" width="15.140625" style="20" customWidth="1"/>
    <col min="15123" max="15123" width="8.7109375" style="20" customWidth="1"/>
    <col min="15124" max="15124" width="16.140625" style="20" customWidth="1"/>
    <col min="15125" max="15125" width="16.7109375" style="20" customWidth="1"/>
    <col min="15126" max="15360" width="11.42578125" style="20"/>
    <col min="15361" max="15361" width="11" style="20" customWidth="1"/>
    <col min="15362" max="15362" width="17.28515625" style="20" customWidth="1"/>
    <col min="15363" max="15363" width="15.28515625" style="20" customWidth="1"/>
    <col min="15364" max="15366" width="19.7109375" style="20" customWidth="1"/>
    <col min="15367" max="15367" width="16.28515625" style="20" customWidth="1"/>
    <col min="15368" max="15368" width="6.140625" style="20" customWidth="1"/>
    <col min="15369" max="15370" width="5.7109375" style="20" customWidth="1"/>
    <col min="15371" max="15371" width="19.85546875" style="20" customWidth="1"/>
    <col min="15372" max="15373" width="8.140625" style="20" customWidth="1"/>
    <col min="15374" max="15374" width="22.42578125" style="20" customWidth="1"/>
    <col min="15375" max="15375" width="17" style="20" customWidth="1"/>
    <col min="15376" max="15376" width="11.140625" style="20" customWidth="1"/>
    <col min="15377" max="15377" width="11.28515625" style="20" customWidth="1"/>
    <col min="15378" max="15378" width="15.140625" style="20" customWidth="1"/>
    <col min="15379" max="15379" width="8.7109375" style="20" customWidth="1"/>
    <col min="15380" max="15380" width="16.140625" style="20" customWidth="1"/>
    <col min="15381" max="15381" width="16.7109375" style="20" customWidth="1"/>
    <col min="15382" max="15616" width="11.42578125" style="20"/>
    <col min="15617" max="15617" width="11" style="20" customWidth="1"/>
    <col min="15618" max="15618" width="17.28515625" style="20" customWidth="1"/>
    <col min="15619" max="15619" width="15.28515625" style="20" customWidth="1"/>
    <col min="15620" max="15622" width="19.7109375" style="20" customWidth="1"/>
    <col min="15623" max="15623" width="16.28515625" style="20" customWidth="1"/>
    <col min="15624" max="15624" width="6.140625" style="20" customWidth="1"/>
    <col min="15625" max="15626" width="5.7109375" style="20" customWidth="1"/>
    <col min="15627" max="15627" width="19.85546875" style="20" customWidth="1"/>
    <col min="15628" max="15629" width="8.140625" style="20" customWidth="1"/>
    <col min="15630" max="15630" width="22.42578125" style="20" customWidth="1"/>
    <col min="15631" max="15631" width="17" style="20" customWidth="1"/>
    <col min="15632" max="15632" width="11.140625" style="20" customWidth="1"/>
    <col min="15633" max="15633" width="11.28515625" style="20" customWidth="1"/>
    <col min="15634" max="15634" width="15.140625" style="20" customWidth="1"/>
    <col min="15635" max="15635" width="8.7109375" style="20" customWidth="1"/>
    <col min="15636" max="15636" width="16.140625" style="20" customWidth="1"/>
    <col min="15637" max="15637" width="16.7109375" style="20" customWidth="1"/>
    <col min="15638" max="15872" width="11.42578125" style="20"/>
    <col min="15873" max="15873" width="11" style="20" customWidth="1"/>
    <col min="15874" max="15874" width="17.28515625" style="20" customWidth="1"/>
    <col min="15875" max="15875" width="15.28515625" style="20" customWidth="1"/>
    <col min="15876" max="15878" width="19.7109375" style="20" customWidth="1"/>
    <col min="15879" max="15879" width="16.28515625" style="20" customWidth="1"/>
    <col min="15880" max="15880" width="6.140625" style="20" customWidth="1"/>
    <col min="15881" max="15882" width="5.7109375" style="20" customWidth="1"/>
    <col min="15883" max="15883" width="19.85546875" style="20" customWidth="1"/>
    <col min="15884" max="15885" width="8.140625" style="20" customWidth="1"/>
    <col min="15886" max="15886" width="22.42578125" style="20" customWidth="1"/>
    <col min="15887" max="15887" width="17" style="20" customWidth="1"/>
    <col min="15888" max="15888" width="11.140625" style="20" customWidth="1"/>
    <col min="15889" max="15889" width="11.28515625" style="20" customWidth="1"/>
    <col min="15890" max="15890" width="15.140625" style="20" customWidth="1"/>
    <col min="15891" max="15891" width="8.7109375" style="20" customWidth="1"/>
    <col min="15892" max="15892" width="16.140625" style="20" customWidth="1"/>
    <col min="15893" max="15893" width="16.7109375" style="20" customWidth="1"/>
    <col min="15894" max="16128" width="11.42578125" style="20"/>
    <col min="16129" max="16129" width="11" style="20" customWidth="1"/>
    <col min="16130" max="16130" width="17.28515625" style="20" customWidth="1"/>
    <col min="16131" max="16131" width="15.28515625" style="20" customWidth="1"/>
    <col min="16132" max="16134" width="19.7109375" style="20" customWidth="1"/>
    <col min="16135" max="16135" width="16.28515625" style="20" customWidth="1"/>
    <col min="16136" max="16136" width="6.140625" style="20" customWidth="1"/>
    <col min="16137" max="16138" width="5.7109375" style="20" customWidth="1"/>
    <col min="16139" max="16139" width="19.85546875" style="20" customWidth="1"/>
    <col min="16140" max="16141" width="8.140625" style="20" customWidth="1"/>
    <col min="16142" max="16142" width="22.42578125" style="20" customWidth="1"/>
    <col min="16143" max="16143" width="17" style="20" customWidth="1"/>
    <col min="16144" max="16144" width="11.140625" style="20" customWidth="1"/>
    <col min="16145" max="16145" width="11.28515625" style="20" customWidth="1"/>
    <col min="16146" max="16146" width="15.140625" style="20" customWidth="1"/>
    <col min="16147" max="16147" width="8.7109375" style="20" customWidth="1"/>
    <col min="16148" max="16148" width="16.140625" style="20" customWidth="1"/>
    <col min="16149" max="16149" width="16.7109375" style="20" customWidth="1"/>
    <col min="16150" max="16384" width="11.42578125" style="20"/>
  </cols>
  <sheetData>
    <row r="1" spans="1:21" ht="36.75" customHeight="1" x14ac:dyDescent="0.2">
      <c r="A1" s="1958"/>
      <c r="B1" s="1959"/>
      <c r="C1" s="1962" t="s">
        <v>273</v>
      </c>
      <c r="D1" s="1962"/>
      <c r="E1" s="1962"/>
      <c r="F1" s="1962"/>
      <c r="G1" s="1962"/>
      <c r="H1" s="1962"/>
      <c r="I1" s="1962"/>
      <c r="J1" s="1962"/>
      <c r="K1" s="1962"/>
      <c r="L1" s="1962"/>
      <c r="M1" s="1962"/>
      <c r="N1" s="1962"/>
      <c r="O1" s="1962"/>
      <c r="P1" s="1962"/>
      <c r="Q1" s="1962"/>
      <c r="R1" s="1962"/>
      <c r="S1" s="1962"/>
      <c r="T1" s="1962"/>
      <c r="U1" s="494" t="s">
        <v>274</v>
      </c>
    </row>
    <row r="2" spans="1:21" ht="36.75" customHeight="1" x14ac:dyDescent="0.2">
      <c r="A2" s="1960"/>
      <c r="B2" s="1961"/>
      <c r="C2" s="1963" t="s">
        <v>275</v>
      </c>
      <c r="D2" s="1963"/>
      <c r="E2" s="1963"/>
      <c r="F2" s="1963"/>
      <c r="G2" s="1963"/>
      <c r="H2" s="1963"/>
      <c r="I2" s="1963"/>
      <c r="J2" s="1963"/>
      <c r="K2" s="1963"/>
      <c r="L2" s="1963"/>
      <c r="M2" s="1963"/>
      <c r="N2" s="1963"/>
      <c r="O2" s="1963"/>
      <c r="P2" s="1963"/>
      <c r="Q2" s="1963"/>
      <c r="R2" s="1963"/>
      <c r="S2" s="1963"/>
      <c r="T2" s="1963"/>
      <c r="U2" s="495" t="s">
        <v>276</v>
      </c>
    </row>
    <row r="3" spans="1:21" ht="36.75" customHeight="1" thickBot="1" x14ac:dyDescent="0.25">
      <c r="A3" s="1964" t="s">
        <v>3171</v>
      </c>
      <c r="B3" s="1964"/>
      <c r="C3" s="1964"/>
      <c r="D3" s="1964"/>
      <c r="E3" s="1964"/>
      <c r="F3" s="1964" t="s">
        <v>1600</v>
      </c>
      <c r="G3" s="1964"/>
      <c r="H3" s="1964"/>
      <c r="I3" s="1964"/>
      <c r="J3" s="1964"/>
      <c r="K3" s="1964"/>
      <c r="L3" s="1964"/>
      <c r="M3" s="1964"/>
      <c r="N3" s="1964"/>
      <c r="O3" s="1964"/>
      <c r="P3" s="1964"/>
      <c r="Q3" s="1964"/>
      <c r="R3" s="1964"/>
      <c r="S3" s="1964"/>
      <c r="T3" s="1964"/>
      <c r="U3" s="1965"/>
    </row>
    <row r="4" spans="1:21" s="496" customFormat="1" ht="42.75" customHeight="1" x14ac:dyDescent="0.2">
      <c r="A4" s="1954" t="s">
        <v>896</v>
      </c>
      <c r="B4" s="1954"/>
      <c r="C4" s="1954" t="s">
        <v>897</v>
      </c>
      <c r="D4" s="1954" t="s">
        <v>1011</v>
      </c>
      <c r="E4" s="1954"/>
      <c r="F4" s="1954"/>
      <c r="G4" s="1954" t="s">
        <v>712</v>
      </c>
      <c r="H4" s="1956" t="s">
        <v>283</v>
      </c>
      <c r="I4" s="1956" t="s">
        <v>284</v>
      </c>
      <c r="J4" s="1956" t="s">
        <v>285</v>
      </c>
      <c r="K4" s="1954" t="s">
        <v>286</v>
      </c>
      <c r="L4" s="1956" t="s">
        <v>287</v>
      </c>
      <c r="M4" s="1956" t="s">
        <v>288</v>
      </c>
      <c r="N4" s="1954" t="s">
        <v>289</v>
      </c>
      <c r="O4" s="1954" t="s">
        <v>290</v>
      </c>
      <c r="P4" s="1954" t="s">
        <v>291</v>
      </c>
      <c r="Q4" s="1954"/>
      <c r="R4" s="1954" t="s">
        <v>292</v>
      </c>
      <c r="S4" s="1954" t="s">
        <v>293</v>
      </c>
      <c r="T4" s="1966" t="s">
        <v>294</v>
      </c>
      <c r="U4" s="1954" t="s">
        <v>295</v>
      </c>
    </row>
    <row r="5" spans="1:21" s="496" customFormat="1" ht="51" x14ac:dyDescent="0.2">
      <c r="A5" s="442" t="s">
        <v>713</v>
      </c>
      <c r="B5" s="442" t="s">
        <v>714</v>
      </c>
      <c r="C5" s="1955"/>
      <c r="D5" s="497" t="s">
        <v>298</v>
      </c>
      <c r="E5" s="497" t="s">
        <v>299</v>
      </c>
      <c r="F5" s="497" t="s">
        <v>300</v>
      </c>
      <c r="G5" s="1955"/>
      <c r="H5" s="1957"/>
      <c r="I5" s="1957"/>
      <c r="J5" s="1957"/>
      <c r="K5" s="1955"/>
      <c r="L5" s="1957"/>
      <c r="M5" s="1957"/>
      <c r="N5" s="1955"/>
      <c r="O5" s="1955"/>
      <c r="P5" s="442" t="s">
        <v>301</v>
      </c>
      <c r="Q5" s="442" t="s">
        <v>302</v>
      </c>
      <c r="R5" s="1955"/>
      <c r="S5" s="1955"/>
      <c r="T5" s="1967"/>
      <c r="U5" s="1955"/>
    </row>
    <row r="6" spans="1:21" ht="25.5" x14ac:dyDescent="0.2">
      <c r="A6" s="1228" t="s">
        <v>1601</v>
      </c>
      <c r="B6" s="1228" t="s">
        <v>1602</v>
      </c>
      <c r="C6" s="1228" t="s">
        <v>1603</v>
      </c>
      <c r="D6" s="1232" t="s">
        <v>1604</v>
      </c>
      <c r="E6" s="440" t="s">
        <v>1605</v>
      </c>
      <c r="F6" s="498"/>
      <c r="G6" s="1228" t="s">
        <v>1606</v>
      </c>
      <c r="H6" s="1911" t="s">
        <v>824</v>
      </c>
      <c r="I6" s="1911" t="s">
        <v>1607</v>
      </c>
      <c r="J6" s="1911" t="s">
        <v>1608</v>
      </c>
      <c r="K6" s="1228" t="s">
        <v>3172</v>
      </c>
      <c r="L6" s="1911" t="s">
        <v>1609</v>
      </c>
      <c r="M6" s="1911" t="s">
        <v>1610</v>
      </c>
      <c r="N6" s="1228" t="s">
        <v>1611</v>
      </c>
      <c r="O6" s="1228" t="s">
        <v>1612</v>
      </c>
      <c r="P6" s="1969">
        <v>43497</v>
      </c>
      <c r="Q6" s="1894">
        <v>44012</v>
      </c>
      <c r="R6" s="1228" t="s">
        <v>1613</v>
      </c>
      <c r="S6" s="1228">
        <v>3</v>
      </c>
      <c r="T6" s="1973">
        <v>100</v>
      </c>
      <c r="U6" s="1228" t="s">
        <v>3006</v>
      </c>
    </row>
    <row r="7" spans="1:21" ht="102" customHeight="1" x14ac:dyDescent="0.2">
      <c r="A7" s="1881"/>
      <c r="B7" s="1881"/>
      <c r="C7" s="1881"/>
      <c r="D7" s="1232"/>
      <c r="E7" s="440" t="s">
        <v>1614</v>
      </c>
      <c r="F7" s="440"/>
      <c r="G7" s="1881"/>
      <c r="H7" s="1968"/>
      <c r="I7" s="1968"/>
      <c r="J7" s="1968"/>
      <c r="K7" s="1881"/>
      <c r="L7" s="1968"/>
      <c r="M7" s="1968"/>
      <c r="N7" s="1229"/>
      <c r="O7" s="1229"/>
      <c r="P7" s="1970"/>
      <c r="Q7" s="1896"/>
      <c r="R7" s="1229"/>
      <c r="S7" s="1229"/>
      <c r="T7" s="1974"/>
      <c r="U7" s="1229"/>
    </row>
    <row r="8" spans="1:21" ht="102" x14ac:dyDescent="0.2">
      <c r="A8" s="1881"/>
      <c r="B8" s="1881"/>
      <c r="C8" s="1881"/>
      <c r="D8" s="440" t="s">
        <v>1615</v>
      </c>
      <c r="E8" s="440" t="s">
        <v>1616</v>
      </c>
      <c r="F8" s="499"/>
      <c r="G8" s="1881"/>
      <c r="H8" s="1968"/>
      <c r="I8" s="1968"/>
      <c r="J8" s="1968"/>
      <c r="K8" s="1881"/>
      <c r="L8" s="1968"/>
      <c r="M8" s="1968"/>
      <c r="N8" s="440" t="s">
        <v>1617</v>
      </c>
      <c r="O8" s="440" t="s">
        <v>1612</v>
      </c>
      <c r="P8" s="500">
        <v>43605</v>
      </c>
      <c r="Q8" s="501">
        <v>44012</v>
      </c>
      <c r="R8" s="440" t="s">
        <v>1618</v>
      </c>
      <c r="S8" s="502">
        <v>1</v>
      </c>
      <c r="T8" s="932">
        <v>100</v>
      </c>
      <c r="U8" s="428" t="s">
        <v>3007</v>
      </c>
    </row>
    <row r="9" spans="1:21" ht="89.25" x14ac:dyDescent="0.2">
      <c r="A9" s="1881"/>
      <c r="B9" s="1881"/>
      <c r="C9" s="1881"/>
      <c r="D9" s="440" t="s">
        <v>1619</v>
      </c>
      <c r="E9" s="440" t="s">
        <v>3173</v>
      </c>
      <c r="F9" s="440"/>
      <c r="G9" s="1881"/>
      <c r="H9" s="1968"/>
      <c r="I9" s="1968"/>
      <c r="J9" s="1968"/>
      <c r="K9" s="1881"/>
      <c r="L9" s="1968"/>
      <c r="M9" s="1968"/>
      <c r="N9" s="440" t="s">
        <v>1620</v>
      </c>
      <c r="O9" s="440" t="s">
        <v>1612</v>
      </c>
      <c r="P9" s="500">
        <v>43605</v>
      </c>
      <c r="Q9" s="501">
        <v>44012</v>
      </c>
      <c r="R9" s="440" t="s">
        <v>1621</v>
      </c>
      <c r="S9" s="502">
        <v>1</v>
      </c>
      <c r="T9" s="932">
        <v>70</v>
      </c>
      <c r="U9" s="428" t="s">
        <v>3008</v>
      </c>
    </row>
    <row r="10" spans="1:21" ht="191.25" x14ac:dyDescent="0.2">
      <c r="A10" s="1881"/>
      <c r="B10" s="1881"/>
      <c r="C10" s="1881"/>
      <c r="D10" s="440" t="s">
        <v>1622</v>
      </c>
      <c r="E10" s="440" t="s">
        <v>1623</v>
      </c>
      <c r="F10" s="440" t="s">
        <v>1624</v>
      </c>
      <c r="G10" s="1881"/>
      <c r="H10" s="1968"/>
      <c r="I10" s="1968"/>
      <c r="J10" s="1968"/>
      <c r="K10" s="1881"/>
      <c r="L10" s="1968"/>
      <c r="M10" s="1968"/>
      <c r="N10" s="440" t="s">
        <v>3174</v>
      </c>
      <c r="O10" s="440" t="s">
        <v>1612</v>
      </c>
      <c r="P10" s="500">
        <v>43605</v>
      </c>
      <c r="Q10" s="501">
        <v>44012</v>
      </c>
      <c r="R10" s="440" t="s">
        <v>1625</v>
      </c>
      <c r="S10" s="440">
        <v>2</v>
      </c>
      <c r="T10" s="932">
        <v>100</v>
      </c>
      <c r="U10" s="428" t="s">
        <v>3175</v>
      </c>
    </row>
    <row r="11" spans="1:21" ht="38.25" x14ac:dyDescent="0.2">
      <c r="A11" s="1881"/>
      <c r="B11" s="1881"/>
      <c r="C11" s="1881"/>
      <c r="D11" s="1228" t="s">
        <v>1626</v>
      </c>
      <c r="E11" s="440" t="s">
        <v>1627</v>
      </c>
      <c r="F11" s="440"/>
      <c r="G11" s="1881"/>
      <c r="H11" s="1968"/>
      <c r="I11" s="1968"/>
      <c r="J11" s="1968"/>
      <c r="K11" s="1881"/>
      <c r="L11" s="1968"/>
      <c r="M11" s="1968"/>
      <c r="N11" s="1228" t="s">
        <v>1628</v>
      </c>
      <c r="O11" s="1228" t="s">
        <v>1612</v>
      </c>
      <c r="P11" s="1969">
        <v>43605</v>
      </c>
      <c r="Q11" s="1894">
        <v>44012</v>
      </c>
      <c r="R11" s="1228" t="s">
        <v>1613</v>
      </c>
      <c r="S11" s="1228">
        <v>1</v>
      </c>
      <c r="T11" s="1971">
        <v>100</v>
      </c>
      <c r="U11" s="1228" t="s">
        <v>3009</v>
      </c>
    </row>
    <row r="12" spans="1:21" ht="38.25" x14ac:dyDescent="0.2">
      <c r="A12" s="1881"/>
      <c r="B12" s="1881"/>
      <c r="C12" s="1229"/>
      <c r="D12" s="1229"/>
      <c r="E12" s="440" t="s">
        <v>1629</v>
      </c>
      <c r="F12" s="440"/>
      <c r="G12" s="1881"/>
      <c r="H12" s="1968"/>
      <c r="I12" s="1968"/>
      <c r="J12" s="1968"/>
      <c r="K12" s="1881"/>
      <c r="L12" s="1968"/>
      <c r="M12" s="1968"/>
      <c r="N12" s="1229"/>
      <c r="O12" s="1229"/>
      <c r="P12" s="1970"/>
      <c r="Q12" s="1896"/>
      <c r="R12" s="1229"/>
      <c r="S12" s="1229"/>
      <c r="T12" s="1972"/>
      <c r="U12" s="1229"/>
    </row>
    <row r="13" spans="1:21" ht="114.75" x14ac:dyDescent="0.2">
      <c r="A13" s="1881"/>
      <c r="B13" s="1881"/>
      <c r="C13" s="1228" t="s">
        <v>1630</v>
      </c>
      <c r="D13" s="1232" t="s">
        <v>1631</v>
      </c>
      <c r="E13" s="440" t="s">
        <v>1632</v>
      </c>
      <c r="F13" s="440" t="s">
        <v>1633</v>
      </c>
      <c r="G13" s="1881"/>
      <c r="H13" s="1968"/>
      <c r="I13" s="1968"/>
      <c r="J13" s="1968"/>
      <c r="K13" s="1881"/>
      <c r="L13" s="1968"/>
      <c r="M13" s="1968"/>
      <c r="N13" s="440" t="s">
        <v>1634</v>
      </c>
      <c r="O13" s="440" t="s">
        <v>1612</v>
      </c>
      <c r="P13" s="500">
        <v>43605</v>
      </c>
      <c r="Q13" s="501">
        <v>44012</v>
      </c>
      <c r="R13" s="440" t="s">
        <v>1635</v>
      </c>
      <c r="S13" s="440">
        <v>5</v>
      </c>
      <c r="T13" s="931">
        <v>100</v>
      </c>
      <c r="U13" s="428" t="s">
        <v>3010</v>
      </c>
    </row>
    <row r="14" spans="1:21" ht="89.25" x14ac:dyDescent="0.2">
      <c r="A14" s="1881"/>
      <c r="B14" s="1881"/>
      <c r="C14" s="1881"/>
      <c r="D14" s="1232"/>
      <c r="E14" s="440" t="s">
        <v>1636</v>
      </c>
      <c r="F14" s="440"/>
      <c r="G14" s="1881"/>
      <c r="H14" s="1968"/>
      <c r="I14" s="1968"/>
      <c r="J14" s="1968"/>
      <c r="K14" s="1881"/>
      <c r="L14" s="1968"/>
      <c r="M14" s="1968"/>
      <c r="N14" s="430" t="s">
        <v>1637</v>
      </c>
      <c r="O14" s="440" t="s">
        <v>1612</v>
      </c>
      <c r="P14" s="500">
        <v>43605</v>
      </c>
      <c r="Q14" s="501">
        <v>44012</v>
      </c>
      <c r="R14" s="440" t="s">
        <v>1638</v>
      </c>
      <c r="S14" s="502">
        <v>1</v>
      </c>
      <c r="T14" s="931">
        <v>100</v>
      </c>
      <c r="U14" s="428" t="s">
        <v>3011</v>
      </c>
    </row>
    <row r="15" spans="1:21" ht="63.75" x14ac:dyDescent="0.2">
      <c r="A15" s="1881"/>
      <c r="B15" s="1881"/>
      <c r="C15" s="1229"/>
      <c r="D15" s="1232"/>
      <c r="E15" s="440" t="s">
        <v>1639</v>
      </c>
      <c r="F15" s="440" t="s">
        <v>1640</v>
      </c>
      <c r="G15" s="1881"/>
      <c r="H15" s="1968"/>
      <c r="I15" s="1968"/>
      <c r="J15" s="1968"/>
      <c r="K15" s="1881"/>
      <c r="L15" s="1968"/>
      <c r="M15" s="1968"/>
      <c r="N15" s="440" t="s">
        <v>1641</v>
      </c>
      <c r="O15" s="440" t="s">
        <v>1612</v>
      </c>
      <c r="P15" s="501">
        <v>43479</v>
      </c>
      <c r="Q15" s="501">
        <v>44012</v>
      </c>
      <c r="R15" s="440" t="s">
        <v>1642</v>
      </c>
      <c r="S15" s="502">
        <v>1</v>
      </c>
      <c r="T15" s="931">
        <v>100</v>
      </c>
      <c r="U15" s="428" t="s">
        <v>3012</v>
      </c>
    </row>
    <row r="16" spans="1:21" ht="153" x14ac:dyDescent="0.2">
      <c r="A16" s="1881"/>
      <c r="B16" s="1881"/>
      <c r="C16" s="1228" t="s">
        <v>1643</v>
      </c>
      <c r="D16" s="440" t="s">
        <v>1644</v>
      </c>
      <c r="E16" s="440" t="s">
        <v>3176</v>
      </c>
      <c r="F16" s="440"/>
      <c r="G16" s="1881"/>
      <c r="H16" s="1968"/>
      <c r="I16" s="1968"/>
      <c r="J16" s="1968"/>
      <c r="K16" s="1881"/>
      <c r="L16" s="1968"/>
      <c r="M16" s="1968"/>
      <c r="N16" s="440" t="s">
        <v>1645</v>
      </c>
      <c r="O16" s="440" t="s">
        <v>1612</v>
      </c>
      <c r="P16" s="501">
        <v>43605</v>
      </c>
      <c r="Q16" s="501">
        <v>44012</v>
      </c>
      <c r="R16" s="440" t="s">
        <v>1646</v>
      </c>
      <c r="S16" s="502">
        <v>1</v>
      </c>
      <c r="T16" s="932">
        <v>100</v>
      </c>
      <c r="U16" s="428" t="s">
        <v>3177</v>
      </c>
    </row>
    <row r="17" spans="1:21" ht="114.75" x14ac:dyDescent="0.2">
      <c r="A17" s="1881"/>
      <c r="B17" s="1881"/>
      <c r="C17" s="1881"/>
      <c r="D17" s="440" t="s">
        <v>1647</v>
      </c>
      <c r="E17" s="440" t="s">
        <v>1648</v>
      </c>
      <c r="F17" s="440" t="s">
        <v>1649</v>
      </c>
      <c r="G17" s="1881"/>
      <c r="H17" s="1968"/>
      <c r="I17" s="1968"/>
      <c r="J17" s="1968"/>
      <c r="K17" s="1881"/>
      <c r="L17" s="1968"/>
      <c r="M17" s="1968"/>
      <c r="N17" s="440" t="s">
        <v>3178</v>
      </c>
      <c r="O17" s="440" t="s">
        <v>1612</v>
      </c>
      <c r="P17" s="501">
        <v>43605</v>
      </c>
      <c r="Q17" s="501">
        <v>44012</v>
      </c>
      <c r="R17" s="440" t="s">
        <v>1650</v>
      </c>
      <c r="S17" s="502">
        <v>1</v>
      </c>
      <c r="T17" s="931">
        <v>100</v>
      </c>
      <c r="U17" s="848" t="s">
        <v>3013</v>
      </c>
    </row>
    <row r="18" spans="1:21" ht="63.75" x14ac:dyDescent="0.2">
      <c r="A18" s="1881"/>
      <c r="B18" s="1881"/>
      <c r="C18" s="1881"/>
      <c r="D18" s="440" t="s">
        <v>1651</v>
      </c>
      <c r="E18" s="440" t="s">
        <v>1652</v>
      </c>
      <c r="F18" s="440"/>
      <c r="G18" s="1881"/>
      <c r="H18" s="1968"/>
      <c r="I18" s="1968"/>
      <c r="J18" s="1968"/>
      <c r="K18" s="1881"/>
      <c r="L18" s="1968"/>
      <c r="M18" s="1968"/>
      <c r="N18" s="1228" t="s">
        <v>1653</v>
      </c>
      <c r="O18" s="1228" t="s">
        <v>1612</v>
      </c>
      <c r="P18" s="1894">
        <v>43605</v>
      </c>
      <c r="Q18" s="1894">
        <v>44012</v>
      </c>
      <c r="R18" s="1228" t="s">
        <v>1654</v>
      </c>
      <c r="S18" s="1228">
        <v>4</v>
      </c>
      <c r="T18" s="1971">
        <v>20</v>
      </c>
      <c r="U18" s="1228" t="s">
        <v>3014</v>
      </c>
    </row>
    <row r="19" spans="1:21" ht="38.25" x14ac:dyDescent="0.2">
      <c r="A19" s="1881"/>
      <c r="B19" s="1881"/>
      <c r="C19" s="1229"/>
      <c r="D19" s="440" t="s">
        <v>1655</v>
      </c>
      <c r="E19" s="440" t="s">
        <v>1656</v>
      </c>
      <c r="F19" s="440"/>
      <c r="G19" s="1881"/>
      <c r="H19" s="1968"/>
      <c r="I19" s="1968"/>
      <c r="J19" s="1968"/>
      <c r="K19" s="1881"/>
      <c r="L19" s="1968"/>
      <c r="M19" s="1968"/>
      <c r="N19" s="1229"/>
      <c r="O19" s="1229"/>
      <c r="P19" s="1896"/>
      <c r="Q19" s="1896"/>
      <c r="R19" s="1229"/>
      <c r="S19" s="1229"/>
      <c r="T19" s="1972"/>
      <c r="U19" s="1229"/>
    </row>
    <row r="20" spans="1:21" ht="127.5" x14ac:dyDescent="0.2">
      <c r="A20" s="1881"/>
      <c r="B20" s="1881"/>
      <c r="C20" s="440" t="s">
        <v>1657</v>
      </c>
      <c r="D20" s="440" t="s">
        <v>1658</v>
      </c>
      <c r="E20" s="440" t="s">
        <v>1659</v>
      </c>
      <c r="F20" s="504"/>
      <c r="G20" s="1881"/>
      <c r="H20" s="1968"/>
      <c r="I20" s="1968"/>
      <c r="J20" s="1968"/>
      <c r="K20" s="1881"/>
      <c r="L20" s="1968"/>
      <c r="M20" s="1968"/>
      <c r="N20" s="440" t="s">
        <v>1660</v>
      </c>
      <c r="O20" s="440" t="s">
        <v>1612</v>
      </c>
      <c r="P20" s="501">
        <v>43605</v>
      </c>
      <c r="Q20" s="501">
        <v>44012</v>
      </c>
      <c r="R20" s="440" t="s">
        <v>1661</v>
      </c>
      <c r="S20" s="505">
        <v>2</v>
      </c>
      <c r="T20" s="931">
        <v>100</v>
      </c>
      <c r="U20" s="848" t="s">
        <v>3015</v>
      </c>
    </row>
    <row r="21" spans="1:21" ht="229.5" x14ac:dyDescent="0.2">
      <c r="A21" s="1881"/>
      <c r="B21" s="1881"/>
      <c r="C21" s="444" t="s">
        <v>1662</v>
      </c>
      <c r="D21" s="440" t="s">
        <v>1663</v>
      </c>
      <c r="E21" s="440" t="s">
        <v>1664</v>
      </c>
      <c r="F21" s="440"/>
      <c r="G21" s="1881"/>
      <c r="H21" s="1968"/>
      <c r="I21" s="1968"/>
      <c r="J21" s="1968"/>
      <c r="K21" s="1881"/>
      <c r="L21" s="1968"/>
      <c r="M21" s="1968"/>
      <c r="N21" s="440" t="s">
        <v>1665</v>
      </c>
      <c r="O21" s="440" t="s">
        <v>1612</v>
      </c>
      <c r="P21" s="501">
        <v>43605</v>
      </c>
      <c r="Q21" s="501">
        <v>44012</v>
      </c>
      <c r="R21" s="440" t="s">
        <v>3017</v>
      </c>
      <c r="S21" s="502">
        <v>1</v>
      </c>
      <c r="T21" s="931">
        <v>100</v>
      </c>
      <c r="U21" s="848" t="s">
        <v>3016</v>
      </c>
    </row>
    <row r="22" spans="1:21" ht="114.75" x14ac:dyDescent="0.2">
      <c r="A22" s="1229"/>
      <c r="B22" s="1229"/>
      <c r="C22" s="440" t="s">
        <v>1666</v>
      </c>
      <c r="D22" s="440" t="s">
        <v>3179</v>
      </c>
      <c r="E22" s="440" t="s">
        <v>1667</v>
      </c>
      <c r="F22" s="440" t="s">
        <v>1668</v>
      </c>
      <c r="G22" s="1229"/>
      <c r="H22" s="1949"/>
      <c r="I22" s="1949"/>
      <c r="J22" s="1949"/>
      <c r="K22" s="1229"/>
      <c r="L22" s="1949"/>
      <c r="M22" s="1949"/>
      <c r="N22" s="440" t="s">
        <v>1669</v>
      </c>
      <c r="O22" s="440" t="s">
        <v>1612</v>
      </c>
      <c r="P22" s="501">
        <v>43605</v>
      </c>
      <c r="Q22" s="501">
        <v>44012</v>
      </c>
      <c r="R22" s="440" t="s">
        <v>1670</v>
      </c>
      <c r="S22" s="502">
        <v>1</v>
      </c>
      <c r="T22" s="931">
        <v>100</v>
      </c>
      <c r="U22" s="848" t="s">
        <v>3018</v>
      </c>
    </row>
    <row r="23" spans="1:21" ht="89.25" x14ac:dyDescent="0.2">
      <c r="A23" s="1228" t="s">
        <v>1671</v>
      </c>
      <c r="B23" s="1228" t="s">
        <v>1672</v>
      </c>
      <c r="C23" s="440" t="s">
        <v>1603</v>
      </c>
      <c r="D23" s="440" t="s">
        <v>3180</v>
      </c>
      <c r="E23" s="440"/>
      <c r="F23" s="443"/>
      <c r="G23" s="1228" t="s">
        <v>1673</v>
      </c>
      <c r="H23" s="1911" t="s">
        <v>824</v>
      </c>
      <c r="I23" s="1911" t="s">
        <v>1607</v>
      </c>
      <c r="J23" s="1911" t="s">
        <v>1608</v>
      </c>
      <c r="K23" s="1228" t="s">
        <v>3181</v>
      </c>
      <c r="L23" s="1911" t="s">
        <v>1609</v>
      </c>
      <c r="M23" s="1911" t="s">
        <v>1610</v>
      </c>
      <c r="N23" s="440" t="s">
        <v>1674</v>
      </c>
      <c r="O23" s="440" t="s">
        <v>1612</v>
      </c>
      <c r="P23" s="500">
        <v>43605</v>
      </c>
      <c r="Q23" s="501">
        <v>44012</v>
      </c>
      <c r="R23" s="440" t="s">
        <v>1675</v>
      </c>
      <c r="S23" s="440">
        <v>10</v>
      </c>
      <c r="T23" s="931">
        <v>100</v>
      </c>
      <c r="U23" s="428" t="s">
        <v>3019</v>
      </c>
    </row>
    <row r="24" spans="1:21" ht="51" x14ac:dyDescent="0.2">
      <c r="A24" s="1881"/>
      <c r="B24" s="1881"/>
      <c r="C24" s="1228" t="s">
        <v>1643</v>
      </c>
      <c r="D24" s="1228" t="s">
        <v>1676</v>
      </c>
      <c r="E24" s="440" t="s">
        <v>1677</v>
      </c>
      <c r="F24" s="499"/>
      <c r="G24" s="1881"/>
      <c r="H24" s="1968"/>
      <c r="I24" s="1968"/>
      <c r="J24" s="1968"/>
      <c r="K24" s="1881"/>
      <c r="L24" s="1968"/>
      <c r="M24" s="1968"/>
      <c r="N24" s="1228" t="s">
        <v>1678</v>
      </c>
      <c r="O24" s="1228" t="s">
        <v>1612</v>
      </c>
      <c r="P24" s="1894">
        <v>43605</v>
      </c>
      <c r="Q24" s="1894">
        <v>44012</v>
      </c>
      <c r="R24" s="1228" t="s">
        <v>1679</v>
      </c>
      <c r="S24" s="1228">
        <v>4</v>
      </c>
      <c r="T24" s="1971">
        <v>50</v>
      </c>
      <c r="U24" s="1228" t="s">
        <v>3020</v>
      </c>
    </row>
    <row r="25" spans="1:21" ht="38.25" x14ac:dyDescent="0.2">
      <c r="A25" s="1881"/>
      <c r="B25" s="1881"/>
      <c r="C25" s="1229"/>
      <c r="D25" s="1229"/>
      <c r="E25" s="440" t="s">
        <v>1680</v>
      </c>
      <c r="F25" s="440"/>
      <c r="G25" s="1881"/>
      <c r="H25" s="1968"/>
      <c r="I25" s="1968"/>
      <c r="J25" s="1968"/>
      <c r="K25" s="1881"/>
      <c r="L25" s="1968"/>
      <c r="M25" s="1968"/>
      <c r="N25" s="1229"/>
      <c r="O25" s="1229"/>
      <c r="P25" s="1896"/>
      <c r="Q25" s="1896"/>
      <c r="R25" s="1229"/>
      <c r="S25" s="1229"/>
      <c r="T25" s="1972"/>
      <c r="U25" s="1229"/>
    </row>
    <row r="26" spans="1:21" ht="63.75" x14ac:dyDescent="0.2">
      <c r="A26" s="1881"/>
      <c r="B26" s="1881"/>
      <c r="C26" s="1228" t="s">
        <v>1681</v>
      </c>
      <c r="D26" s="1228" t="s">
        <v>1682</v>
      </c>
      <c r="E26" s="440" t="s">
        <v>1683</v>
      </c>
      <c r="F26" s="440"/>
      <c r="G26" s="1881"/>
      <c r="H26" s="1968"/>
      <c r="I26" s="1968"/>
      <c r="J26" s="1968"/>
      <c r="K26" s="1881"/>
      <c r="L26" s="1968"/>
      <c r="M26" s="1968"/>
      <c r="N26" s="440" t="s">
        <v>1611</v>
      </c>
      <c r="O26" s="440" t="s">
        <v>1612</v>
      </c>
      <c r="P26" s="500">
        <v>43605</v>
      </c>
      <c r="Q26" s="501">
        <v>44012</v>
      </c>
      <c r="R26" s="440" t="s">
        <v>1613</v>
      </c>
      <c r="S26" s="440">
        <v>3</v>
      </c>
      <c r="T26" s="931">
        <v>100</v>
      </c>
      <c r="U26" s="428" t="s">
        <v>3006</v>
      </c>
    </row>
    <row r="27" spans="1:21" ht="229.5" x14ac:dyDescent="0.2">
      <c r="A27" s="1881"/>
      <c r="B27" s="1881"/>
      <c r="C27" s="1881"/>
      <c r="D27" s="1881"/>
      <c r="E27" s="1228" t="s">
        <v>1684</v>
      </c>
      <c r="F27" s="1228" t="s">
        <v>1685</v>
      </c>
      <c r="G27" s="1881"/>
      <c r="H27" s="1968"/>
      <c r="I27" s="1968"/>
      <c r="J27" s="1968"/>
      <c r="K27" s="1881"/>
      <c r="L27" s="1968"/>
      <c r="M27" s="1968"/>
      <c r="N27" s="440" t="s">
        <v>1686</v>
      </c>
      <c r="O27" s="440" t="s">
        <v>1612</v>
      </c>
      <c r="P27" s="500">
        <v>43605</v>
      </c>
      <c r="Q27" s="501">
        <v>44012</v>
      </c>
      <c r="R27" s="440" t="s">
        <v>1679</v>
      </c>
      <c r="S27" s="440">
        <v>4</v>
      </c>
      <c r="T27" s="931">
        <v>50</v>
      </c>
      <c r="U27" s="428" t="s">
        <v>3020</v>
      </c>
    </row>
    <row r="28" spans="1:21" ht="76.5" x14ac:dyDescent="0.2">
      <c r="A28" s="1881"/>
      <c r="B28" s="1881"/>
      <c r="C28" s="1881"/>
      <c r="D28" s="1229"/>
      <c r="E28" s="1229"/>
      <c r="F28" s="1229"/>
      <c r="G28" s="1881"/>
      <c r="H28" s="1968"/>
      <c r="I28" s="1968"/>
      <c r="J28" s="1968"/>
      <c r="K28" s="1881"/>
      <c r="L28" s="1968"/>
      <c r="M28" s="1968"/>
      <c r="N28" s="440" t="s">
        <v>1687</v>
      </c>
      <c r="O28" s="440" t="s">
        <v>1612</v>
      </c>
      <c r="P28" s="501">
        <v>43605</v>
      </c>
      <c r="Q28" s="501">
        <v>44012</v>
      </c>
      <c r="R28" s="440" t="s">
        <v>1688</v>
      </c>
      <c r="S28" s="440">
        <v>1</v>
      </c>
      <c r="T28" s="931">
        <v>100</v>
      </c>
      <c r="U28" s="428" t="s">
        <v>3021</v>
      </c>
    </row>
    <row r="29" spans="1:21" ht="38.25" x14ac:dyDescent="0.2">
      <c r="A29" s="1881"/>
      <c r="B29" s="1881"/>
      <c r="C29" s="1881"/>
      <c r="D29" s="1228" t="s">
        <v>1689</v>
      </c>
      <c r="E29" s="440" t="s">
        <v>1690</v>
      </c>
      <c r="F29" s="440"/>
      <c r="G29" s="1881"/>
      <c r="H29" s="1968"/>
      <c r="I29" s="1968"/>
      <c r="J29" s="1968"/>
      <c r="K29" s="1881"/>
      <c r="L29" s="1968"/>
      <c r="M29" s="1968"/>
      <c r="N29" s="1228" t="s">
        <v>1691</v>
      </c>
      <c r="O29" s="1228" t="s">
        <v>1612</v>
      </c>
      <c r="P29" s="1894">
        <v>43605</v>
      </c>
      <c r="Q29" s="1894">
        <v>44012</v>
      </c>
      <c r="R29" s="1228" t="s">
        <v>3182</v>
      </c>
      <c r="S29" s="1228">
        <v>1</v>
      </c>
      <c r="T29" s="1971">
        <v>100</v>
      </c>
      <c r="U29" s="1228" t="s">
        <v>3020</v>
      </c>
    </row>
    <row r="30" spans="1:21" ht="38.25" x14ac:dyDescent="0.2">
      <c r="A30" s="1881"/>
      <c r="B30" s="1881"/>
      <c r="C30" s="1229"/>
      <c r="D30" s="1229"/>
      <c r="E30" s="440" t="s">
        <v>1692</v>
      </c>
      <c r="F30" s="440"/>
      <c r="G30" s="1881"/>
      <c r="H30" s="1968"/>
      <c r="I30" s="1968"/>
      <c r="J30" s="1968"/>
      <c r="K30" s="1881"/>
      <c r="L30" s="1968"/>
      <c r="M30" s="1968"/>
      <c r="N30" s="1229"/>
      <c r="O30" s="1229"/>
      <c r="P30" s="1896"/>
      <c r="Q30" s="1896"/>
      <c r="R30" s="1229"/>
      <c r="S30" s="1229"/>
      <c r="T30" s="1972"/>
      <c r="U30" s="1229"/>
    </row>
    <row r="31" spans="1:21" ht="89.25" x14ac:dyDescent="0.2">
      <c r="A31" s="1229"/>
      <c r="B31" s="1229"/>
      <c r="C31" s="440" t="s">
        <v>1630</v>
      </c>
      <c r="D31" s="440" t="s">
        <v>1693</v>
      </c>
      <c r="E31" s="440" t="s">
        <v>1694</v>
      </c>
      <c r="F31" s="443"/>
      <c r="G31" s="1229"/>
      <c r="H31" s="1949"/>
      <c r="I31" s="1949"/>
      <c r="J31" s="1949"/>
      <c r="K31" s="1229"/>
      <c r="L31" s="1949"/>
      <c r="M31" s="1949"/>
      <c r="N31" s="430" t="s">
        <v>1637</v>
      </c>
      <c r="O31" s="440" t="s">
        <v>1612</v>
      </c>
      <c r="P31" s="500">
        <v>43605</v>
      </c>
      <c r="Q31" s="501">
        <v>44012</v>
      </c>
      <c r="R31" s="440" t="s">
        <v>1638</v>
      </c>
      <c r="S31" s="502">
        <v>1</v>
      </c>
      <c r="T31" s="931">
        <v>100</v>
      </c>
      <c r="U31" s="428" t="s">
        <v>3011</v>
      </c>
    </row>
    <row r="32" spans="1:21" x14ac:dyDescent="0.2">
      <c r="A32" s="301"/>
      <c r="B32" s="301"/>
      <c r="C32" s="506"/>
      <c r="D32" s="506"/>
      <c r="E32" s="506"/>
      <c r="F32" s="506"/>
      <c r="G32" s="506"/>
      <c r="H32" s="300"/>
      <c r="I32" s="301"/>
      <c r="J32" s="301"/>
      <c r="K32" s="301"/>
      <c r="L32" s="507"/>
      <c r="M32" s="506"/>
      <c r="N32" s="301"/>
      <c r="O32" s="506"/>
      <c r="P32" s="508"/>
      <c r="Q32" s="508"/>
      <c r="R32" s="506"/>
      <c r="S32" s="506"/>
      <c r="T32" s="933"/>
      <c r="U32" s="301"/>
    </row>
    <row r="33" spans="1:21" s="668" customFormat="1" ht="31.5" customHeight="1" x14ac:dyDescent="0.25">
      <c r="A33" s="695">
        <f>COUNTIF(A6:A31,"*")</f>
        <v>2</v>
      </c>
      <c r="N33" s="695">
        <f>COUNTIF(N6:N31,"*")</f>
        <v>21</v>
      </c>
      <c r="T33" s="924">
        <f>AVERAGE(T6:T31)</f>
        <v>90</v>
      </c>
      <c r="U33" s="881"/>
    </row>
    <row r="34" spans="1:21" s="668" customFormat="1" ht="31.5" customHeight="1" x14ac:dyDescent="0.25">
      <c r="A34" s="430" t="s">
        <v>2773</v>
      </c>
      <c r="N34" s="430" t="s">
        <v>2774</v>
      </c>
      <c r="T34" s="925" t="s">
        <v>2774</v>
      </c>
      <c r="U34" s="881"/>
    </row>
  </sheetData>
  <mergeCells count="93">
    <mergeCell ref="U29:U30"/>
    <mergeCell ref="O29:O30"/>
    <mergeCell ref="P29:P30"/>
    <mergeCell ref="Q29:Q30"/>
    <mergeCell ref="R29:R30"/>
    <mergeCell ref="S29:S30"/>
    <mergeCell ref="T29:T30"/>
    <mergeCell ref="R24:R25"/>
    <mergeCell ref="S24:S25"/>
    <mergeCell ref="T24:T25"/>
    <mergeCell ref="U24:U25"/>
    <mergeCell ref="C26:C30"/>
    <mergeCell ref="D26:D28"/>
    <mergeCell ref="E27:E28"/>
    <mergeCell ref="F27:F28"/>
    <mergeCell ref="D29:D30"/>
    <mergeCell ref="N29:N30"/>
    <mergeCell ref="C24:C25"/>
    <mergeCell ref="D24:D25"/>
    <mergeCell ref="N24:N25"/>
    <mergeCell ref="O24:O25"/>
    <mergeCell ref="P24:P25"/>
    <mergeCell ref="Q24:Q25"/>
    <mergeCell ref="U18:U19"/>
    <mergeCell ref="A23:A31"/>
    <mergeCell ref="B23:B31"/>
    <mergeCell ref="G23:G31"/>
    <mergeCell ref="H23:H31"/>
    <mergeCell ref="I23:I31"/>
    <mergeCell ref="J23:J31"/>
    <mergeCell ref="K23:K31"/>
    <mergeCell ref="L23:L31"/>
    <mergeCell ref="M23:M31"/>
    <mergeCell ref="O18:O19"/>
    <mergeCell ref="P18:P19"/>
    <mergeCell ref="Q18:Q19"/>
    <mergeCell ref="R18:R19"/>
    <mergeCell ref="S18:S19"/>
    <mergeCell ref="T18:T19"/>
    <mergeCell ref="U6:U7"/>
    <mergeCell ref="D11:D12"/>
    <mergeCell ref="N11:N12"/>
    <mergeCell ref="O11:O12"/>
    <mergeCell ref="P11:P12"/>
    <mergeCell ref="Q11:Q12"/>
    <mergeCell ref="R11:R12"/>
    <mergeCell ref="S11:S12"/>
    <mergeCell ref="T11:T12"/>
    <mergeCell ref="U11:U12"/>
    <mergeCell ref="O6:O7"/>
    <mergeCell ref="P6:P7"/>
    <mergeCell ref="Q6:Q7"/>
    <mergeCell ref="R6:R7"/>
    <mergeCell ref="S6:S7"/>
    <mergeCell ref="T6:T7"/>
    <mergeCell ref="N6:N7"/>
    <mergeCell ref="N18:N19"/>
    <mergeCell ref="A6:A22"/>
    <mergeCell ref="B6:B22"/>
    <mergeCell ref="C6:C12"/>
    <mergeCell ref="D6:D7"/>
    <mergeCell ref="G6:G22"/>
    <mergeCell ref="H6:H22"/>
    <mergeCell ref="C13:C15"/>
    <mergeCell ref="D13:D15"/>
    <mergeCell ref="C16:C19"/>
    <mergeCell ref="I6:I22"/>
    <mergeCell ref="J6:J22"/>
    <mergeCell ref="K6:K22"/>
    <mergeCell ref="L6:L22"/>
    <mergeCell ref="M6:M22"/>
    <mergeCell ref="U4:U5"/>
    <mergeCell ref="I4:I5"/>
    <mergeCell ref="J4:J5"/>
    <mergeCell ref="K4:K5"/>
    <mergeCell ref="L4:L5"/>
    <mergeCell ref="M4:M5"/>
    <mergeCell ref="N4:N5"/>
    <mergeCell ref="O4:O5"/>
    <mergeCell ref="P4:Q4"/>
    <mergeCell ref="R4:R5"/>
    <mergeCell ref="S4:S5"/>
    <mergeCell ref="T4:T5"/>
    <mergeCell ref="A1:B2"/>
    <mergeCell ref="C1:T1"/>
    <mergeCell ref="C2:T2"/>
    <mergeCell ref="A3:E3"/>
    <mergeCell ref="F3:U3"/>
    <mergeCell ref="A4:B4"/>
    <mergeCell ref="C4:C5"/>
    <mergeCell ref="D4:F4"/>
    <mergeCell ref="G4:G5"/>
    <mergeCell ref="H4:H5"/>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5"/>
  <sheetViews>
    <sheetView topLeftCell="H50" zoomScaleNormal="100" workbookViewId="0">
      <selection activeCell="T51" sqref="T51"/>
    </sheetView>
  </sheetViews>
  <sheetFormatPr baseColWidth="10" defaultColWidth="11.28515625" defaultRowHeight="12.75" x14ac:dyDescent="0.2"/>
  <cols>
    <col min="1" max="1" width="20.140625" style="355" customWidth="1"/>
    <col min="2" max="2" width="17.42578125" style="355" customWidth="1"/>
    <col min="3" max="3" width="14.28515625" style="331" customWidth="1"/>
    <col min="4" max="4" width="22.7109375" style="331" customWidth="1"/>
    <col min="5" max="5" width="24.28515625" style="331" customWidth="1"/>
    <col min="6" max="6" width="23" style="331" customWidth="1"/>
    <col min="7" max="7" width="16.28515625" style="331" customWidth="1"/>
    <col min="8" max="8" width="5" style="21" customWidth="1"/>
    <col min="9" max="10" width="5" style="22" customWidth="1"/>
    <col min="11" max="11" width="18.28515625" style="355" customWidth="1"/>
    <col min="12" max="12" width="5.7109375" style="23" customWidth="1"/>
    <col min="13" max="13" width="5.7109375" style="20" customWidth="1"/>
    <col min="14" max="14" width="33.42578125" style="355" customWidth="1"/>
    <col min="15" max="15" width="15" style="331" customWidth="1"/>
    <col min="16" max="17" width="11.5703125" style="353" customWidth="1"/>
    <col min="18" max="18" width="16.42578125" style="331" customWidth="1"/>
    <col min="19" max="19" width="15.42578125" style="331" customWidth="1"/>
    <col min="20" max="20" width="10.42578125" style="930" customWidth="1"/>
    <col min="21" max="21" width="30.42578125" style="642" customWidth="1"/>
    <col min="22" max="16384" width="11.28515625" style="331"/>
  </cols>
  <sheetData>
    <row r="1" spans="1:24" ht="30" customHeight="1" x14ac:dyDescent="0.2">
      <c r="A1" s="1257"/>
      <c r="B1" s="1258"/>
      <c r="C1" s="1219" t="s">
        <v>273</v>
      </c>
      <c r="D1" s="1219"/>
      <c r="E1" s="1219"/>
      <c r="F1" s="1219"/>
      <c r="G1" s="1219"/>
      <c r="H1" s="1219"/>
      <c r="I1" s="1219"/>
      <c r="J1" s="1219"/>
      <c r="K1" s="1219"/>
      <c r="L1" s="1219"/>
      <c r="M1" s="1219"/>
      <c r="N1" s="1219"/>
      <c r="O1" s="1219"/>
      <c r="P1" s="1219"/>
      <c r="Q1" s="1219"/>
      <c r="R1" s="1219"/>
      <c r="S1" s="1219"/>
      <c r="T1" s="1219"/>
      <c r="U1" s="510" t="s">
        <v>274</v>
      </c>
    </row>
    <row r="2" spans="1:24" ht="30" customHeight="1" x14ac:dyDescent="0.2">
      <c r="A2" s="1259"/>
      <c r="B2" s="1260"/>
      <c r="C2" s="1220" t="s">
        <v>275</v>
      </c>
      <c r="D2" s="1220"/>
      <c r="E2" s="1220"/>
      <c r="F2" s="1220"/>
      <c r="G2" s="1220"/>
      <c r="H2" s="1220"/>
      <c r="I2" s="1220"/>
      <c r="J2" s="1220"/>
      <c r="K2" s="1220"/>
      <c r="L2" s="1220"/>
      <c r="M2" s="1220"/>
      <c r="N2" s="1220"/>
      <c r="O2" s="1220"/>
      <c r="P2" s="1220"/>
      <c r="Q2" s="1220"/>
      <c r="R2" s="1220"/>
      <c r="S2" s="1220"/>
      <c r="T2" s="1220"/>
      <c r="U2" s="510" t="s">
        <v>276</v>
      </c>
    </row>
    <row r="3" spans="1:24" ht="36" customHeight="1" thickBot="1" x14ac:dyDescent="0.25">
      <c r="A3" s="1303" t="s">
        <v>2300</v>
      </c>
      <c r="B3" s="1303"/>
      <c r="C3" s="1303"/>
      <c r="D3" s="1303"/>
      <c r="E3" s="1303"/>
      <c r="F3" s="1303" t="s">
        <v>2301</v>
      </c>
      <c r="G3" s="1303"/>
      <c r="H3" s="1303"/>
      <c r="I3" s="1303"/>
      <c r="J3" s="1303"/>
      <c r="K3" s="1303"/>
      <c r="L3" s="1303"/>
      <c r="M3" s="1303"/>
      <c r="N3" s="1303"/>
      <c r="O3" s="1303"/>
      <c r="P3" s="1303"/>
      <c r="Q3" s="1303"/>
      <c r="R3" s="1303"/>
      <c r="S3" s="1303"/>
      <c r="T3" s="1303"/>
      <c r="U3" s="1304"/>
    </row>
    <row r="4" spans="1:24" s="332" customFormat="1" ht="66.75" customHeight="1" x14ac:dyDescent="0.2">
      <c r="A4" s="1301" t="s">
        <v>896</v>
      </c>
      <c r="B4" s="1301"/>
      <c r="C4" s="1301" t="s">
        <v>897</v>
      </c>
      <c r="D4" s="1301" t="s">
        <v>898</v>
      </c>
      <c r="E4" s="1301"/>
      <c r="F4" s="1301"/>
      <c r="G4" s="1301" t="s">
        <v>712</v>
      </c>
      <c r="H4" s="1956" t="s">
        <v>283</v>
      </c>
      <c r="I4" s="1956" t="s">
        <v>284</v>
      </c>
      <c r="J4" s="1956" t="s">
        <v>285</v>
      </c>
      <c r="K4" s="1301" t="s">
        <v>286</v>
      </c>
      <c r="L4" s="1956" t="s">
        <v>287</v>
      </c>
      <c r="M4" s="1956" t="s">
        <v>288</v>
      </c>
      <c r="N4" s="1301" t="s">
        <v>289</v>
      </c>
      <c r="O4" s="1301" t="s">
        <v>290</v>
      </c>
      <c r="P4" s="1301" t="s">
        <v>291</v>
      </c>
      <c r="Q4" s="1301"/>
      <c r="R4" s="1301" t="s">
        <v>292</v>
      </c>
      <c r="S4" s="1301" t="s">
        <v>293</v>
      </c>
      <c r="T4" s="1983" t="s">
        <v>294</v>
      </c>
      <c r="U4" s="1253" t="s">
        <v>295</v>
      </c>
    </row>
    <row r="5" spans="1:24" s="332" customFormat="1" ht="93" customHeight="1" x14ac:dyDescent="0.2">
      <c r="A5" s="456" t="s">
        <v>713</v>
      </c>
      <c r="B5" s="456" t="s">
        <v>714</v>
      </c>
      <c r="C5" s="1253"/>
      <c r="D5" s="457" t="s">
        <v>298</v>
      </c>
      <c r="E5" s="457" t="s">
        <v>299</v>
      </c>
      <c r="F5" s="457" t="s">
        <v>300</v>
      </c>
      <c r="G5" s="1253"/>
      <c r="H5" s="1957"/>
      <c r="I5" s="1957"/>
      <c r="J5" s="1957"/>
      <c r="K5" s="1253"/>
      <c r="L5" s="1957"/>
      <c r="M5" s="1957"/>
      <c r="N5" s="1253"/>
      <c r="O5" s="1253"/>
      <c r="P5" s="456" t="s">
        <v>301</v>
      </c>
      <c r="Q5" s="456" t="s">
        <v>302</v>
      </c>
      <c r="R5" s="1253"/>
      <c r="S5" s="1253"/>
      <c r="T5" s="1984"/>
      <c r="U5" s="1253"/>
    </row>
    <row r="6" spans="1:24" ht="105.75" customHeight="1" x14ac:dyDescent="0.2">
      <c r="A6" s="1978" t="s">
        <v>2302</v>
      </c>
      <c r="B6" s="1978" t="s">
        <v>2303</v>
      </c>
      <c r="C6" s="1978" t="s">
        <v>2304</v>
      </c>
      <c r="D6" s="1978" t="s">
        <v>2305</v>
      </c>
      <c r="E6" s="541" t="s">
        <v>2306</v>
      </c>
      <c r="F6" s="619"/>
      <c r="G6" s="1978" t="s">
        <v>2307</v>
      </c>
      <c r="H6" s="1981" t="s">
        <v>824</v>
      </c>
      <c r="I6" s="1981" t="s">
        <v>825</v>
      </c>
      <c r="J6" s="1981" t="s">
        <v>2308</v>
      </c>
      <c r="K6" s="620" t="s">
        <v>2309</v>
      </c>
      <c r="L6" s="1981" t="s">
        <v>2310</v>
      </c>
      <c r="M6" s="1911" t="s">
        <v>343</v>
      </c>
      <c r="N6" s="621" t="s">
        <v>2311</v>
      </c>
      <c r="O6" s="621" t="s">
        <v>2312</v>
      </c>
      <c r="P6" s="622">
        <v>43101</v>
      </c>
      <c r="Q6" s="622">
        <v>43829</v>
      </c>
      <c r="R6" s="621" t="s">
        <v>2313</v>
      </c>
      <c r="S6" s="621" t="s">
        <v>2314</v>
      </c>
      <c r="T6" s="936">
        <v>80</v>
      </c>
      <c r="U6" s="935" t="s">
        <v>3183</v>
      </c>
    </row>
    <row r="7" spans="1:24" ht="88.5" customHeight="1" x14ac:dyDescent="0.2">
      <c r="A7" s="1979"/>
      <c r="B7" s="1979"/>
      <c r="C7" s="1979"/>
      <c r="D7" s="1980"/>
      <c r="E7" s="619" t="s">
        <v>2315</v>
      </c>
      <c r="F7" s="619" t="s">
        <v>2316</v>
      </c>
      <c r="G7" s="1979"/>
      <c r="H7" s="1982"/>
      <c r="I7" s="1982"/>
      <c r="J7" s="1982"/>
      <c r="K7" s="541" t="s">
        <v>2317</v>
      </c>
      <c r="L7" s="1982"/>
      <c r="M7" s="1949"/>
      <c r="N7" s="541" t="s">
        <v>2318</v>
      </c>
      <c r="O7" s="621" t="s">
        <v>2319</v>
      </c>
      <c r="P7" s="622">
        <v>43101</v>
      </c>
      <c r="Q7" s="622">
        <v>43829</v>
      </c>
      <c r="R7" s="621" t="s">
        <v>2320</v>
      </c>
      <c r="S7" s="430" t="s">
        <v>2321</v>
      </c>
      <c r="T7" s="936">
        <v>100</v>
      </c>
      <c r="U7" s="935" t="s">
        <v>3184</v>
      </c>
    </row>
    <row r="8" spans="1:24" ht="87" customHeight="1" x14ac:dyDescent="0.2">
      <c r="A8" s="1979"/>
      <c r="B8" s="1979"/>
      <c r="C8" s="1979"/>
      <c r="D8" s="1978" t="s">
        <v>2322</v>
      </c>
      <c r="E8" s="1986" t="s">
        <v>2323</v>
      </c>
      <c r="F8" s="1986" t="s">
        <v>2324</v>
      </c>
      <c r="G8" s="1979"/>
      <c r="H8" s="1982"/>
      <c r="I8" s="1982"/>
      <c r="J8" s="1982"/>
      <c r="K8" s="620" t="s">
        <v>2325</v>
      </c>
      <c r="L8" s="1982"/>
      <c r="M8" s="1911" t="s">
        <v>343</v>
      </c>
      <c r="N8" s="621" t="s">
        <v>2326</v>
      </c>
      <c r="O8" s="621" t="s">
        <v>2312</v>
      </c>
      <c r="P8" s="622">
        <v>43101</v>
      </c>
      <c r="Q8" s="622">
        <v>43829</v>
      </c>
      <c r="R8" s="621" t="s">
        <v>2327</v>
      </c>
      <c r="S8" s="621" t="s">
        <v>2328</v>
      </c>
      <c r="T8" s="936">
        <v>100</v>
      </c>
      <c r="U8" s="872" t="s">
        <v>3185</v>
      </c>
    </row>
    <row r="9" spans="1:24" ht="146.25" customHeight="1" x14ac:dyDescent="0.2">
      <c r="A9" s="1979"/>
      <c r="B9" s="1979"/>
      <c r="C9" s="1979"/>
      <c r="D9" s="1979"/>
      <c r="E9" s="1987"/>
      <c r="F9" s="1987"/>
      <c r="G9" s="1979"/>
      <c r="H9" s="1982"/>
      <c r="I9" s="1982"/>
      <c r="J9" s="1982"/>
      <c r="K9" s="620" t="s">
        <v>2329</v>
      </c>
      <c r="L9" s="1982"/>
      <c r="M9" s="1968"/>
      <c r="N9" s="621" t="s">
        <v>2330</v>
      </c>
      <c r="O9" s="621" t="s">
        <v>2312</v>
      </c>
      <c r="P9" s="622">
        <v>43101</v>
      </c>
      <c r="Q9" s="622">
        <v>43829</v>
      </c>
      <c r="R9" s="621" t="s">
        <v>2331</v>
      </c>
      <c r="S9" s="621" t="s">
        <v>2332</v>
      </c>
      <c r="T9" s="936">
        <v>90</v>
      </c>
      <c r="U9" s="872" t="s">
        <v>3186</v>
      </c>
    </row>
    <row r="10" spans="1:24" ht="66.75" customHeight="1" x14ac:dyDescent="0.2">
      <c r="A10" s="1979"/>
      <c r="B10" s="1979"/>
      <c r="C10" s="1979"/>
      <c r="D10" s="1980"/>
      <c r="E10" s="1988"/>
      <c r="F10" s="1988"/>
      <c r="G10" s="1979"/>
      <c r="H10" s="1982"/>
      <c r="I10" s="1982"/>
      <c r="J10" s="1982"/>
      <c r="K10" s="623"/>
      <c r="L10" s="1982"/>
      <c r="M10" s="1949"/>
      <c r="N10" s="870" t="s">
        <v>2333</v>
      </c>
      <c r="O10" s="870" t="s">
        <v>2312</v>
      </c>
      <c r="P10" s="869">
        <v>43101</v>
      </c>
      <c r="Q10" s="869">
        <v>43829</v>
      </c>
      <c r="R10" s="870" t="s">
        <v>2334</v>
      </c>
      <c r="S10" s="870" t="s">
        <v>2335</v>
      </c>
      <c r="T10" s="923">
        <v>100</v>
      </c>
      <c r="U10" s="872" t="s">
        <v>3187</v>
      </c>
    </row>
    <row r="11" spans="1:24" ht="135.75" customHeight="1" x14ac:dyDescent="0.2">
      <c r="A11" s="1978" t="s">
        <v>2336</v>
      </c>
      <c r="B11" s="1210" t="s">
        <v>2337</v>
      </c>
      <c r="C11" s="1210" t="s">
        <v>2338</v>
      </c>
      <c r="D11" s="1989" t="s">
        <v>2339</v>
      </c>
      <c r="E11" s="627" t="s">
        <v>2340</v>
      </c>
      <c r="F11" s="613"/>
      <c r="G11" s="1991" t="s">
        <v>2341</v>
      </c>
      <c r="H11" s="1981" t="s">
        <v>824</v>
      </c>
      <c r="I11" s="1981" t="s">
        <v>825</v>
      </c>
      <c r="J11" s="1981" t="s">
        <v>2308</v>
      </c>
      <c r="K11" s="1978" t="s">
        <v>2342</v>
      </c>
      <c r="L11" s="1981" t="s">
        <v>2310</v>
      </c>
      <c r="M11" s="1950" t="s">
        <v>343</v>
      </c>
      <c r="N11" s="870" t="s">
        <v>2343</v>
      </c>
      <c r="O11" s="870" t="s">
        <v>2312</v>
      </c>
      <c r="P11" s="869">
        <v>43101</v>
      </c>
      <c r="Q11" s="869">
        <v>43829</v>
      </c>
      <c r="R11" s="870" t="s">
        <v>2344</v>
      </c>
      <c r="S11" s="870" t="s">
        <v>2345</v>
      </c>
      <c r="T11" s="940">
        <v>100</v>
      </c>
      <c r="U11" s="872" t="s">
        <v>3188</v>
      </c>
      <c r="X11" s="626"/>
    </row>
    <row r="12" spans="1:24" ht="129" customHeight="1" x14ac:dyDescent="0.2">
      <c r="A12" s="1979"/>
      <c r="B12" s="1212"/>
      <c r="C12" s="1212"/>
      <c r="D12" s="1990"/>
      <c r="E12" s="459"/>
      <c r="F12" s="459"/>
      <c r="G12" s="1992"/>
      <c r="H12" s="1982"/>
      <c r="I12" s="1982"/>
      <c r="J12" s="1982"/>
      <c r="K12" s="1979"/>
      <c r="L12" s="1982"/>
      <c r="M12" s="1985"/>
      <c r="N12" s="621" t="s">
        <v>2346</v>
      </c>
      <c r="O12" s="621" t="s">
        <v>2312</v>
      </c>
      <c r="P12" s="622">
        <v>43101</v>
      </c>
      <c r="Q12" s="622">
        <v>43829</v>
      </c>
      <c r="R12" s="621" t="s">
        <v>2347</v>
      </c>
      <c r="S12" s="621" t="s">
        <v>2348</v>
      </c>
      <c r="T12" s="937">
        <v>100</v>
      </c>
      <c r="U12" s="872" t="s">
        <v>3189</v>
      </c>
    </row>
    <row r="13" spans="1:24" ht="116.25" customHeight="1" x14ac:dyDescent="0.2">
      <c r="A13" s="1979"/>
      <c r="B13" s="1212"/>
      <c r="C13" s="1212"/>
      <c r="D13" s="628" t="s">
        <v>2349</v>
      </c>
      <c r="E13" s="629" t="s">
        <v>2350</v>
      </c>
      <c r="F13" s="503"/>
      <c r="G13" s="1993"/>
      <c r="H13" s="1982"/>
      <c r="I13" s="1982"/>
      <c r="J13" s="1982"/>
      <c r="K13" s="1979"/>
      <c r="L13" s="1982"/>
      <c r="M13" s="1951"/>
      <c r="N13" s="621" t="s">
        <v>2351</v>
      </c>
      <c r="O13" s="621" t="s">
        <v>2312</v>
      </c>
      <c r="P13" s="622">
        <v>43101</v>
      </c>
      <c r="Q13" s="622">
        <v>43829</v>
      </c>
      <c r="R13" s="621" t="s">
        <v>2352</v>
      </c>
      <c r="S13" s="621" t="s">
        <v>2353</v>
      </c>
      <c r="T13" s="937">
        <v>95</v>
      </c>
      <c r="U13" s="872" t="s">
        <v>3190</v>
      </c>
    </row>
    <row r="14" spans="1:24" ht="116.25" customHeight="1" x14ac:dyDescent="0.2">
      <c r="A14" s="1978" t="s">
        <v>2354</v>
      </c>
      <c r="B14" s="1978" t="s">
        <v>2355</v>
      </c>
      <c r="C14" s="1978" t="s">
        <v>2356</v>
      </c>
      <c r="D14" s="620" t="s">
        <v>2357</v>
      </c>
      <c r="E14" s="459"/>
      <c r="F14" s="459"/>
      <c r="G14" s="1210" t="s">
        <v>2307</v>
      </c>
      <c r="H14" s="1981" t="s">
        <v>824</v>
      </c>
      <c r="I14" s="1981" t="s">
        <v>1607</v>
      </c>
      <c r="J14" s="1981" t="s">
        <v>2358</v>
      </c>
      <c r="K14" s="620" t="s">
        <v>2359</v>
      </c>
      <c r="L14" s="2012" t="s">
        <v>2360</v>
      </c>
      <c r="M14" s="1950" t="s">
        <v>343</v>
      </c>
      <c r="N14" s="621" t="s">
        <v>2361</v>
      </c>
      <c r="O14" s="1978" t="s">
        <v>2356</v>
      </c>
      <c r="P14" s="622">
        <v>43101</v>
      </c>
      <c r="Q14" s="622">
        <v>43829</v>
      </c>
      <c r="R14" s="621" t="s">
        <v>2362</v>
      </c>
      <c r="S14" s="621" t="s">
        <v>2363</v>
      </c>
      <c r="T14" s="937">
        <v>100</v>
      </c>
      <c r="U14" s="935" t="s">
        <v>3191</v>
      </c>
    </row>
    <row r="15" spans="1:24" ht="45" customHeight="1" x14ac:dyDescent="0.2">
      <c r="A15" s="1979"/>
      <c r="B15" s="1979"/>
      <c r="C15" s="1979"/>
      <c r="D15" s="620" t="s">
        <v>2364</v>
      </c>
      <c r="E15" s="459"/>
      <c r="F15" s="459"/>
      <c r="G15" s="1212"/>
      <c r="H15" s="1982"/>
      <c r="I15" s="1982"/>
      <c r="J15" s="1982"/>
      <c r="K15" s="2006" t="s">
        <v>2365</v>
      </c>
      <c r="L15" s="2012"/>
      <c r="M15" s="1985"/>
      <c r="N15" s="2000" t="s">
        <v>2366</v>
      </c>
      <c r="O15" s="1979"/>
      <c r="P15" s="2008">
        <v>43101</v>
      </c>
      <c r="Q15" s="2008">
        <v>43829</v>
      </c>
      <c r="R15" s="2009" t="s">
        <v>2367</v>
      </c>
      <c r="S15" s="2009" t="s">
        <v>2368</v>
      </c>
      <c r="T15" s="1976">
        <v>95</v>
      </c>
      <c r="U15" s="1975" t="s">
        <v>3192</v>
      </c>
    </row>
    <row r="16" spans="1:24" ht="90.75" customHeight="1" x14ac:dyDescent="0.2">
      <c r="A16" s="1979"/>
      <c r="B16" s="1979"/>
      <c r="C16" s="1979"/>
      <c r="D16" s="620" t="s">
        <v>2369</v>
      </c>
      <c r="E16" s="459"/>
      <c r="F16" s="459"/>
      <c r="G16" s="1212"/>
      <c r="H16" s="1982"/>
      <c r="I16" s="1982"/>
      <c r="J16" s="1982"/>
      <c r="K16" s="2013"/>
      <c r="L16" s="2012"/>
      <c r="M16" s="1985"/>
      <c r="N16" s="2002"/>
      <c r="O16" s="1979"/>
      <c r="P16" s="2008"/>
      <c r="Q16" s="2008"/>
      <c r="R16" s="2009"/>
      <c r="S16" s="2009"/>
      <c r="T16" s="1977"/>
      <c r="U16" s="1499"/>
    </row>
    <row r="17" spans="1:21" ht="63" customHeight="1" x14ac:dyDescent="0.2">
      <c r="A17" s="1979"/>
      <c r="B17" s="1979"/>
      <c r="C17" s="1979"/>
      <c r="D17" s="630" t="s">
        <v>2370</v>
      </c>
      <c r="E17" s="631" t="s">
        <v>2371</v>
      </c>
      <c r="F17" s="459"/>
      <c r="G17" s="1212"/>
      <c r="H17" s="1982"/>
      <c r="I17" s="1982"/>
      <c r="J17" s="1982"/>
      <c r="K17" s="620" t="s">
        <v>2372</v>
      </c>
      <c r="L17" s="2012"/>
      <c r="M17" s="1985"/>
      <c r="N17" s="621" t="s">
        <v>2373</v>
      </c>
      <c r="O17" s="1979"/>
      <c r="P17" s="622">
        <v>43101</v>
      </c>
      <c r="Q17" s="622">
        <v>43829</v>
      </c>
      <c r="R17" s="621" t="s">
        <v>2374</v>
      </c>
      <c r="S17" s="2009" t="s">
        <v>2375</v>
      </c>
      <c r="T17" s="937">
        <v>100</v>
      </c>
      <c r="U17" s="2010" t="s">
        <v>3193</v>
      </c>
    </row>
    <row r="18" spans="1:21" ht="84.75" customHeight="1" x14ac:dyDescent="0.2">
      <c r="A18" s="1979"/>
      <c r="B18" s="1979"/>
      <c r="C18" s="1979"/>
      <c r="D18" s="631" t="s">
        <v>2376</v>
      </c>
      <c r="E18" s="631" t="s">
        <v>2377</v>
      </c>
      <c r="F18" s="631" t="s">
        <v>2378</v>
      </c>
      <c r="G18" s="1212"/>
      <c r="H18" s="1982"/>
      <c r="I18" s="1982"/>
      <c r="J18" s="1982"/>
      <c r="K18" s="632"/>
      <c r="L18" s="2012"/>
      <c r="M18" s="1951"/>
      <c r="N18" s="621" t="s">
        <v>2379</v>
      </c>
      <c r="O18" s="1980"/>
      <c r="P18" s="622">
        <v>43101</v>
      </c>
      <c r="Q18" s="622">
        <v>43829</v>
      </c>
      <c r="R18" s="621" t="s">
        <v>2380</v>
      </c>
      <c r="S18" s="2009"/>
      <c r="T18" s="937">
        <v>100</v>
      </c>
      <c r="U18" s="2011"/>
    </row>
    <row r="19" spans="1:21" ht="57.75" customHeight="1" x14ac:dyDescent="0.2">
      <c r="A19" s="1986" t="s">
        <v>2381</v>
      </c>
      <c r="B19" s="1978" t="s">
        <v>2382</v>
      </c>
      <c r="C19" s="1978" t="s">
        <v>2383</v>
      </c>
      <c r="D19" s="620" t="s">
        <v>2384</v>
      </c>
      <c r="E19" s="620" t="s">
        <v>2385</v>
      </c>
      <c r="F19" s="620" t="s">
        <v>2386</v>
      </c>
      <c r="G19" s="1978" t="s">
        <v>2307</v>
      </c>
      <c r="H19" s="1981" t="s">
        <v>2387</v>
      </c>
      <c r="I19" s="1981" t="s">
        <v>825</v>
      </c>
      <c r="J19" s="1981" t="s">
        <v>2388</v>
      </c>
      <c r="K19" s="620" t="s">
        <v>2359</v>
      </c>
      <c r="L19" s="1981" t="s">
        <v>2389</v>
      </c>
      <c r="M19" s="1950" t="s">
        <v>343</v>
      </c>
      <c r="N19" s="1997" t="s">
        <v>2390</v>
      </c>
      <c r="O19" s="1978" t="s">
        <v>2356</v>
      </c>
      <c r="P19" s="1994">
        <v>43101</v>
      </c>
      <c r="Q19" s="1994">
        <v>43829</v>
      </c>
      <c r="R19" s="1997" t="s">
        <v>2391</v>
      </c>
      <c r="S19" s="2000" t="s">
        <v>2392</v>
      </c>
      <c r="T19" s="2003">
        <v>100</v>
      </c>
      <c r="U19" s="2000" t="s">
        <v>3194</v>
      </c>
    </row>
    <row r="20" spans="1:21" ht="48.75" customHeight="1" x14ac:dyDescent="0.2">
      <c r="A20" s="1987"/>
      <c r="B20" s="1979"/>
      <c r="C20" s="1979"/>
      <c r="D20" s="620" t="s">
        <v>2393</v>
      </c>
      <c r="E20" s="621" t="s">
        <v>2394</v>
      </c>
      <c r="F20" s="621" t="s">
        <v>2395</v>
      </c>
      <c r="G20" s="1979"/>
      <c r="H20" s="1982"/>
      <c r="I20" s="1982"/>
      <c r="J20" s="1982"/>
      <c r="K20" s="2006" t="s">
        <v>2396</v>
      </c>
      <c r="L20" s="1982"/>
      <c r="M20" s="1985"/>
      <c r="N20" s="1998"/>
      <c r="O20" s="1979"/>
      <c r="P20" s="1995"/>
      <c r="Q20" s="1995"/>
      <c r="R20" s="1998"/>
      <c r="S20" s="2001"/>
      <c r="T20" s="2004"/>
      <c r="U20" s="2001"/>
    </row>
    <row r="21" spans="1:21" ht="57" customHeight="1" x14ac:dyDescent="0.2">
      <c r="A21" s="1987"/>
      <c r="B21" s="1979"/>
      <c r="C21" s="1979"/>
      <c r="D21" s="620" t="s">
        <v>2397</v>
      </c>
      <c r="E21" s="620" t="s">
        <v>2398</v>
      </c>
      <c r="F21" s="620" t="s">
        <v>2399</v>
      </c>
      <c r="G21" s="1979"/>
      <c r="H21" s="1982"/>
      <c r="I21" s="1982"/>
      <c r="J21" s="1982"/>
      <c r="K21" s="2007"/>
      <c r="L21" s="1982"/>
      <c r="M21" s="1985"/>
      <c r="N21" s="1999"/>
      <c r="O21" s="1979"/>
      <c r="P21" s="1996"/>
      <c r="Q21" s="1996"/>
      <c r="R21" s="1999"/>
      <c r="S21" s="2002"/>
      <c r="T21" s="2005"/>
      <c r="U21" s="2002"/>
    </row>
    <row r="22" spans="1:21" ht="141" customHeight="1" x14ac:dyDescent="0.2">
      <c r="A22" s="1987"/>
      <c r="B22" s="1979"/>
      <c r="C22" s="1979"/>
      <c r="D22" s="620" t="s">
        <v>2400</v>
      </c>
      <c r="E22" s="620" t="s">
        <v>2401</v>
      </c>
      <c r="F22" s="620" t="s">
        <v>2402</v>
      </c>
      <c r="G22" s="1979"/>
      <c r="H22" s="1982"/>
      <c r="I22" s="1982"/>
      <c r="J22" s="1982"/>
      <c r="K22" s="1978" t="s">
        <v>2403</v>
      </c>
      <c r="L22" s="1982"/>
      <c r="M22" s="1985"/>
      <c r="N22" s="621" t="s">
        <v>2404</v>
      </c>
      <c r="O22" s="1978" t="s">
        <v>2356</v>
      </c>
      <c r="P22" s="622">
        <v>43101</v>
      </c>
      <c r="Q22" s="622">
        <v>43829</v>
      </c>
      <c r="R22" s="621" t="s">
        <v>2405</v>
      </c>
      <c r="S22" s="621" t="s">
        <v>2406</v>
      </c>
      <c r="T22" s="938"/>
      <c r="U22" s="872" t="s">
        <v>3195</v>
      </c>
    </row>
    <row r="23" spans="1:21" ht="62.25" customHeight="1" x14ac:dyDescent="0.2">
      <c r="A23" s="1987"/>
      <c r="B23" s="1979"/>
      <c r="C23" s="1979"/>
      <c r="D23" s="2000" t="s">
        <v>2407</v>
      </c>
      <c r="E23" s="2000" t="s">
        <v>2408</v>
      </c>
      <c r="F23" s="1279"/>
      <c r="G23" s="1979"/>
      <c r="H23" s="1982"/>
      <c r="I23" s="1982"/>
      <c r="J23" s="1982"/>
      <c r="K23" s="1979"/>
      <c r="L23" s="1982"/>
      <c r="M23" s="1985"/>
      <c r="N23" s="621" t="s">
        <v>2409</v>
      </c>
      <c r="O23" s="1979"/>
      <c r="P23" s="622">
        <v>43101</v>
      </c>
      <c r="Q23" s="622">
        <v>43829</v>
      </c>
      <c r="R23" s="621" t="s">
        <v>2410</v>
      </c>
      <c r="S23" s="621" t="s">
        <v>2411</v>
      </c>
      <c r="T23" s="937">
        <v>100</v>
      </c>
      <c r="U23" s="935" t="s">
        <v>3196</v>
      </c>
    </row>
    <row r="24" spans="1:21" ht="81.75" customHeight="1" x14ac:dyDescent="0.2">
      <c r="A24" s="1987"/>
      <c r="B24" s="1979"/>
      <c r="C24" s="1979"/>
      <c r="D24" s="2002"/>
      <c r="E24" s="2002"/>
      <c r="F24" s="1280"/>
      <c r="G24" s="1979"/>
      <c r="H24" s="2014"/>
      <c r="I24" s="2014"/>
      <c r="J24" s="1982"/>
      <c r="K24" s="1979"/>
      <c r="L24" s="1982"/>
      <c r="M24" s="1951"/>
      <c r="N24" s="624" t="s">
        <v>2412</v>
      </c>
      <c r="O24" s="1979"/>
      <c r="P24" s="622">
        <v>43101</v>
      </c>
      <c r="Q24" s="625">
        <v>43829</v>
      </c>
      <c r="R24" s="624" t="s">
        <v>2413</v>
      </c>
      <c r="S24" s="624" t="s">
        <v>2414</v>
      </c>
      <c r="T24" s="939">
        <v>100</v>
      </c>
      <c r="U24" s="935" t="s">
        <v>3197</v>
      </c>
    </row>
    <row r="25" spans="1:21" ht="184.5" customHeight="1" x14ac:dyDescent="0.2">
      <c r="A25" s="1978" t="s">
        <v>2415</v>
      </c>
      <c r="B25" s="1210" t="s">
        <v>2416</v>
      </c>
      <c r="C25" s="1210" t="s">
        <v>2417</v>
      </c>
      <c r="D25" s="620" t="s">
        <v>2418</v>
      </c>
      <c r="E25" s="620" t="s">
        <v>2419</v>
      </c>
      <c r="F25" s="459"/>
      <c r="G25" s="1210" t="s">
        <v>2307</v>
      </c>
      <c r="H25" s="1981" t="s">
        <v>824</v>
      </c>
      <c r="I25" s="1981" t="s">
        <v>825</v>
      </c>
      <c r="J25" s="1981" t="s">
        <v>2308</v>
      </c>
      <c r="K25" s="620" t="s">
        <v>2420</v>
      </c>
      <c r="L25" s="1981" t="s">
        <v>2310</v>
      </c>
      <c r="M25" s="1950" t="s">
        <v>343</v>
      </c>
      <c r="N25" s="621" t="s">
        <v>2421</v>
      </c>
      <c r="O25" s="1210" t="s">
        <v>2422</v>
      </c>
      <c r="P25" s="622">
        <v>43101</v>
      </c>
      <c r="Q25" s="622">
        <v>43829</v>
      </c>
      <c r="R25" s="633" t="s">
        <v>2423</v>
      </c>
      <c r="S25" s="621" t="s">
        <v>2424</v>
      </c>
      <c r="T25" s="937">
        <v>100</v>
      </c>
      <c r="U25" s="872" t="s">
        <v>3198</v>
      </c>
    </row>
    <row r="26" spans="1:21" ht="142.5" customHeight="1" x14ac:dyDescent="0.2">
      <c r="A26" s="1979"/>
      <c r="B26" s="1212"/>
      <c r="C26" s="1212"/>
      <c r="D26" s="620" t="s">
        <v>2425</v>
      </c>
      <c r="E26" s="620" t="s">
        <v>2426</v>
      </c>
      <c r="F26" s="620" t="s">
        <v>2427</v>
      </c>
      <c r="G26" s="1212"/>
      <c r="H26" s="1982"/>
      <c r="I26" s="1982"/>
      <c r="J26" s="1982"/>
      <c r="K26" s="620" t="s">
        <v>2428</v>
      </c>
      <c r="L26" s="1982"/>
      <c r="M26" s="1985"/>
      <c r="N26" s="621" t="s">
        <v>2429</v>
      </c>
      <c r="O26" s="1212"/>
      <c r="P26" s="622">
        <v>43101</v>
      </c>
      <c r="Q26" s="622">
        <v>43829</v>
      </c>
      <c r="R26" s="633" t="s">
        <v>2430</v>
      </c>
      <c r="S26" s="621" t="s">
        <v>2431</v>
      </c>
      <c r="T26" s="937">
        <v>90</v>
      </c>
      <c r="U26" s="935" t="s">
        <v>3199</v>
      </c>
    </row>
    <row r="27" spans="1:21" ht="120" customHeight="1" x14ac:dyDescent="0.2">
      <c r="A27" s="1979"/>
      <c r="B27" s="1212"/>
      <c r="C27" s="1212"/>
      <c r="D27" s="620" t="s">
        <v>2432</v>
      </c>
      <c r="E27" s="620" t="s">
        <v>2427</v>
      </c>
      <c r="F27" s="459"/>
      <c r="G27" s="1212"/>
      <c r="H27" s="1982"/>
      <c r="I27" s="1982"/>
      <c r="J27" s="1982"/>
      <c r="K27" s="620" t="s">
        <v>2433</v>
      </c>
      <c r="L27" s="1982"/>
      <c r="M27" s="1951"/>
      <c r="N27" s="621" t="s">
        <v>2434</v>
      </c>
      <c r="O27" s="1212"/>
      <c r="P27" s="622">
        <v>43101</v>
      </c>
      <c r="Q27" s="622">
        <v>43829</v>
      </c>
      <c r="R27" s="633" t="s">
        <v>2435</v>
      </c>
      <c r="S27" s="621" t="s">
        <v>2436</v>
      </c>
      <c r="T27" s="937">
        <v>100</v>
      </c>
      <c r="U27" s="935" t="s">
        <v>3200</v>
      </c>
    </row>
    <row r="28" spans="1:21" ht="125.25" customHeight="1" x14ac:dyDescent="0.2">
      <c r="A28" s="1978" t="s">
        <v>2437</v>
      </c>
      <c r="B28" s="1978" t="s">
        <v>2438</v>
      </c>
      <c r="C28" s="1210" t="s">
        <v>2417</v>
      </c>
      <c r="D28" s="620" t="s">
        <v>2439</v>
      </c>
      <c r="E28" s="1978" t="s">
        <v>2440</v>
      </c>
      <c r="F28" s="459"/>
      <c r="G28" s="1210" t="s">
        <v>2307</v>
      </c>
      <c r="H28" s="1981" t="s">
        <v>2387</v>
      </c>
      <c r="I28" s="1981" t="s">
        <v>825</v>
      </c>
      <c r="J28" s="1981" t="s">
        <v>2388</v>
      </c>
      <c r="K28" s="620" t="s">
        <v>2441</v>
      </c>
      <c r="L28" s="1981" t="s">
        <v>2442</v>
      </c>
      <c r="M28" s="1950" t="s">
        <v>343</v>
      </c>
      <c r="N28" s="621" t="s">
        <v>2443</v>
      </c>
      <c r="O28" s="1210" t="s">
        <v>2417</v>
      </c>
      <c r="P28" s="622">
        <v>43101</v>
      </c>
      <c r="Q28" s="622">
        <v>43829</v>
      </c>
      <c r="R28" s="621" t="s">
        <v>2444</v>
      </c>
      <c r="S28" s="621" t="s">
        <v>2445</v>
      </c>
      <c r="T28" s="937">
        <v>100</v>
      </c>
      <c r="U28" s="935" t="s">
        <v>3201</v>
      </c>
    </row>
    <row r="29" spans="1:21" ht="91.5" customHeight="1" x14ac:dyDescent="0.2">
      <c r="A29" s="1979"/>
      <c r="B29" s="1979"/>
      <c r="C29" s="1212"/>
      <c r="D29" s="620" t="s">
        <v>2446</v>
      </c>
      <c r="E29" s="1979"/>
      <c r="F29" s="459"/>
      <c r="G29" s="1212"/>
      <c r="H29" s="1982"/>
      <c r="I29" s="1982"/>
      <c r="J29" s="1982"/>
      <c r="K29" s="620" t="s">
        <v>2447</v>
      </c>
      <c r="L29" s="1982"/>
      <c r="M29" s="1985"/>
      <c r="N29" s="621" t="s">
        <v>2448</v>
      </c>
      <c r="O29" s="1212"/>
      <c r="P29" s="622">
        <v>43101</v>
      </c>
      <c r="Q29" s="622">
        <v>43829</v>
      </c>
      <c r="R29" s="621" t="s">
        <v>2449</v>
      </c>
      <c r="S29" s="621" t="s">
        <v>2450</v>
      </c>
      <c r="T29" s="937">
        <v>100</v>
      </c>
      <c r="U29" s="935" t="s">
        <v>3202</v>
      </c>
    </row>
    <row r="30" spans="1:21" ht="71.25" customHeight="1" x14ac:dyDescent="0.2">
      <c r="A30" s="1979"/>
      <c r="B30" s="1979"/>
      <c r="C30" s="1212"/>
      <c r="D30" s="620" t="s">
        <v>2451</v>
      </c>
      <c r="E30" s="1979"/>
      <c r="F30" s="459"/>
      <c r="G30" s="1212"/>
      <c r="H30" s="1982"/>
      <c r="I30" s="1982"/>
      <c r="J30" s="1982"/>
      <c r="K30" s="632"/>
      <c r="L30" s="1982"/>
      <c r="M30" s="1951"/>
      <c r="N30" s="621" t="s">
        <v>2452</v>
      </c>
      <c r="O30" s="1212"/>
      <c r="P30" s="622">
        <v>43101</v>
      </c>
      <c r="Q30" s="622">
        <v>43829</v>
      </c>
      <c r="R30" s="621" t="s">
        <v>2453</v>
      </c>
      <c r="S30" s="621" t="s">
        <v>2454</v>
      </c>
      <c r="T30" s="937">
        <v>100</v>
      </c>
      <c r="U30" s="872" t="s">
        <v>3203</v>
      </c>
    </row>
    <row r="31" spans="1:21" ht="106.5" customHeight="1" x14ac:dyDescent="0.2">
      <c r="A31" s="1978" t="s">
        <v>2455</v>
      </c>
      <c r="B31" s="1978" t="s">
        <v>2456</v>
      </c>
      <c r="C31" s="1978" t="s">
        <v>2457</v>
      </c>
      <c r="D31" s="620" t="s">
        <v>2458</v>
      </c>
      <c r="E31" s="621" t="s">
        <v>2459</v>
      </c>
      <c r="F31" s="503"/>
      <c r="G31" s="1978" t="s">
        <v>2460</v>
      </c>
      <c r="H31" s="1981" t="s">
        <v>2387</v>
      </c>
      <c r="I31" s="1981" t="s">
        <v>825</v>
      </c>
      <c r="J31" s="1981" t="s">
        <v>2388</v>
      </c>
      <c r="K31" s="331"/>
      <c r="L31" s="1981" t="s">
        <v>2442</v>
      </c>
      <c r="M31" s="1950" t="s">
        <v>343</v>
      </c>
      <c r="N31" s="621" t="s">
        <v>2461</v>
      </c>
      <c r="O31" s="1978" t="s">
        <v>2462</v>
      </c>
      <c r="P31" s="622">
        <v>43101</v>
      </c>
      <c r="Q31" s="622">
        <v>43829</v>
      </c>
      <c r="R31" s="621" t="s">
        <v>2463</v>
      </c>
      <c r="S31" s="621" t="s">
        <v>2464</v>
      </c>
      <c r="T31" s="937">
        <v>100</v>
      </c>
      <c r="U31" s="935" t="s">
        <v>3204</v>
      </c>
    </row>
    <row r="32" spans="1:21" ht="161.25" customHeight="1" x14ac:dyDescent="0.2">
      <c r="A32" s="1979"/>
      <c r="B32" s="1979"/>
      <c r="C32" s="1979"/>
      <c r="D32" s="620" t="s">
        <v>2465</v>
      </c>
      <c r="E32" s="503"/>
      <c r="F32" s="503"/>
      <c r="G32" s="1979"/>
      <c r="H32" s="1982"/>
      <c r="I32" s="1982"/>
      <c r="J32" s="1982"/>
      <c r="K32" s="331"/>
      <c r="L32" s="1982"/>
      <c r="M32" s="1985"/>
      <c r="N32" s="621" t="s">
        <v>2466</v>
      </c>
      <c r="O32" s="1979"/>
      <c r="P32" s="622">
        <v>43101</v>
      </c>
      <c r="Q32" s="622">
        <v>43829</v>
      </c>
      <c r="R32" s="621" t="s">
        <v>2467</v>
      </c>
      <c r="S32" s="621" t="s">
        <v>2468</v>
      </c>
      <c r="T32" s="937">
        <v>100</v>
      </c>
      <c r="U32" s="872" t="s">
        <v>3205</v>
      </c>
    </row>
    <row r="33" spans="1:49" ht="70.5" customHeight="1" x14ac:dyDescent="0.2">
      <c r="A33" s="1979"/>
      <c r="B33" s="1979"/>
      <c r="C33" s="1979"/>
      <c r="D33" s="621" t="s">
        <v>2469</v>
      </c>
      <c r="E33" s="621" t="s">
        <v>2470</v>
      </c>
      <c r="F33" s="621" t="s">
        <v>2427</v>
      </c>
      <c r="G33" s="1979"/>
      <c r="H33" s="1982"/>
      <c r="I33" s="1982"/>
      <c r="J33" s="1982"/>
      <c r="K33" s="2006" t="s">
        <v>2471</v>
      </c>
      <c r="L33" s="1982"/>
      <c r="M33" s="1985"/>
      <c r="N33" s="2000" t="s">
        <v>2472</v>
      </c>
      <c r="O33" s="1979"/>
      <c r="P33" s="1994">
        <v>43101</v>
      </c>
      <c r="Q33" s="1994">
        <v>43829</v>
      </c>
      <c r="R33" s="2000" t="s">
        <v>2473</v>
      </c>
      <c r="S33" s="2000" t="s">
        <v>2474</v>
      </c>
      <c r="T33" s="1976">
        <v>100</v>
      </c>
      <c r="U33" s="1193" t="s">
        <v>3206</v>
      </c>
    </row>
    <row r="34" spans="1:49" ht="46.5" customHeight="1" x14ac:dyDescent="0.2">
      <c r="A34" s="1979"/>
      <c r="B34" s="1979"/>
      <c r="C34" s="1979"/>
      <c r="D34" s="2000" t="s">
        <v>2475</v>
      </c>
      <c r="E34" s="2000" t="s">
        <v>2476</v>
      </c>
      <c r="F34" s="2000" t="s">
        <v>2477</v>
      </c>
      <c r="G34" s="1979"/>
      <c r="H34" s="1982"/>
      <c r="I34" s="1982"/>
      <c r="J34" s="1982"/>
      <c r="K34" s="2007"/>
      <c r="L34" s="1982"/>
      <c r="M34" s="1985"/>
      <c r="N34" s="2002"/>
      <c r="O34" s="1979"/>
      <c r="P34" s="1996"/>
      <c r="Q34" s="1996"/>
      <c r="R34" s="2002"/>
      <c r="S34" s="2002"/>
      <c r="T34" s="1977"/>
      <c r="U34" s="1194"/>
    </row>
    <row r="35" spans="1:49" ht="165" customHeight="1" x14ac:dyDescent="0.2">
      <c r="A35" s="1979"/>
      <c r="B35" s="1979"/>
      <c r="C35" s="1979"/>
      <c r="D35" s="2002"/>
      <c r="E35" s="2002"/>
      <c r="F35" s="2002"/>
      <c r="G35" s="1979"/>
      <c r="H35" s="1982"/>
      <c r="I35" s="1982"/>
      <c r="J35" s="1982"/>
      <c r="K35" s="620" t="s">
        <v>2478</v>
      </c>
      <c r="L35" s="1982"/>
      <c r="M35" s="1985"/>
      <c r="N35" s="621" t="s">
        <v>2479</v>
      </c>
      <c r="O35" s="1979"/>
      <c r="P35" s="622">
        <v>43101</v>
      </c>
      <c r="Q35" s="622">
        <v>43829</v>
      </c>
      <c r="R35" s="621" t="s">
        <v>2480</v>
      </c>
      <c r="S35" s="621" t="s">
        <v>2480</v>
      </c>
      <c r="T35" s="937">
        <v>100</v>
      </c>
      <c r="U35" s="935" t="s">
        <v>3207</v>
      </c>
    </row>
    <row r="36" spans="1:49" ht="201.75" customHeight="1" x14ac:dyDescent="0.2">
      <c r="A36" s="1978" t="s">
        <v>2481</v>
      </c>
      <c r="B36" s="1978" t="s">
        <v>2482</v>
      </c>
      <c r="C36" s="1978" t="s">
        <v>2483</v>
      </c>
      <c r="D36" s="620" t="s">
        <v>2484</v>
      </c>
      <c r="E36" s="621" t="s">
        <v>2485</v>
      </c>
      <c r="F36" s="503"/>
      <c r="G36" s="1978" t="s">
        <v>2486</v>
      </c>
      <c r="H36" s="1981" t="s">
        <v>2387</v>
      </c>
      <c r="I36" s="1981" t="s">
        <v>825</v>
      </c>
      <c r="J36" s="1981" t="s">
        <v>2388</v>
      </c>
      <c r="K36" s="620"/>
      <c r="L36" s="1981" t="s">
        <v>2487</v>
      </c>
      <c r="M36" s="1950" t="s">
        <v>343</v>
      </c>
      <c r="N36" s="621" t="s">
        <v>2488</v>
      </c>
      <c r="O36" s="1978" t="s">
        <v>2483</v>
      </c>
      <c r="P36" s="622">
        <v>43101</v>
      </c>
      <c r="Q36" s="622">
        <v>43829</v>
      </c>
      <c r="R36" s="633" t="s">
        <v>2489</v>
      </c>
      <c r="S36" s="633" t="s">
        <v>2490</v>
      </c>
      <c r="T36" s="937">
        <v>100</v>
      </c>
      <c r="U36" s="872" t="s">
        <v>3208</v>
      </c>
    </row>
    <row r="37" spans="1:49" ht="243.75" customHeight="1" x14ac:dyDescent="0.2">
      <c r="A37" s="1979"/>
      <c r="B37" s="1979"/>
      <c r="C37" s="1979"/>
      <c r="D37" s="621" t="s">
        <v>2491</v>
      </c>
      <c r="E37" s="620" t="s">
        <v>2492</v>
      </c>
      <c r="F37" s="503"/>
      <c r="G37" s="1979"/>
      <c r="H37" s="1982"/>
      <c r="I37" s="1982"/>
      <c r="J37" s="1982"/>
      <c r="K37" s="620" t="s">
        <v>2493</v>
      </c>
      <c r="L37" s="1982"/>
      <c r="M37" s="1951"/>
      <c r="N37" s="621" t="s">
        <v>2494</v>
      </c>
      <c r="O37" s="1979"/>
      <c r="P37" s="622">
        <v>43101</v>
      </c>
      <c r="Q37" s="634">
        <v>43829</v>
      </c>
      <c r="R37" s="633" t="s">
        <v>2495</v>
      </c>
      <c r="S37" s="633" t="s">
        <v>2496</v>
      </c>
      <c r="T37" s="937">
        <v>100</v>
      </c>
      <c r="U37" s="872" t="s">
        <v>3209</v>
      </c>
    </row>
    <row r="38" spans="1:49" ht="57.75" customHeight="1" x14ac:dyDescent="0.2">
      <c r="A38" s="2000" t="s">
        <v>2497</v>
      </c>
      <c r="B38" s="2000" t="s">
        <v>2498</v>
      </c>
      <c r="C38" s="2000" t="s">
        <v>2499</v>
      </c>
      <c r="D38" s="2006" t="s">
        <v>2500</v>
      </c>
      <c r="E38" s="2000" t="s">
        <v>2501</v>
      </c>
      <c r="F38" s="2000" t="s">
        <v>2502</v>
      </c>
      <c r="G38" s="1979"/>
      <c r="H38" s="1982"/>
      <c r="I38" s="1982"/>
      <c r="J38" s="1982"/>
      <c r="K38" s="620" t="s">
        <v>2503</v>
      </c>
      <c r="L38" s="1982"/>
      <c r="M38" s="1985"/>
      <c r="N38" s="621" t="s">
        <v>2504</v>
      </c>
      <c r="O38" s="1979"/>
      <c r="P38" s="622">
        <v>43101</v>
      </c>
      <c r="Q38" s="622">
        <v>43829</v>
      </c>
      <c r="R38" s="621" t="s">
        <v>2505</v>
      </c>
      <c r="S38" s="621" t="s">
        <v>2506</v>
      </c>
      <c r="T38" s="937">
        <v>100</v>
      </c>
      <c r="U38" s="935" t="s">
        <v>3210</v>
      </c>
    </row>
    <row r="39" spans="1:49" ht="158.25" customHeight="1" x14ac:dyDescent="0.2">
      <c r="A39" s="2002"/>
      <c r="B39" s="2002"/>
      <c r="C39" s="2002"/>
      <c r="D39" s="2007"/>
      <c r="E39" s="2002"/>
      <c r="F39" s="2002"/>
      <c r="G39" s="1979"/>
      <c r="H39" s="1982"/>
      <c r="I39" s="1982"/>
      <c r="J39" s="1982"/>
      <c r="L39" s="1982"/>
      <c r="M39" s="1951"/>
      <c r="N39" s="621" t="s">
        <v>2507</v>
      </c>
      <c r="O39" s="1979"/>
      <c r="P39" s="622">
        <v>43101</v>
      </c>
      <c r="Q39" s="622">
        <v>43829</v>
      </c>
      <c r="R39" s="621" t="s">
        <v>2508</v>
      </c>
      <c r="S39" s="621" t="s">
        <v>2509</v>
      </c>
      <c r="T39" s="937">
        <v>100</v>
      </c>
      <c r="U39" s="872" t="s">
        <v>3223</v>
      </c>
    </row>
    <row r="40" spans="1:49" ht="69" customHeight="1" x14ac:dyDescent="0.2">
      <c r="A40" s="2009" t="s">
        <v>2510</v>
      </c>
      <c r="B40" s="2009" t="s">
        <v>2511</v>
      </c>
      <c r="C40" s="2009" t="s">
        <v>2512</v>
      </c>
      <c r="D40" s="620" t="s">
        <v>2513</v>
      </c>
      <c r="E40" s="620" t="s">
        <v>2514</v>
      </c>
      <c r="F40" s="620" t="s">
        <v>2515</v>
      </c>
      <c r="G40" s="2009" t="s">
        <v>2516</v>
      </c>
      <c r="H40" s="1981" t="s">
        <v>2387</v>
      </c>
      <c r="I40" s="1981" t="s">
        <v>825</v>
      </c>
      <c r="J40" s="1981" t="s">
        <v>2388</v>
      </c>
      <c r="K40" s="620"/>
      <c r="L40" s="1981" t="s">
        <v>2487</v>
      </c>
      <c r="M40" s="1950" t="s">
        <v>343</v>
      </c>
      <c r="N40" s="621" t="s">
        <v>2517</v>
      </c>
      <c r="O40" s="2009" t="s">
        <v>2518</v>
      </c>
      <c r="P40" s="622">
        <v>43101</v>
      </c>
      <c r="Q40" s="622">
        <v>43829</v>
      </c>
      <c r="R40" s="621" t="s">
        <v>2519</v>
      </c>
      <c r="S40" s="621" t="s">
        <v>2520</v>
      </c>
      <c r="T40" s="937">
        <v>90</v>
      </c>
      <c r="U40" s="935" t="s">
        <v>3211</v>
      </c>
    </row>
    <row r="41" spans="1:49" ht="82.5" customHeight="1" x14ac:dyDescent="0.2">
      <c r="A41" s="2009"/>
      <c r="B41" s="2009"/>
      <c r="C41" s="2009"/>
      <c r="D41" s="620" t="s">
        <v>2521</v>
      </c>
      <c r="E41" s="620" t="s">
        <v>2522</v>
      </c>
      <c r="F41" s="620" t="s">
        <v>2523</v>
      </c>
      <c r="G41" s="2009"/>
      <c r="H41" s="1982"/>
      <c r="I41" s="1982"/>
      <c r="J41" s="1982"/>
      <c r="K41" s="620" t="s">
        <v>2524</v>
      </c>
      <c r="L41" s="1982"/>
      <c r="M41" s="1985"/>
      <c r="N41" s="621" t="s">
        <v>2525</v>
      </c>
      <c r="O41" s="2009"/>
      <c r="P41" s="622">
        <v>43101</v>
      </c>
      <c r="Q41" s="622">
        <v>43829</v>
      </c>
      <c r="R41" s="621" t="s">
        <v>2526</v>
      </c>
      <c r="S41" s="621" t="s">
        <v>2527</v>
      </c>
      <c r="T41" s="937">
        <v>100</v>
      </c>
      <c r="U41" s="872" t="s">
        <v>3212</v>
      </c>
    </row>
    <row r="42" spans="1:49" ht="127.5" customHeight="1" x14ac:dyDescent="0.2">
      <c r="A42" s="2009"/>
      <c r="B42" s="2009"/>
      <c r="C42" s="2009"/>
      <c r="D42" s="620" t="s">
        <v>2528</v>
      </c>
      <c r="E42" s="620" t="s">
        <v>2529</v>
      </c>
      <c r="F42" s="503"/>
      <c r="G42" s="2009"/>
      <c r="H42" s="1982"/>
      <c r="I42" s="1982"/>
      <c r="J42" s="1982"/>
      <c r="K42" s="620" t="s">
        <v>2530</v>
      </c>
      <c r="L42" s="1982"/>
      <c r="M42" s="1951"/>
      <c r="N42" s="621" t="s">
        <v>2531</v>
      </c>
      <c r="O42" s="2009"/>
      <c r="P42" s="622">
        <v>43101</v>
      </c>
      <c r="Q42" s="622">
        <v>43829</v>
      </c>
      <c r="R42" s="621" t="s">
        <v>2532</v>
      </c>
      <c r="S42" s="621" t="s">
        <v>2533</v>
      </c>
      <c r="T42" s="937">
        <v>90</v>
      </c>
      <c r="U42" s="872" t="s">
        <v>3213</v>
      </c>
    </row>
    <row r="43" spans="1:49" s="638" customFormat="1" ht="109.5" customHeight="1" x14ac:dyDescent="0.2">
      <c r="A43" s="621" t="s">
        <v>2534</v>
      </c>
      <c r="B43" s="621" t="s">
        <v>2535</v>
      </c>
      <c r="C43" s="621" t="s">
        <v>2536</v>
      </c>
      <c r="D43" s="621" t="s">
        <v>2537</v>
      </c>
      <c r="E43" s="621" t="s">
        <v>2538</v>
      </c>
      <c r="F43" s="621" t="s">
        <v>2539</v>
      </c>
      <c r="G43" s="635" t="s">
        <v>2540</v>
      </c>
      <c r="H43" s="636" t="s">
        <v>2387</v>
      </c>
      <c r="I43" s="636" t="s">
        <v>825</v>
      </c>
      <c r="J43" s="636" t="s">
        <v>2388</v>
      </c>
      <c r="K43" s="620" t="s">
        <v>2541</v>
      </c>
      <c r="L43" s="636" t="s">
        <v>2442</v>
      </c>
      <c r="M43" s="637" t="s">
        <v>1153</v>
      </c>
      <c r="N43" s="621" t="s">
        <v>2542</v>
      </c>
      <c r="O43" s="621" t="s">
        <v>2536</v>
      </c>
      <c r="P43" s="622">
        <v>43101</v>
      </c>
      <c r="Q43" s="622">
        <v>43829</v>
      </c>
      <c r="R43" s="621" t="s">
        <v>2480</v>
      </c>
      <c r="S43" s="621" t="s">
        <v>2480</v>
      </c>
      <c r="T43" s="937">
        <v>90</v>
      </c>
      <c r="U43" s="935" t="s">
        <v>3214</v>
      </c>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row>
    <row r="44" spans="1:49" s="638" customFormat="1" ht="100.5" customHeight="1" x14ac:dyDescent="0.2">
      <c r="A44" s="2018" t="s">
        <v>2543</v>
      </c>
      <c r="B44" s="2000" t="s">
        <v>2544</v>
      </c>
      <c r="C44" s="2000" t="s">
        <v>2545</v>
      </c>
      <c r="D44" s="2000" t="s">
        <v>2546</v>
      </c>
      <c r="E44" s="2000" t="s">
        <v>2547</v>
      </c>
      <c r="F44" s="2021"/>
      <c r="G44" s="2000" t="s">
        <v>2548</v>
      </c>
      <c r="H44" s="1981" t="s">
        <v>2387</v>
      </c>
      <c r="I44" s="1981" t="s">
        <v>825</v>
      </c>
      <c r="J44" s="1981" t="s">
        <v>2388</v>
      </c>
      <c r="K44" s="2024"/>
      <c r="L44" s="1981" t="s">
        <v>2442</v>
      </c>
      <c r="M44" s="2015" t="s">
        <v>1153</v>
      </c>
      <c r="N44" s="621" t="s">
        <v>2549</v>
      </c>
      <c r="O44" s="621" t="s">
        <v>2550</v>
      </c>
      <c r="P44" s="634">
        <v>43403</v>
      </c>
      <c r="Q44" s="634">
        <v>43829</v>
      </c>
      <c r="R44" s="621" t="s">
        <v>2551</v>
      </c>
      <c r="S44" s="621" t="s">
        <v>2552</v>
      </c>
      <c r="T44" s="937">
        <v>90</v>
      </c>
      <c r="U44" s="935" t="s">
        <v>3215</v>
      </c>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row>
    <row r="45" spans="1:49" s="638" customFormat="1" ht="149.25" customHeight="1" x14ac:dyDescent="0.2">
      <c r="A45" s="2019"/>
      <c r="B45" s="2001"/>
      <c r="C45" s="2001"/>
      <c r="D45" s="2001"/>
      <c r="E45" s="2001"/>
      <c r="F45" s="2022"/>
      <c r="G45" s="2001"/>
      <c r="H45" s="1982"/>
      <c r="I45" s="1982"/>
      <c r="J45" s="1982"/>
      <c r="K45" s="2024"/>
      <c r="L45" s="1982"/>
      <c r="M45" s="2016"/>
      <c r="N45" s="621" t="s">
        <v>2553</v>
      </c>
      <c r="O45" s="621" t="s">
        <v>2550</v>
      </c>
      <c r="P45" s="634">
        <v>43403</v>
      </c>
      <c r="Q45" s="634">
        <v>43829</v>
      </c>
      <c r="R45" s="621" t="s">
        <v>2554</v>
      </c>
      <c r="S45" s="621" t="s">
        <v>2555</v>
      </c>
      <c r="T45" s="937">
        <v>100</v>
      </c>
      <c r="U45" s="872" t="s">
        <v>3216</v>
      </c>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row>
    <row r="46" spans="1:49" s="638" customFormat="1" ht="149.25" customHeight="1" x14ac:dyDescent="0.2">
      <c r="A46" s="2019"/>
      <c r="B46" s="2002"/>
      <c r="C46" s="2002"/>
      <c r="D46" s="2002"/>
      <c r="E46" s="2002"/>
      <c r="F46" s="2023"/>
      <c r="G46" s="2001"/>
      <c r="H46" s="1982"/>
      <c r="I46" s="1982"/>
      <c r="J46" s="1982"/>
      <c r="K46" s="2024"/>
      <c r="L46" s="1982"/>
      <c r="M46" s="2016"/>
      <c r="N46" s="621" t="s">
        <v>2556</v>
      </c>
      <c r="O46" s="621" t="s">
        <v>2550</v>
      </c>
      <c r="P46" s="634">
        <v>43403</v>
      </c>
      <c r="Q46" s="634">
        <v>43829</v>
      </c>
      <c r="R46" s="621" t="s">
        <v>2557</v>
      </c>
      <c r="S46" s="621" t="s">
        <v>2558</v>
      </c>
      <c r="T46" s="937">
        <v>100</v>
      </c>
      <c r="U46" s="872" t="s">
        <v>3217</v>
      </c>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row>
    <row r="47" spans="1:49" s="638" customFormat="1" ht="114" customHeight="1" x14ac:dyDescent="0.2">
      <c r="A47" s="2019"/>
      <c r="B47" s="2000" t="s">
        <v>2559</v>
      </c>
      <c r="C47" s="2000" t="s">
        <v>2545</v>
      </c>
      <c r="D47" s="2000" t="s">
        <v>2560</v>
      </c>
      <c r="E47" s="2000" t="s">
        <v>2561</v>
      </c>
      <c r="F47" s="2021"/>
      <c r="G47" s="2001"/>
      <c r="H47" s="1982"/>
      <c r="I47" s="1982"/>
      <c r="J47" s="1982"/>
      <c r="K47" s="639"/>
      <c r="L47" s="1982"/>
      <c r="M47" s="2016"/>
      <c r="N47" s="621" t="s">
        <v>2562</v>
      </c>
      <c r="O47" s="621" t="s">
        <v>2550</v>
      </c>
      <c r="P47" s="634">
        <v>43403</v>
      </c>
      <c r="Q47" s="634">
        <v>43829</v>
      </c>
      <c r="R47" s="621" t="s">
        <v>2480</v>
      </c>
      <c r="S47" s="621" t="s">
        <v>2480</v>
      </c>
      <c r="T47" s="937">
        <v>90</v>
      </c>
      <c r="U47" s="935" t="s">
        <v>3218</v>
      </c>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row>
    <row r="48" spans="1:49" s="638" customFormat="1" ht="120" customHeight="1" x14ac:dyDescent="0.2">
      <c r="A48" s="2019"/>
      <c r="B48" s="2001"/>
      <c r="C48" s="2001"/>
      <c r="D48" s="2001"/>
      <c r="E48" s="2001"/>
      <c r="F48" s="2022"/>
      <c r="G48" s="2001"/>
      <c r="H48" s="1982"/>
      <c r="I48" s="1982"/>
      <c r="J48" s="1982"/>
      <c r="K48" s="639"/>
      <c r="L48" s="1982"/>
      <c r="M48" s="2016"/>
      <c r="N48" s="640" t="s">
        <v>2563</v>
      </c>
      <c r="O48" s="621" t="s">
        <v>2550</v>
      </c>
      <c r="P48" s="634">
        <v>43403</v>
      </c>
      <c r="Q48" s="634">
        <v>43829</v>
      </c>
      <c r="R48" s="621" t="s">
        <v>2480</v>
      </c>
      <c r="S48" s="621" t="s">
        <v>2480</v>
      </c>
      <c r="T48" s="937">
        <v>90</v>
      </c>
      <c r="U48" s="935" t="s">
        <v>3219</v>
      </c>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row>
    <row r="49" spans="1:49" s="638" customFormat="1" ht="140.25" customHeight="1" x14ac:dyDescent="0.2">
      <c r="A49" s="2019"/>
      <c r="B49" s="2001"/>
      <c r="C49" s="2001"/>
      <c r="D49" s="2001"/>
      <c r="E49" s="2001"/>
      <c r="F49" s="2022"/>
      <c r="G49" s="2001"/>
      <c r="H49" s="1982"/>
      <c r="I49" s="1982"/>
      <c r="J49" s="1982"/>
      <c r="K49" s="639"/>
      <c r="L49" s="1982"/>
      <c r="M49" s="2016"/>
      <c r="N49" s="640" t="s">
        <v>2564</v>
      </c>
      <c r="O49" s="621" t="s">
        <v>2550</v>
      </c>
      <c r="P49" s="634">
        <v>43403</v>
      </c>
      <c r="Q49" s="634">
        <v>43829</v>
      </c>
      <c r="R49" s="621" t="s">
        <v>2480</v>
      </c>
      <c r="S49" s="621" t="s">
        <v>2480</v>
      </c>
      <c r="T49" s="937">
        <v>90</v>
      </c>
      <c r="U49" s="935" t="s">
        <v>3220</v>
      </c>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row>
    <row r="50" spans="1:49" s="638" customFormat="1" ht="131.25" customHeight="1" x14ac:dyDescent="0.2">
      <c r="A50" s="2019"/>
      <c r="B50" s="2001"/>
      <c r="C50" s="2001"/>
      <c r="D50" s="2001"/>
      <c r="E50" s="2001"/>
      <c r="F50" s="2022"/>
      <c r="G50" s="2001"/>
      <c r="H50" s="1982"/>
      <c r="I50" s="1982"/>
      <c r="J50" s="1982"/>
      <c r="K50" s="639"/>
      <c r="L50" s="1982"/>
      <c r="M50" s="2016"/>
      <c r="N50" s="640" t="s">
        <v>2565</v>
      </c>
      <c r="O50" s="621" t="s">
        <v>2550</v>
      </c>
      <c r="P50" s="634">
        <v>43403</v>
      </c>
      <c r="Q50" s="634">
        <v>43829</v>
      </c>
      <c r="R50" s="621" t="s">
        <v>2480</v>
      </c>
      <c r="S50" s="621" t="s">
        <v>2480</v>
      </c>
      <c r="T50" s="937">
        <v>30</v>
      </c>
      <c r="U50" s="872" t="s">
        <v>3221</v>
      </c>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row>
    <row r="51" spans="1:49" s="638" customFormat="1" ht="86.25" customHeight="1" x14ac:dyDescent="0.2">
      <c r="A51" s="2020"/>
      <c r="B51" s="2002"/>
      <c r="C51" s="2002"/>
      <c r="D51" s="2002"/>
      <c r="E51" s="2002"/>
      <c r="F51" s="2023"/>
      <c r="G51" s="2002"/>
      <c r="H51" s="2014"/>
      <c r="I51" s="2014"/>
      <c r="J51" s="2014"/>
      <c r="K51" s="641"/>
      <c r="L51" s="2014"/>
      <c r="M51" s="2017"/>
      <c r="N51" s="640" t="s">
        <v>2566</v>
      </c>
      <c r="O51" s="621" t="s">
        <v>2550</v>
      </c>
      <c r="P51" s="634">
        <v>43403</v>
      </c>
      <c r="Q51" s="634">
        <v>43829</v>
      </c>
      <c r="R51" s="621" t="s">
        <v>2480</v>
      </c>
      <c r="S51" s="621" t="s">
        <v>2480</v>
      </c>
      <c r="T51" s="940">
        <v>80</v>
      </c>
      <c r="U51" s="935" t="s">
        <v>3222</v>
      </c>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row>
    <row r="52" spans="1:49" x14ac:dyDescent="0.2">
      <c r="U52" s="331"/>
    </row>
    <row r="53" spans="1:49" s="668" customFormat="1" ht="31.5" customHeight="1" x14ac:dyDescent="0.25">
      <c r="A53" s="695">
        <f>COUNTIF(A6:A51,"*")</f>
        <v>12</v>
      </c>
      <c r="N53" s="695">
        <f>COUNTIF(N6:N51,"*")</f>
        <v>42</v>
      </c>
      <c r="T53" s="924">
        <f>AVERAGE(T6:T51)</f>
        <v>94.878048780487802</v>
      </c>
    </row>
    <row r="54" spans="1:49" s="668" customFormat="1" ht="31.5" customHeight="1" x14ac:dyDescent="0.25">
      <c r="A54" s="430" t="s">
        <v>2773</v>
      </c>
      <c r="N54" s="430" t="s">
        <v>2774</v>
      </c>
      <c r="T54" s="925" t="s">
        <v>2774</v>
      </c>
    </row>
    <row r="55" spans="1:49" x14ac:dyDescent="0.2">
      <c r="U55" s="331"/>
    </row>
    <row r="56" spans="1:49" x14ac:dyDescent="0.2">
      <c r="U56" s="331"/>
    </row>
    <row r="57" spans="1:49" x14ac:dyDescent="0.2">
      <c r="U57" s="331"/>
    </row>
    <row r="58" spans="1:49" x14ac:dyDescent="0.2">
      <c r="U58" s="331"/>
    </row>
    <row r="59" spans="1:49" x14ac:dyDescent="0.2">
      <c r="U59" s="331"/>
    </row>
    <row r="60" spans="1:49" x14ac:dyDescent="0.2">
      <c r="U60" s="331"/>
    </row>
    <row r="61" spans="1:49" x14ac:dyDescent="0.2">
      <c r="U61" s="331"/>
    </row>
    <row r="62" spans="1:49" x14ac:dyDescent="0.2">
      <c r="U62" s="331"/>
    </row>
    <row r="63" spans="1:49" x14ac:dyDescent="0.2">
      <c r="U63" s="331"/>
    </row>
    <row r="64" spans="1:49" x14ac:dyDescent="0.2">
      <c r="U64" s="331"/>
    </row>
    <row r="65" spans="21:21" x14ac:dyDescent="0.2">
      <c r="U65" s="331"/>
    </row>
    <row r="66" spans="21:21" x14ac:dyDescent="0.2">
      <c r="U66" s="331"/>
    </row>
    <row r="67" spans="21:21" x14ac:dyDescent="0.2">
      <c r="U67" s="331"/>
    </row>
    <row r="68" spans="21:21" x14ac:dyDescent="0.2">
      <c r="U68" s="331"/>
    </row>
    <row r="69" spans="21:21" x14ac:dyDescent="0.2">
      <c r="U69" s="331"/>
    </row>
    <row r="70" spans="21:21" x14ac:dyDescent="0.2">
      <c r="U70" s="331"/>
    </row>
    <row r="71" spans="21:21" x14ac:dyDescent="0.2">
      <c r="U71" s="331"/>
    </row>
    <row r="72" spans="21:21" x14ac:dyDescent="0.2">
      <c r="U72" s="331"/>
    </row>
    <row r="73" spans="21:21" x14ac:dyDescent="0.2">
      <c r="U73" s="331"/>
    </row>
    <row r="74" spans="21:21" x14ac:dyDescent="0.2">
      <c r="U74" s="331"/>
    </row>
    <row r="75" spans="21:21" x14ac:dyDescent="0.2">
      <c r="U75" s="331"/>
    </row>
    <row r="76" spans="21:21" x14ac:dyDescent="0.2">
      <c r="U76" s="331"/>
    </row>
    <row r="77" spans="21:21" x14ac:dyDescent="0.2">
      <c r="U77" s="331"/>
    </row>
    <row r="78" spans="21:21" x14ac:dyDescent="0.2">
      <c r="U78" s="331"/>
    </row>
    <row r="79" spans="21:21" x14ac:dyDescent="0.2">
      <c r="U79" s="331"/>
    </row>
    <row r="80" spans="21:21" x14ac:dyDescent="0.2">
      <c r="U80" s="331"/>
    </row>
    <row r="81" spans="21:21" x14ac:dyDescent="0.2">
      <c r="U81" s="331"/>
    </row>
    <row r="82" spans="21:21" x14ac:dyDescent="0.2">
      <c r="U82" s="331"/>
    </row>
    <row r="83" spans="21:21" x14ac:dyDescent="0.2">
      <c r="U83" s="331"/>
    </row>
    <row r="84" spans="21:21" x14ac:dyDescent="0.2">
      <c r="U84" s="331"/>
    </row>
    <row r="85" spans="21:21" x14ac:dyDescent="0.2">
      <c r="U85" s="331"/>
    </row>
    <row r="86" spans="21:21" x14ac:dyDescent="0.2">
      <c r="U86" s="331"/>
    </row>
    <row r="87" spans="21:21" x14ac:dyDescent="0.2">
      <c r="U87" s="331"/>
    </row>
    <row r="88" spans="21:21" x14ac:dyDescent="0.2">
      <c r="U88" s="331"/>
    </row>
    <row r="89" spans="21:21" x14ac:dyDescent="0.2">
      <c r="U89" s="331"/>
    </row>
    <row r="90" spans="21:21" x14ac:dyDescent="0.2">
      <c r="U90" s="331"/>
    </row>
    <row r="91" spans="21:21" x14ac:dyDescent="0.2">
      <c r="U91" s="331"/>
    </row>
    <row r="92" spans="21:21" x14ac:dyDescent="0.2">
      <c r="U92" s="331"/>
    </row>
    <row r="93" spans="21:21" x14ac:dyDescent="0.2">
      <c r="U93" s="331"/>
    </row>
    <row r="94" spans="21:21" x14ac:dyDescent="0.2">
      <c r="U94" s="331"/>
    </row>
    <row r="95" spans="21:21" x14ac:dyDescent="0.2">
      <c r="U95" s="331"/>
    </row>
    <row r="96" spans="21:21" x14ac:dyDescent="0.2">
      <c r="U96" s="331"/>
    </row>
    <row r="97" spans="21:21" x14ac:dyDescent="0.2">
      <c r="U97" s="331"/>
    </row>
    <row r="98" spans="21:21" x14ac:dyDescent="0.2">
      <c r="U98" s="331"/>
    </row>
    <row r="99" spans="21:21" x14ac:dyDescent="0.2">
      <c r="U99" s="331"/>
    </row>
    <row r="100" spans="21:21" x14ac:dyDescent="0.2">
      <c r="U100" s="331"/>
    </row>
    <row r="101" spans="21:21" x14ac:dyDescent="0.2">
      <c r="U101" s="331"/>
    </row>
    <row r="102" spans="21:21" x14ac:dyDescent="0.2">
      <c r="U102" s="331"/>
    </row>
    <row r="103" spans="21:21" x14ac:dyDescent="0.2">
      <c r="U103" s="331"/>
    </row>
    <row r="104" spans="21:21" x14ac:dyDescent="0.2">
      <c r="U104" s="331"/>
    </row>
    <row r="105" spans="21:21" x14ac:dyDescent="0.2">
      <c r="U105" s="331"/>
    </row>
    <row r="106" spans="21:21" x14ac:dyDescent="0.2">
      <c r="U106" s="331"/>
    </row>
    <row r="107" spans="21:21" x14ac:dyDescent="0.2">
      <c r="U107" s="331"/>
    </row>
    <row r="108" spans="21:21" x14ac:dyDescent="0.2">
      <c r="U108" s="331"/>
    </row>
    <row r="109" spans="21:21" x14ac:dyDescent="0.2">
      <c r="U109" s="331"/>
    </row>
    <row r="110" spans="21:21" x14ac:dyDescent="0.2">
      <c r="U110" s="331"/>
    </row>
    <row r="111" spans="21:21" x14ac:dyDescent="0.2">
      <c r="U111" s="331"/>
    </row>
    <row r="112" spans="21:21" x14ac:dyDescent="0.2">
      <c r="U112" s="331"/>
    </row>
    <row r="113" spans="21:21" x14ac:dyDescent="0.2">
      <c r="U113" s="331"/>
    </row>
    <row r="114" spans="21:21" x14ac:dyDescent="0.2">
      <c r="U114" s="331"/>
    </row>
    <row r="115" spans="21:21" x14ac:dyDescent="0.2">
      <c r="U115" s="331"/>
    </row>
    <row r="116" spans="21:21" x14ac:dyDescent="0.2">
      <c r="U116" s="331"/>
    </row>
    <row r="117" spans="21:21" x14ac:dyDescent="0.2">
      <c r="U117" s="331"/>
    </row>
    <row r="118" spans="21:21" x14ac:dyDescent="0.2">
      <c r="U118" s="331"/>
    </row>
    <row r="119" spans="21:21" x14ac:dyDescent="0.2">
      <c r="U119" s="331"/>
    </row>
    <row r="120" spans="21:21" x14ac:dyDescent="0.2">
      <c r="U120" s="331"/>
    </row>
    <row r="121" spans="21:21" x14ac:dyDescent="0.2">
      <c r="U121" s="331"/>
    </row>
    <row r="122" spans="21:21" x14ac:dyDescent="0.2">
      <c r="U122" s="331"/>
    </row>
    <row r="123" spans="21:21" x14ac:dyDescent="0.2">
      <c r="U123" s="331"/>
    </row>
    <row r="124" spans="21:21" x14ac:dyDescent="0.2">
      <c r="U124" s="331"/>
    </row>
    <row r="125" spans="21:21" x14ac:dyDescent="0.2">
      <c r="U125" s="331"/>
    </row>
    <row r="126" spans="21:21" x14ac:dyDescent="0.2">
      <c r="U126" s="331"/>
    </row>
    <row r="127" spans="21:21" x14ac:dyDescent="0.2">
      <c r="U127" s="331"/>
    </row>
    <row r="128" spans="21:21" x14ac:dyDescent="0.2">
      <c r="U128" s="331"/>
    </row>
    <row r="129" spans="21:21" x14ac:dyDescent="0.2">
      <c r="U129" s="331"/>
    </row>
    <row r="130" spans="21:21" x14ac:dyDescent="0.2">
      <c r="U130" s="331"/>
    </row>
    <row r="131" spans="21:21" x14ac:dyDescent="0.2">
      <c r="U131" s="331"/>
    </row>
    <row r="132" spans="21:21" x14ac:dyDescent="0.2">
      <c r="U132" s="331"/>
    </row>
    <row r="133" spans="21:21" x14ac:dyDescent="0.2">
      <c r="U133" s="331"/>
    </row>
    <row r="134" spans="21:21" x14ac:dyDescent="0.2">
      <c r="U134" s="331"/>
    </row>
    <row r="135" spans="21:21" x14ac:dyDescent="0.2">
      <c r="U135" s="331"/>
    </row>
    <row r="136" spans="21:21" x14ac:dyDescent="0.2">
      <c r="U136" s="331"/>
    </row>
    <row r="137" spans="21:21" x14ac:dyDescent="0.2">
      <c r="U137" s="331"/>
    </row>
    <row r="138" spans="21:21" x14ac:dyDescent="0.2">
      <c r="U138" s="331"/>
    </row>
    <row r="139" spans="21:21" x14ac:dyDescent="0.2">
      <c r="U139" s="331"/>
    </row>
    <row r="140" spans="21:21" x14ac:dyDescent="0.2">
      <c r="U140" s="331"/>
    </row>
    <row r="141" spans="21:21" x14ac:dyDescent="0.2">
      <c r="U141" s="331"/>
    </row>
    <row r="142" spans="21:21" x14ac:dyDescent="0.2">
      <c r="U142" s="331"/>
    </row>
    <row r="143" spans="21:21" x14ac:dyDescent="0.2">
      <c r="U143" s="331"/>
    </row>
    <row r="144" spans="21:21" x14ac:dyDescent="0.2">
      <c r="U144" s="331"/>
    </row>
    <row r="145" spans="21:21" x14ac:dyDescent="0.2">
      <c r="U145" s="331"/>
    </row>
    <row r="146" spans="21:21" x14ac:dyDescent="0.2">
      <c r="U146" s="331"/>
    </row>
    <row r="147" spans="21:21" x14ac:dyDescent="0.2">
      <c r="U147" s="331"/>
    </row>
    <row r="148" spans="21:21" x14ac:dyDescent="0.2">
      <c r="U148" s="331"/>
    </row>
    <row r="149" spans="21:21" x14ac:dyDescent="0.2">
      <c r="U149" s="331"/>
    </row>
    <row r="150" spans="21:21" x14ac:dyDescent="0.2">
      <c r="U150" s="331"/>
    </row>
    <row r="151" spans="21:21" x14ac:dyDescent="0.2">
      <c r="U151" s="331"/>
    </row>
    <row r="152" spans="21:21" x14ac:dyDescent="0.2">
      <c r="U152" s="331"/>
    </row>
    <row r="153" spans="21:21" x14ac:dyDescent="0.2">
      <c r="U153" s="331"/>
    </row>
    <row r="154" spans="21:21" x14ac:dyDescent="0.2">
      <c r="U154" s="331"/>
    </row>
    <row r="155" spans="21:21" x14ac:dyDescent="0.2">
      <c r="U155" s="331"/>
    </row>
    <row r="156" spans="21:21" x14ac:dyDescent="0.2">
      <c r="U156" s="331"/>
    </row>
    <row r="157" spans="21:21" x14ac:dyDescent="0.2">
      <c r="U157" s="331"/>
    </row>
    <row r="158" spans="21:21" x14ac:dyDescent="0.2">
      <c r="U158" s="331"/>
    </row>
    <row r="159" spans="21:21" x14ac:dyDescent="0.2">
      <c r="U159" s="331"/>
    </row>
    <row r="160" spans="21:21" x14ac:dyDescent="0.2">
      <c r="U160" s="331"/>
    </row>
    <row r="161" spans="21:21" x14ac:dyDescent="0.2">
      <c r="U161" s="331"/>
    </row>
    <row r="162" spans="21:21" x14ac:dyDescent="0.2">
      <c r="U162" s="331"/>
    </row>
    <row r="163" spans="21:21" x14ac:dyDescent="0.2">
      <c r="U163" s="331"/>
    </row>
    <row r="164" spans="21:21" x14ac:dyDescent="0.2">
      <c r="U164" s="331"/>
    </row>
    <row r="165" spans="21:21" x14ac:dyDescent="0.2">
      <c r="U165" s="331"/>
    </row>
    <row r="166" spans="21:21" x14ac:dyDescent="0.2">
      <c r="U166" s="331"/>
    </row>
    <row r="167" spans="21:21" x14ac:dyDescent="0.2">
      <c r="U167" s="331"/>
    </row>
    <row r="168" spans="21:21" x14ac:dyDescent="0.2">
      <c r="U168" s="331"/>
    </row>
    <row r="169" spans="21:21" x14ac:dyDescent="0.2">
      <c r="U169" s="331"/>
    </row>
    <row r="170" spans="21:21" x14ac:dyDescent="0.2">
      <c r="U170" s="331"/>
    </row>
    <row r="171" spans="21:21" x14ac:dyDescent="0.2">
      <c r="U171" s="331"/>
    </row>
    <row r="172" spans="21:21" x14ac:dyDescent="0.2">
      <c r="U172" s="331"/>
    </row>
    <row r="173" spans="21:21" x14ac:dyDescent="0.2">
      <c r="U173" s="331"/>
    </row>
    <row r="174" spans="21:21" x14ac:dyDescent="0.2">
      <c r="U174" s="331"/>
    </row>
    <row r="175" spans="21:21" x14ac:dyDescent="0.2">
      <c r="U175" s="331"/>
    </row>
  </sheetData>
  <mergeCells count="183">
    <mergeCell ref="L44:L51"/>
    <mergeCell ref="M44:M51"/>
    <mergeCell ref="L40:L42"/>
    <mergeCell ref="M40:M42"/>
    <mergeCell ref="O40:O42"/>
    <mergeCell ref="A44:A51"/>
    <mergeCell ref="B44:B46"/>
    <mergeCell ref="C44:C46"/>
    <mergeCell ref="D44:D46"/>
    <mergeCell ref="E44:E46"/>
    <mergeCell ref="F44:F46"/>
    <mergeCell ref="G44:G51"/>
    <mergeCell ref="B47:B51"/>
    <mergeCell ref="C47:C51"/>
    <mergeCell ref="D47:D51"/>
    <mergeCell ref="E47:E51"/>
    <mergeCell ref="F47:F51"/>
    <mergeCell ref="H44:H51"/>
    <mergeCell ref="I44:I51"/>
    <mergeCell ref="J44:J51"/>
    <mergeCell ref="K44:K46"/>
    <mergeCell ref="A40:A42"/>
    <mergeCell ref="B40:B42"/>
    <mergeCell ref="C40:C42"/>
    <mergeCell ref="G40:G42"/>
    <mergeCell ref="H40:H42"/>
    <mergeCell ref="I40:I42"/>
    <mergeCell ref="J40:J42"/>
    <mergeCell ref="F38:F39"/>
    <mergeCell ref="G38:G39"/>
    <mergeCell ref="H38:H39"/>
    <mergeCell ref="I38:I39"/>
    <mergeCell ref="J38:J39"/>
    <mergeCell ref="L38:L39"/>
    <mergeCell ref="J36:J37"/>
    <mergeCell ref="L36:L37"/>
    <mergeCell ref="M36:M37"/>
    <mergeCell ref="O36:O37"/>
    <mergeCell ref="A38:A39"/>
    <mergeCell ref="B38:B39"/>
    <mergeCell ref="C38:C39"/>
    <mergeCell ref="D38:D39"/>
    <mergeCell ref="E38:E39"/>
    <mergeCell ref="A36:A37"/>
    <mergeCell ref="B36:B37"/>
    <mergeCell ref="C36:C37"/>
    <mergeCell ref="G36:G37"/>
    <mergeCell ref="H36:H37"/>
    <mergeCell ref="I36:I37"/>
    <mergeCell ref="M38:M39"/>
    <mergeCell ref="O38:O39"/>
    <mergeCell ref="A31:A35"/>
    <mergeCell ref="B31:B35"/>
    <mergeCell ref="C31:C35"/>
    <mergeCell ref="G31:G35"/>
    <mergeCell ref="H31:H35"/>
    <mergeCell ref="I31:I35"/>
    <mergeCell ref="J31:J35"/>
    <mergeCell ref="Q33:Q34"/>
    <mergeCell ref="A28:A30"/>
    <mergeCell ref="B28:B30"/>
    <mergeCell ref="C28:C30"/>
    <mergeCell ref="E28:E30"/>
    <mergeCell ref="G28:G30"/>
    <mergeCell ref="H28:H30"/>
    <mergeCell ref="I28:I30"/>
    <mergeCell ref="J28:J30"/>
    <mergeCell ref="L28:L30"/>
    <mergeCell ref="R33:R34"/>
    <mergeCell ref="S33:S34"/>
    <mergeCell ref="D34:D35"/>
    <mergeCell ref="E34:E35"/>
    <mergeCell ref="F34:F35"/>
    <mergeCell ref="L31:L35"/>
    <mergeCell ref="M31:M35"/>
    <mergeCell ref="O31:O35"/>
    <mergeCell ref="K33:K34"/>
    <mergeCell ref="N33:N34"/>
    <mergeCell ref="P33:P34"/>
    <mergeCell ref="M28:M30"/>
    <mergeCell ref="O19:O21"/>
    <mergeCell ref="P19:P21"/>
    <mergeCell ref="K22:K24"/>
    <mergeCell ref="O22:O24"/>
    <mergeCell ref="A25:A27"/>
    <mergeCell ref="B25:B27"/>
    <mergeCell ref="C25:C27"/>
    <mergeCell ref="G25:G27"/>
    <mergeCell ref="H25:H27"/>
    <mergeCell ref="I25:I27"/>
    <mergeCell ref="J25:J27"/>
    <mergeCell ref="L25:L27"/>
    <mergeCell ref="M25:M27"/>
    <mergeCell ref="O25:O27"/>
    <mergeCell ref="O28:O30"/>
    <mergeCell ref="N15:N16"/>
    <mergeCell ref="P15:P16"/>
    <mergeCell ref="A19:A24"/>
    <mergeCell ref="B19:B24"/>
    <mergeCell ref="C19:C24"/>
    <mergeCell ref="G19:G24"/>
    <mergeCell ref="H19:H24"/>
    <mergeCell ref="I19:I24"/>
    <mergeCell ref="D23:D24"/>
    <mergeCell ref="E23:E24"/>
    <mergeCell ref="F23:F24"/>
    <mergeCell ref="M19:M24"/>
    <mergeCell ref="N19:N21"/>
    <mergeCell ref="Q19:Q21"/>
    <mergeCell ref="R19:R21"/>
    <mergeCell ref="S19:S21"/>
    <mergeCell ref="T19:T21"/>
    <mergeCell ref="U19:U21"/>
    <mergeCell ref="K20:K21"/>
    <mergeCell ref="J19:J24"/>
    <mergeCell ref="L19:L24"/>
    <mergeCell ref="A14:A18"/>
    <mergeCell ref="B14:B18"/>
    <mergeCell ref="C14:C18"/>
    <mergeCell ref="G14:G18"/>
    <mergeCell ref="H14:H18"/>
    <mergeCell ref="I14:I18"/>
    <mergeCell ref="J14:J18"/>
    <mergeCell ref="Q15:Q16"/>
    <mergeCell ref="R15:R16"/>
    <mergeCell ref="S15:S16"/>
    <mergeCell ref="S17:S18"/>
    <mergeCell ref="U17:U18"/>
    <mergeCell ref="L14:L18"/>
    <mergeCell ref="M14:M18"/>
    <mergeCell ref="O14:O18"/>
    <mergeCell ref="K15:K16"/>
    <mergeCell ref="A11:A13"/>
    <mergeCell ref="B11:B13"/>
    <mergeCell ref="C11:C13"/>
    <mergeCell ref="D11:D12"/>
    <mergeCell ref="G11:G13"/>
    <mergeCell ref="H11:H13"/>
    <mergeCell ref="I11:I13"/>
    <mergeCell ref="J11:J13"/>
    <mergeCell ref="K11:K13"/>
    <mergeCell ref="A1:B2"/>
    <mergeCell ref="C1:T1"/>
    <mergeCell ref="C2:T2"/>
    <mergeCell ref="A3:E3"/>
    <mergeCell ref="F3:U3"/>
    <mergeCell ref="A4:B4"/>
    <mergeCell ref="C4:C5"/>
    <mergeCell ref="D4:F4"/>
    <mergeCell ref="G4:G5"/>
    <mergeCell ref="H4:H5"/>
    <mergeCell ref="O4:O5"/>
    <mergeCell ref="P4:Q4"/>
    <mergeCell ref="R4:R5"/>
    <mergeCell ref="S4:S5"/>
    <mergeCell ref="T4:T5"/>
    <mergeCell ref="U4:U5"/>
    <mergeCell ref="I4:I5"/>
    <mergeCell ref="J4:J5"/>
    <mergeCell ref="K4:K5"/>
    <mergeCell ref="L4:L5"/>
    <mergeCell ref="M4:M5"/>
    <mergeCell ref="N4:N5"/>
    <mergeCell ref="U15:U16"/>
    <mergeCell ref="T15:T16"/>
    <mergeCell ref="U33:U34"/>
    <mergeCell ref="T33:T34"/>
    <mergeCell ref="A6:A10"/>
    <mergeCell ref="B6:B10"/>
    <mergeCell ref="C6:C10"/>
    <mergeCell ref="D6:D7"/>
    <mergeCell ref="G6:G10"/>
    <mergeCell ref="H6:H10"/>
    <mergeCell ref="L11:L13"/>
    <mergeCell ref="M11:M13"/>
    <mergeCell ref="I6:I10"/>
    <mergeCell ref="J6:J10"/>
    <mergeCell ref="L6:L10"/>
    <mergeCell ref="M6:M7"/>
    <mergeCell ref="D8:D10"/>
    <mergeCell ref="E8:E10"/>
    <mergeCell ref="F8:F10"/>
    <mergeCell ref="M8:M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6"/>
  <sheetViews>
    <sheetView showGridLines="0" topLeftCell="A19" zoomScale="80" zoomScaleNormal="80" workbookViewId="0">
      <selection activeCell="M44" sqref="M44"/>
    </sheetView>
  </sheetViews>
  <sheetFormatPr baseColWidth="10" defaultRowHeight="15" x14ac:dyDescent="0.25"/>
  <cols>
    <col min="1" max="1" width="3.7109375" style="5" customWidth="1"/>
    <col min="2" max="2" width="6.140625" style="5" customWidth="1"/>
    <col min="3" max="3" width="4.140625" style="5" bestFit="1" customWidth="1"/>
    <col min="4" max="4" width="43.85546875" style="5" customWidth="1"/>
    <col min="5" max="6" width="8.28515625" style="61" customWidth="1"/>
    <col min="7" max="7" width="15.42578125" style="61" customWidth="1"/>
    <col min="8" max="8" width="12.42578125" style="61" customWidth="1"/>
    <col min="9" max="9" width="15" style="61" customWidth="1"/>
    <col min="10" max="10" width="16.85546875" style="61" customWidth="1"/>
    <col min="11" max="11" width="16.28515625" style="61" customWidth="1"/>
    <col min="12" max="12" width="15.85546875" style="61" customWidth="1"/>
    <col min="13" max="13" width="16.85546875" style="61" customWidth="1"/>
    <col min="14" max="14" width="85.85546875" style="5" customWidth="1"/>
    <col min="15" max="15" width="3.7109375" style="5" customWidth="1"/>
    <col min="16" max="16384" width="11.42578125" style="5"/>
  </cols>
  <sheetData>
    <row r="1" spans="1:15" ht="41.25" customHeight="1" x14ac:dyDescent="0.25">
      <c r="A1" s="1"/>
      <c r="B1" s="955" t="str">
        <f>Contenido!$B$1</f>
        <v xml:space="preserve">INFORME DE SEGUIMIENTO 
ADMINISTRACIÓN DE RIESGOS </v>
      </c>
      <c r="C1" s="955"/>
      <c r="D1" s="955"/>
      <c r="E1" s="955"/>
      <c r="F1" s="955"/>
      <c r="G1" s="955"/>
      <c r="H1" s="955"/>
      <c r="I1" s="955"/>
      <c r="J1" s="955"/>
      <c r="K1" s="955"/>
      <c r="L1" s="955"/>
      <c r="M1" s="955"/>
      <c r="N1" s="969"/>
      <c r="O1" s="1"/>
    </row>
    <row r="2" spans="1:15" ht="32.25" customHeight="1" x14ac:dyDescent="0.25">
      <c r="A2" s="1"/>
      <c r="B2" s="970" t="str">
        <f>Contenido!$B$2</f>
        <v xml:space="preserve">JUNIO 2019 - JUNIO 2020 </v>
      </c>
      <c r="C2" s="970"/>
      <c r="D2" s="970"/>
      <c r="E2" s="970"/>
      <c r="F2" s="970"/>
      <c r="G2" s="970"/>
      <c r="H2" s="970"/>
      <c r="I2" s="970"/>
      <c r="J2" s="970"/>
      <c r="K2" s="970"/>
      <c r="L2" s="970"/>
      <c r="M2" s="970"/>
      <c r="N2" s="970"/>
      <c r="O2" s="1"/>
    </row>
    <row r="3" spans="1:15" x14ac:dyDescent="0.25">
      <c r="A3" s="1"/>
      <c r="B3" s="1"/>
      <c r="C3" s="1"/>
      <c r="D3" s="1"/>
      <c r="E3" s="39"/>
      <c r="F3" s="39"/>
      <c r="G3" s="39"/>
      <c r="H3" s="39"/>
      <c r="I3" s="39"/>
      <c r="J3" s="39"/>
      <c r="K3" s="39"/>
      <c r="L3" s="39"/>
      <c r="M3" s="39"/>
      <c r="N3" s="1"/>
      <c r="O3" s="1"/>
    </row>
    <row r="4" spans="1:15" x14ac:dyDescent="0.25">
      <c r="A4" s="1"/>
      <c r="B4" s="1"/>
      <c r="C4" s="1"/>
      <c r="D4" s="1"/>
      <c r="E4" s="39"/>
      <c r="F4" s="39"/>
      <c r="G4" s="39"/>
      <c r="H4" s="39"/>
      <c r="I4" s="39"/>
      <c r="J4" s="39"/>
      <c r="K4" s="39"/>
      <c r="L4" s="39"/>
      <c r="M4" s="39"/>
      <c r="N4" s="1"/>
      <c r="O4" s="1"/>
    </row>
    <row r="5" spans="1:15" x14ac:dyDescent="0.25">
      <c r="A5" s="1"/>
      <c r="B5" s="1"/>
      <c r="C5" s="1"/>
      <c r="D5" s="1"/>
      <c r="E5" s="39"/>
      <c r="F5" s="39"/>
      <c r="G5" s="39"/>
      <c r="H5" s="39"/>
      <c r="I5" s="39"/>
      <c r="J5" s="39"/>
      <c r="K5" s="39"/>
      <c r="L5" s="39"/>
      <c r="M5" s="39"/>
      <c r="N5" s="1"/>
      <c r="O5" s="1"/>
    </row>
    <row r="6" spans="1:15" x14ac:dyDescent="0.25">
      <c r="A6" s="1"/>
      <c r="B6" s="1"/>
      <c r="C6" s="1"/>
      <c r="D6" s="1"/>
      <c r="E6" s="39"/>
      <c r="F6" s="39"/>
      <c r="G6" s="39"/>
      <c r="H6" s="39"/>
      <c r="I6" s="39"/>
      <c r="J6" s="39"/>
      <c r="K6" s="39"/>
      <c r="L6" s="39"/>
      <c r="M6" s="39"/>
      <c r="N6" s="1"/>
      <c r="O6" s="1"/>
    </row>
    <row r="7" spans="1:15" x14ac:dyDescent="0.25">
      <c r="A7" s="1" t="s">
        <v>56</v>
      </c>
      <c r="B7" s="1"/>
      <c r="C7" s="1"/>
      <c r="D7" s="1"/>
      <c r="E7" s="39"/>
      <c r="F7" s="39"/>
      <c r="G7" s="39"/>
      <c r="H7" s="39"/>
      <c r="I7" s="39"/>
      <c r="J7" s="39"/>
      <c r="K7" s="39"/>
      <c r="L7" s="39"/>
      <c r="M7" s="39"/>
      <c r="N7" s="1"/>
      <c r="O7" s="1"/>
    </row>
    <row r="8" spans="1:15" x14ac:dyDescent="0.25">
      <c r="A8" s="1"/>
      <c r="B8" s="1"/>
      <c r="C8" s="1"/>
      <c r="D8" s="1"/>
      <c r="E8" s="39"/>
      <c r="F8" s="39"/>
      <c r="G8" s="39"/>
      <c r="H8" s="39"/>
      <c r="I8" s="39"/>
      <c r="J8" s="39"/>
      <c r="K8" s="39"/>
      <c r="L8" s="39"/>
      <c r="M8" s="39"/>
      <c r="N8" s="1"/>
      <c r="O8" s="1"/>
    </row>
    <row r="9" spans="1:15" x14ac:dyDescent="0.25">
      <c r="A9" s="1"/>
      <c r="B9" s="1"/>
      <c r="C9" s="1"/>
      <c r="D9" s="1"/>
      <c r="E9" s="39"/>
      <c r="F9" s="39"/>
      <c r="G9" s="39"/>
      <c r="H9" s="39"/>
      <c r="I9" s="39"/>
      <c r="J9" s="39"/>
      <c r="K9" s="39"/>
      <c r="L9" s="39"/>
      <c r="M9" s="39"/>
      <c r="N9" s="1"/>
      <c r="O9" s="1"/>
    </row>
    <row r="10" spans="1:15" x14ac:dyDescent="0.25">
      <c r="A10" s="1"/>
      <c r="B10" s="1"/>
      <c r="C10" s="1"/>
      <c r="D10" s="1"/>
      <c r="E10" s="39"/>
      <c r="F10" s="39"/>
      <c r="G10" s="39"/>
      <c r="H10" s="39"/>
      <c r="I10" s="39"/>
      <c r="J10" s="39"/>
      <c r="K10" s="39"/>
      <c r="L10" s="39"/>
      <c r="M10" s="39"/>
      <c r="N10" s="1"/>
      <c r="O10" s="1"/>
    </row>
    <row r="11" spans="1:15" x14ac:dyDescent="0.25">
      <c r="A11" s="1"/>
      <c r="B11" s="1"/>
      <c r="C11" s="1"/>
      <c r="D11" s="1"/>
      <c r="E11" s="39"/>
      <c r="F11" s="39"/>
      <c r="G11" s="39"/>
      <c r="H11" s="39"/>
      <c r="I11" s="39"/>
      <c r="J11" s="39"/>
      <c r="K11" s="39"/>
      <c r="L11" s="39"/>
      <c r="M11" s="39"/>
      <c r="N11" s="1"/>
      <c r="O11" s="1"/>
    </row>
    <row r="12" spans="1:15" x14ac:dyDescent="0.25">
      <c r="A12" s="1"/>
      <c r="B12" s="1"/>
      <c r="C12" s="1"/>
      <c r="D12" s="1"/>
      <c r="E12" s="39"/>
      <c r="F12" s="39"/>
      <c r="G12" s="39"/>
      <c r="H12" s="39"/>
      <c r="I12" s="39"/>
      <c r="J12" s="39"/>
      <c r="K12" s="39"/>
      <c r="L12" s="39"/>
      <c r="M12" s="39"/>
      <c r="N12" s="1"/>
      <c r="O12" s="1"/>
    </row>
    <row r="13" spans="1:15" x14ac:dyDescent="0.25">
      <c r="A13" s="1"/>
      <c r="B13" s="971"/>
      <c r="C13" s="971"/>
      <c r="D13" s="971"/>
      <c r="E13" s="971"/>
      <c r="F13" s="971"/>
      <c r="G13" s="971"/>
      <c r="H13" s="971"/>
      <c r="I13" s="971"/>
      <c r="J13" s="971"/>
      <c r="K13" s="971"/>
      <c r="L13" s="971"/>
      <c r="M13" s="971"/>
      <c r="N13" s="1"/>
      <c r="O13" s="1"/>
    </row>
    <row r="14" spans="1:15" ht="6.75" customHeight="1" x14ac:dyDescent="0.25">
      <c r="A14" s="1"/>
      <c r="B14" s="1"/>
      <c r="C14" s="1"/>
      <c r="D14" s="1"/>
      <c r="E14" s="39"/>
      <c r="F14" s="39"/>
      <c r="G14" s="39"/>
      <c r="H14" s="39"/>
      <c r="I14" s="39"/>
      <c r="J14" s="39"/>
      <c r="K14" s="39"/>
      <c r="L14" s="39"/>
      <c r="M14" s="39"/>
      <c r="N14" s="1"/>
      <c r="O14" s="1"/>
    </row>
    <row r="15" spans="1:15" x14ac:dyDescent="0.25">
      <c r="A15" s="1"/>
      <c r="B15" s="972" t="s">
        <v>110</v>
      </c>
      <c r="C15" s="973"/>
      <c r="D15" s="973"/>
      <c r="E15" s="973"/>
      <c r="F15" s="973"/>
      <c r="G15" s="973"/>
      <c r="H15" s="973"/>
      <c r="I15" s="973"/>
      <c r="J15" s="973"/>
      <c r="K15" s="973"/>
      <c r="L15" s="973"/>
      <c r="M15" s="973"/>
      <c r="N15" s="973"/>
      <c r="O15" s="1"/>
    </row>
    <row r="16" spans="1:15" ht="33" customHeight="1" x14ac:dyDescent="0.25">
      <c r="A16" s="1"/>
      <c r="B16" s="975" t="s">
        <v>109</v>
      </c>
      <c r="C16" s="977" t="s">
        <v>60</v>
      </c>
      <c r="D16" s="978"/>
      <c r="E16" s="980" t="s">
        <v>231</v>
      </c>
      <c r="F16" s="980"/>
      <c r="G16" s="967" t="s">
        <v>2789</v>
      </c>
      <c r="H16" s="965" t="s">
        <v>238</v>
      </c>
      <c r="I16" s="965" t="s">
        <v>221</v>
      </c>
      <c r="J16" s="965" t="s">
        <v>233</v>
      </c>
      <c r="K16" s="965" t="s">
        <v>234</v>
      </c>
      <c r="L16" s="965" t="s">
        <v>235</v>
      </c>
      <c r="M16" s="965" t="s">
        <v>222</v>
      </c>
      <c r="N16" s="965" t="s">
        <v>219</v>
      </c>
      <c r="O16" s="1"/>
    </row>
    <row r="17" spans="1:17" ht="53.25" customHeight="1" x14ac:dyDescent="0.25">
      <c r="A17" s="1"/>
      <c r="B17" s="976"/>
      <c r="C17" s="972"/>
      <c r="D17" s="979"/>
      <c r="E17" s="90" t="s">
        <v>232</v>
      </c>
      <c r="F17" s="90" t="s">
        <v>229</v>
      </c>
      <c r="G17" s="968"/>
      <c r="H17" s="966"/>
      <c r="I17" s="966"/>
      <c r="J17" s="966"/>
      <c r="K17" s="966"/>
      <c r="L17" s="966"/>
      <c r="M17" s="966"/>
      <c r="N17" s="966"/>
      <c r="O17" s="1"/>
    </row>
    <row r="18" spans="1:17" x14ac:dyDescent="0.25">
      <c r="A18" s="1"/>
      <c r="B18" s="40">
        <v>1</v>
      </c>
      <c r="C18" s="41" t="s">
        <v>94</v>
      </c>
      <c r="D18" s="77" t="s">
        <v>57</v>
      </c>
      <c r="E18" s="95" t="s">
        <v>230</v>
      </c>
      <c r="F18" s="95"/>
      <c r="G18" s="95">
        <v>0</v>
      </c>
      <c r="H18" s="95">
        <f>'Dirección Institucional '!A22</f>
        <v>4</v>
      </c>
      <c r="I18" s="95">
        <f>'Dirección Institucional '!N22</f>
        <v>6</v>
      </c>
      <c r="J18" s="92">
        <v>6</v>
      </c>
      <c r="K18" s="96">
        <v>0</v>
      </c>
      <c r="L18" s="97">
        <v>0</v>
      </c>
      <c r="M18" s="758">
        <f>'Dirección Institucional '!T22</f>
        <v>100</v>
      </c>
      <c r="N18" s="91"/>
      <c r="O18" s="1"/>
    </row>
    <row r="19" spans="1:17" x14ac:dyDescent="0.25">
      <c r="A19" s="1"/>
      <c r="B19" s="32">
        <v>2</v>
      </c>
      <c r="C19" s="75" t="s">
        <v>67</v>
      </c>
      <c r="D19" s="78" t="s">
        <v>68</v>
      </c>
      <c r="E19" s="95" t="s">
        <v>230</v>
      </c>
      <c r="F19" s="116"/>
      <c r="G19" s="95">
        <v>0</v>
      </c>
      <c r="H19" s="92">
        <f>'Planeación '!A27</f>
        <v>3</v>
      </c>
      <c r="I19" s="92">
        <f>'Planeación '!N27</f>
        <v>3</v>
      </c>
      <c r="J19" s="92">
        <v>3</v>
      </c>
      <c r="K19" s="96">
        <v>0</v>
      </c>
      <c r="L19" s="97">
        <v>0</v>
      </c>
      <c r="M19" s="758">
        <f>'Planeación '!T27</f>
        <v>100</v>
      </c>
      <c r="N19" s="91"/>
      <c r="O19" s="1"/>
    </row>
    <row r="20" spans="1:17" x14ac:dyDescent="0.25">
      <c r="A20" s="1"/>
      <c r="B20" s="32">
        <v>3</v>
      </c>
      <c r="C20" s="75" t="s">
        <v>95</v>
      </c>
      <c r="D20" s="78" t="s">
        <v>99</v>
      </c>
      <c r="E20" s="95" t="s">
        <v>230</v>
      </c>
      <c r="F20" s="116"/>
      <c r="G20" s="95">
        <v>0</v>
      </c>
      <c r="H20" s="92">
        <f>'Seguimiento Institucional '!A18</f>
        <v>6</v>
      </c>
      <c r="I20" s="92">
        <f>'Seguimiento Institucional '!N18</f>
        <v>5</v>
      </c>
      <c r="J20" s="92">
        <v>5</v>
      </c>
      <c r="K20" s="96">
        <v>0</v>
      </c>
      <c r="L20" s="97">
        <v>0</v>
      </c>
      <c r="M20" s="758">
        <f>'Seguimiento Institucional '!T18</f>
        <v>100</v>
      </c>
      <c r="N20" s="91"/>
      <c r="O20" s="1"/>
    </row>
    <row r="21" spans="1:17" x14ac:dyDescent="0.25">
      <c r="A21" s="1"/>
      <c r="B21" s="40">
        <v>4</v>
      </c>
      <c r="C21" s="75" t="s">
        <v>81</v>
      </c>
      <c r="D21" s="78" t="s">
        <v>100</v>
      </c>
      <c r="E21" s="95" t="s">
        <v>230</v>
      </c>
      <c r="F21" s="116"/>
      <c r="G21" s="116">
        <v>0</v>
      </c>
      <c r="H21" s="92">
        <f>'G. Calidad Acad.'!A19</f>
        <v>3</v>
      </c>
      <c r="I21" s="92">
        <f>'G. Calidad Acad.'!N19</f>
        <v>3</v>
      </c>
      <c r="J21" s="92">
        <v>2</v>
      </c>
      <c r="K21" s="98">
        <v>1</v>
      </c>
      <c r="L21" s="99">
        <v>0</v>
      </c>
      <c r="M21" s="758">
        <f>'G. Calidad Acad.'!V19</f>
        <v>82.666666666666671</v>
      </c>
      <c r="N21" s="91"/>
      <c r="O21" s="1"/>
    </row>
    <row r="22" spans="1:17" x14ac:dyDescent="0.25">
      <c r="A22" s="1"/>
      <c r="B22" s="32">
        <v>5</v>
      </c>
      <c r="C22" s="75" t="s">
        <v>79</v>
      </c>
      <c r="D22" s="78" t="s">
        <v>80</v>
      </c>
      <c r="E22" s="95" t="s">
        <v>230</v>
      </c>
      <c r="F22" s="116"/>
      <c r="G22" s="116">
        <v>0</v>
      </c>
      <c r="H22" s="92">
        <f>'Formación '!A23</f>
        <v>3</v>
      </c>
      <c r="I22" s="92">
        <f>'Formación '!N23</f>
        <v>7</v>
      </c>
      <c r="J22" s="92">
        <v>6</v>
      </c>
      <c r="K22" s="98">
        <v>1</v>
      </c>
      <c r="L22" s="99">
        <v>0</v>
      </c>
      <c r="M22" s="758">
        <f>'Formación '!T23</f>
        <v>99.5</v>
      </c>
      <c r="N22" s="91"/>
      <c r="O22" s="1"/>
    </row>
    <row r="23" spans="1:17" x14ac:dyDescent="0.25">
      <c r="A23" s="1"/>
      <c r="B23" s="32">
        <v>6</v>
      </c>
      <c r="C23" s="75" t="s">
        <v>66</v>
      </c>
      <c r="D23" s="78" t="s">
        <v>101</v>
      </c>
      <c r="E23" s="95" t="s">
        <v>230</v>
      </c>
      <c r="F23" s="116"/>
      <c r="G23" s="116">
        <v>0</v>
      </c>
      <c r="H23" s="92">
        <f>'Investigación '!A13</f>
        <v>4</v>
      </c>
      <c r="I23" s="92">
        <f>'Investigación '!N13</f>
        <v>5</v>
      </c>
      <c r="J23" s="92">
        <v>5</v>
      </c>
      <c r="K23" s="98">
        <v>0</v>
      </c>
      <c r="L23" s="99">
        <v>0</v>
      </c>
      <c r="M23" s="758">
        <f>'Investigación '!T13</f>
        <v>100</v>
      </c>
      <c r="N23" s="91"/>
      <c r="O23" s="1"/>
    </row>
    <row r="24" spans="1:17" x14ac:dyDescent="0.25">
      <c r="A24" s="1"/>
      <c r="B24" s="40">
        <v>7</v>
      </c>
      <c r="C24" s="75" t="s">
        <v>65</v>
      </c>
      <c r="D24" s="78" t="s">
        <v>102</v>
      </c>
      <c r="E24" s="95" t="s">
        <v>230</v>
      </c>
      <c r="F24" s="116"/>
      <c r="G24" s="116">
        <v>0</v>
      </c>
      <c r="H24" s="92">
        <f>'Extensión '!A9</f>
        <v>2</v>
      </c>
      <c r="I24" s="92">
        <f>'Extensión '!N9</f>
        <v>2</v>
      </c>
      <c r="J24" s="92">
        <v>2</v>
      </c>
      <c r="K24" s="98">
        <v>0</v>
      </c>
      <c r="L24" s="99">
        <v>0</v>
      </c>
      <c r="M24" s="758">
        <f>'Extensión '!T9</f>
        <v>100</v>
      </c>
      <c r="N24" s="91"/>
      <c r="O24" s="1"/>
    </row>
    <row r="25" spans="1:17" x14ac:dyDescent="0.25">
      <c r="A25" s="1"/>
      <c r="B25" s="32">
        <v>7.1</v>
      </c>
      <c r="C25" s="75" t="s">
        <v>96</v>
      </c>
      <c r="D25" s="78" t="s">
        <v>97</v>
      </c>
      <c r="E25" s="95" t="s">
        <v>230</v>
      </c>
      <c r="F25" s="116"/>
      <c r="G25" s="116">
        <v>0</v>
      </c>
      <c r="H25" s="92">
        <f>'Consultorio Jurídico '!A16</f>
        <v>4</v>
      </c>
      <c r="I25" s="92">
        <f>'Consultorio Jurídico '!N16</f>
        <v>2</v>
      </c>
      <c r="J25" s="92">
        <v>2</v>
      </c>
      <c r="K25" s="98">
        <v>0</v>
      </c>
      <c r="L25" s="99">
        <v>0</v>
      </c>
      <c r="M25" s="758">
        <f>'Consultorio Jurídico '!T16</f>
        <v>100</v>
      </c>
      <c r="N25" s="91"/>
      <c r="O25" s="1"/>
    </row>
    <row r="26" spans="1:17" x14ac:dyDescent="0.25">
      <c r="A26" s="1"/>
      <c r="B26" s="32">
        <v>7.2</v>
      </c>
      <c r="C26" s="75" t="s">
        <v>64</v>
      </c>
      <c r="D26" s="78" t="s">
        <v>103</v>
      </c>
      <c r="E26" s="95" t="s">
        <v>230</v>
      </c>
      <c r="F26" s="116"/>
      <c r="G26" s="116">
        <v>0</v>
      </c>
      <c r="H26" s="92">
        <f>'Instituto de Lenguas '!A32</f>
        <v>1</v>
      </c>
      <c r="I26" s="92">
        <f>'Instituto de Lenguas '!N32</f>
        <v>20</v>
      </c>
      <c r="J26" s="92">
        <v>19</v>
      </c>
      <c r="K26" s="98">
        <v>1</v>
      </c>
      <c r="L26" s="99">
        <v>0</v>
      </c>
      <c r="M26" s="758">
        <f>'Instituto de Lenguas '!T32</f>
        <v>99.6875</v>
      </c>
      <c r="N26" s="786"/>
      <c r="O26" s="1"/>
    </row>
    <row r="27" spans="1:17" x14ac:dyDescent="0.25">
      <c r="A27" s="1"/>
      <c r="B27" s="40">
        <v>8</v>
      </c>
      <c r="C27" s="75" t="s">
        <v>71</v>
      </c>
      <c r="D27" s="78" t="s">
        <v>104</v>
      </c>
      <c r="E27" s="95" t="s">
        <v>230</v>
      </c>
      <c r="F27" s="116"/>
      <c r="G27" s="116">
        <v>0</v>
      </c>
      <c r="H27" s="92">
        <f>Admisiones!A24</f>
        <v>2</v>
      </c>
      <c r="I27" s="92">
        <f>Admisiones!N24</f>
        <v>2</v>
      </c>
      <c r="J27" s="92">
        <v>1</v>
      </c>
      <c r="K27" s="98">
        <v>1</v>
      </c>
      <c r="L27" s="99">
        <v>0</v>
      </c>
      <c r="M27" s="758">
        <f>Admisiones!T24</f>
        <v>97.5</v>
      </c>
      <c r="N27" s="91"/>
      <c r="O27" s="1"/>
      <c r="Q27" s="79"/>
    </row>
    <row r="28" spans="1:17" ht="21.75" customHeight="1" x14ac:dyDescent="0.25">
      <c r="A28" s="1"/>
      <c r="B28" s="32">
        <v>9</v>
      </c>
      <c r="C28" s="75" t="s">
        <v>62</v>
      </c>
      <c r="D28" s="78" t="s">
        <v>63</v>
      </c>
      <c r="E28" s="95" t="s">
        <v>230</v>
      </c>
      <c r="F28" s="116"/>
      <c r="G28" s="116">
        <v>0</v>
      </c>
      <c r="H28" s="92">
        <f>'Contratación '!A16</f>
        <v>3</v>
      </c>
      <c r="I28" s="92">
        <f>'Contratación '!N16</f>
        <v>6</v>
      </c>
      <c r="J28" s="92">
        <v>5</v>
      </c>
      <c r="K28" s="98">
        <v>1</v>
      </c>
      <c r="L28" s="99">
        <v>0</v>
      </c>
      <c r="M28" s="758">
        <f>'Contratación '!T16</f>
        <v>98.333333333333329</v>
      </c>
      <c r="N28" s="91"/>
      <c r="O28" s="1"/>
      <c r="Q28" s="79"/>
    </row>
    <row r="29" spans="1:17" ht="30" x14ac:dyDescent="0.25">
      <c r="A29" s="1"/>
      <c r="B29" s="32">
        <v>10</v>
      </c>
      <c r="C29" s="75" t="s">
        <v>75</v>
      </c>
      <c r="D29" s="78" t="s">
        <v>76</v>
      </c>
      <c r="E29" s="95" t="s">
        <v>230</v>
      </c>
      <c r="F29" s="116"/>
      <c r="G29" s="116">
        <v>0</v>
      </c>
      <c r="H29" s="92">
        <f>'Jurídico '!A24</f>
        <v>3</v>
      </c>
      <c r="I29" s="92">
        <f>'Jurídico '!N24</f>
        <v>0</v>
      </c>
      <c r="J29" s="92">
        <v>0</v>
      </c>
      <c r="K29" s="98">
        <v>0</v>
      </c>
      <c r="L29" s="99">
        <v>0</v>
      </c>
      <c r="M29" s="758">
        <f>'Jurídico '!T24</f>
        <v>100</v>
      </c>
      <c r="N29" s="91" t="s">
        <v>2852</v>
      </c>
      <c r="O29" s="1"/>
      <c r="Q29" s="79"/>
    </row>
    <row r="30" spans="1:17" x14ac:dyDescent="0.25">
      <c r="A30" s="1"/>
      <c r="B30" s="40">
        <v>11</v>
      </c>
      <c r="C30" s="75" t="s">
        <v>89</v>
      </c>
      <c r="D30" s="78" t="s">
        <v>90</v>
      </c>
      <c r="E30" s="95" t="s">
        <v>230</v>
      </c>
      <c r="F30" s="100"/>
      <c r="G30" s="100">
        <v>0</v>
      </c>
      <c r="H30" s="92">
        <f>'R. Exteriores'!A33</f>
        <v>9</v>
      </c>
      <c r="I30" s="100">
        <f>'R. Exteriores'!N33</f>
        <v>20</v>
      </c>
      <c r="J30" s="92">
        <v>13</v>
      </c>
      <c r="K30" s="101">
        <v>7</v>
      </c>
      <c r="L30" s="102">
        <v>0</v>
      </c>
      <c r="M30" s="758">
        <f>'R. Exteriores'!T33</f>
        <v>92.25</v>
      </c>
      <c r="N30" s="786"/>
      <c r="O30" s="1"/>
      <c r="Q30" s="79"/>
    </row>
    <row r="31" spans="1:17" x14ac:dyDescent="0.25">
      <c r="A31" s="1"/>
      <c r="B31" s="32">
        <v>12</v>
      </c>
      <c r="C31" s="75" t="s">
        <v>61</v>
      </c>
      <c r="D31" s="78" t="s">
        <v>55</v>
      </c>
      <c r="E31" s="95" t="s">
        <v>230</v>
      </c>
      <c r="F31" s="116"/>
      <c r="G31" s="100">
        <v>0</v>
      </c>
      <c r="H31" s="92">
        <f>Biblioteca!A31</f>
        <v>2</v>
      </c>
      <c r="I31" s="92">
        <f>Biblioteca!N31</f>
        <v>10</v>
      </c>
      <c r="J31" s="92">
        <v>9</v>
      </c>
      <c r="K31" s="93">
        <v>1</v>
      </c>
      <c r="L31" s="94">
        <v>0</v>
      </c>
      <c r="M31" s="758">
        <f>Biblioteca!T31</f>
        <v>99.5</v>
      </c>
      <c r="N31" s="91"/>
      <c r="O31" s="1"/>
      <c r="Q31" s="79"/>
    </row>
    <row r="32" spans="1:17" x14ac:dyDescent="0.25">
      <c r="A32" s="1"/>
      <c r="B32" s="32">
        <v>13</v>
      </c>
      <c r="C32" s="75" t="s">
        <v>85</v>
      </c>
      <c r="D32" s="78" t="s">
        <v>105</v>
      </c>
      <c r="E32" s="95" t="s">
        <v>230</v>
      </c>
      <c r="F32" s="116"/>
      <c r="G32" s="100">
        <v>0</v>
      </c>
      <c r="H32" s="92">
        <f>'Financiero '!A17</f>
        <v>5</v>
      </c>
      <c r="I32" s="92">
        <f>'Financiero '!N17</f>
        <v>7</v>
      </c>
      <c r="J32" s="92">
        <v>5</v>
      </c>
      <c r="K32" s="93">
        <v>2</v>
      </c>
      <c r="L32" s="94">
        <v>0</v>
      </c>
      <c r="M32" s="758">
        <f>'Financiero '!T17</f>
        <v>81.428571428571431</v>
      </c>
      <c r="N32" s="91"/>
      <c r="O32" s="1"/>
    </row>
    <row r="33" spans="1:15" x14ac:dyDescent="0.25">
      <c r="A33" s="1"/>
      <c r="B33" s="40">
        <v>14</v>
      </c>
      <c r="C33" s="75" t="s">
        <v>91</v>
      </c>
      <c r="D33" s="78" t="s">
        <v>92</v>
      </c>
      <c r="E33" s="95" t="s">
        <v>230</v>
      </c>
      <c r="F33" s="116"/>
      <c r="G33" s="100">
        <v>0</v>
      </c>
      <c r="H33" s="92">
        <f>'Publicaciones '!A15</f>
        <v>3</v>
      </c>
      <c r="I33" s="92">
        <f>'Publicaciones '!N15</f>
        <v>8</v>
      </c>
      <c r="J33" s="92">
        <v>8</v>
      </c>
      <c r="K33" s="93">
        <v>0</v>
      </c>
      <c r="L33" s="94">
        <v>0</v>
      </c>
      <c r="M33" s="758">
        <f>'Publicaciones '!T15</f>
        <v>100</v>
      </c>
      <c r="N33" s="91"/>
      <c r="O33" s="1"/>
    </row>
    <row r="34" spans="1:15" x14ac:dyDescent="0.25">
      <c r="A34" s="1"/>
      <c r="B34" s="32">
        <v>15</v>
      </c>
      <c r="C34" s="75" t="s">
        <v>74</v>
      </c>
      <c r="D34" s="78" t="s">
        <v>106</v>
      </c>
      <c r="E34" s="95" t="s">
        <v>230</v>
      </c>
      <c r="F34" s="116"/>
      <c r="G34" s="100">
        <v>0</v>
      </c>
      <c r="H34" s="92">
        <f>'Sistemas I y T'!A13</f>
        <v>2</v>
      </c>
      <c r="I34" s="92">
        <f>'Sistemas I y T'!N13</f>
        <v>5</v>
      </c>
      <c r="J34" s="92">
        <v>3</v>
      </c>
      <c r="K34" s="93">
        <v>2</v>
      </c>
      <c r="L34" s="94">
        <v>0</v>
      </c>
      <c r="M34" s="758">
        <f>'Sistemas I y T'!T13</f>
        <v>96</v>
      </c>
      <c r="N34" s="91"/>
      <c r="O34" s="1"/>
    </row>
    <row r="35" spans="1:15" x14ac:dyDescent="0.25">
      <c r="A35" s="1"/>
      <c r="B35" s="32">
        <v>16</v>
      </c>
      <c r="C35" s="75" t="s">
        <v>82</v>
      </c>
      <c r="D35" s="78" t="s">
        <v>83</v>
      </c>
      <c r="E35" s="95" t="s">
        <v>230</v>
      </c>
      <c r="F35" s="116"/>
      <c r="G35" s="100">
        <v>0</v>
      </c>
      <c r="H35" s="92">
        <f>'Bienestar '!A67</f>
        <v>17</v>
      </c>
      <c r="I35" s="92">
        <f>'Bienestar '!N67</f>
        <v>42</v>
      </c>
      <c r="J35" s="92">
        <v>34</v>
      </c>
      <c r="K35" s="93">
        <v>6</v>
      </c>
      <c r="L35" s="94">
        <v>2</v>
      </c>
      <c r="M35" s="758">
        <f>'Bienestar '!T67</f>
        <v>92.625</v>
      </c>
      <c r="N35" s="91"/>
      <c r="O35" s="1"/>
    </row>
    <row r="36" spans="1:15" x14ac:dyDescent="0.25">
      <c r="A36" s="1"/>
      <c r="B36" s="40">
        <v>17</v>
      </c>
      <c r="C36" s="75" t="s">
        <v>72</v>
      </c>
      <c r="D36" s="78" t="s">
        <v>73</v>
      </c>
      <c r="E36" s="95" t="s">
        <v>230</v>
      </c>
      <c r="F36" s="116"/>
      <c r="G36" s="100">
        <v>0</v>
      </c>
      <c r="H36" s="92">
        <f>'G. Cultural '!A17</f>
        <v>2</v>
      </c>
      <c r="I36" s="92">
        <f>'G. Cultural '!O17</f>
        <v>4</v>
      </c>
      <c r="J36" s="92">
        <v>4</v>
      </c>
      <c r="K36" s="93">
        <v>0</v>
      </c>
      <c r="L36" s="94">
        <v>0</v>
      </c>
      <c r="M36" s="758">
        <f>'G. Cultural '!U17</f>
        <v>95</v>
      </c>
      <c r="N36" s="91"/>
      <c r="O36" s="1"/>
    </row>
    <row r="37" spans="1:15" x14ac:dyDescent="0.25">
      <c r="A37" s="1"/>
      <c r="B37" s="32">
        <v>18</v>
      </c>
      <c r="C37" s="75" t="s">
        <v>87</v>
      </c>
      <c r="D37" s="78" t="s">
        <v>88</v>
      </c>
      <c r="E37" s="95" t="s">
        <v>230</v>
      </c>
      <c r="F37" s="116"/>
      <c r="G37" s="100">
        <v>0</v>
      </c>
      <c r="H37" s="92">
        <f>'Recursos Físicos '!A61</f>
        <v>6</v>
      </c>
      <c r="I37" s="92">
        <f>'Recursos Físicos '!N61</f>
        <v>28</v>
      </c>
      <c r="J37" s="92">
        <v>20</v>
      </c>
      <c r="K37" s="93">
        <v>7</v>
      </c>
      <c r="L37" s="94">
        <v>1</v>
      </c>
      <c r="M37" s="758">
        <f>'Recursos Físicos '!T61</f>
        <v>91.071428571428569</v>
      </c>
      <c r="N37" s="91"/>
      <c r="O37" s="1"/>
    </row>
    <row r="38" spans="1:15" x14ac:dyDescent="0.25">
      <c r="A38" s="1"/>
      <c r="B38" s="32">
        <v>19</v>
      </c>
      <c r="C38" s="75" t="s">
        <v>77</v>
      </c>
      <c r="D38" s="78" t="s">
        <v>78</v>
      </c>
      <c r="E38" s="95" t="s">
        <v>230</v>
      </c>
      <c r="F38" s="116"/>
      <c r="G38" s="100">
        <v>0</v>
      </c>
      <c r="H38" s="92">
        <f>'Talento Humano '!A48</f>
        <v>8</v>
      </c>
      <c r="I38" s="92">
        <f>'Talento Humano '!N48</f>
        <v>37</v>
      </c>
      <c r="J38" s="92">
        <v>23</v>
      </c>
      <c r="K38" s="93">
        <v>12</v>
      </c>
      <c r="L38" s="94">
        <v>2</v>
      </c>
      <c r="M38" s="758">
        <f>'Talento Humano '!T48</f>
        <v>90.441176470588232</v>
      </c>
      <c r="N38" s="91"/>
      <c r="O38" s="1"/>
    </row>
    <row r="39" spans="1:15" x14ac:dyDescent="0.25">
      <c r="A39" s="1"/>
      <c r="B39" s="40">
        <v>20</v>
      </c>
      <c r="C39" s="75" t="s">
        <v>84</v>
      </c>
      <c r="D39" s="78" t="s">
        <v>107</v>
      </c>
      <c r="E39" s="95" t="s">
        <v>230</v>
      </c>
      <c r="F39" s="116"/>
      <c r="G39" s="100">
        <v>0</v>
      </c>
      <c r="H39" s="92">
        <f>'Comunicación I'!A43</f>
        <v>5</v>
      </c>
      <c r="I39" s="92">
        <f>'Comunicación I'!N43</f>
        <v>17</v>
      </c>
      <c r="J39" s="92">
        <v>13</v>
      </c>
      <c r="K39" s="93">
        <v>3</v>
      </c>
      <c r="L39" s="94">
        <v>1</v>
      </c>
      <c r="M39" s="758">
        <f>'Comunicación I'!T43</f>
        <v>96.25</v>
      </c>
      <c r="N39" s="91"/>
      <c r="O39" s="1"/>
    </row>
    <row r="40" spans="1:15" x14ac:dyDescent="0.25">
      <c r="A40" s="1"/>
      <c r="B40" s="32">
        <v>21</v>
      </c>
      <c r="C40" s="75" t="s">
        <v>86</v>
      </c>
      <c r="D40" s="78" t="s">
        <v>108</v>
      </c>
      <c r="E40" s="95" t="s">
        <v>230</v>
      </c>
      <c r="F40" s="95"/>
      <c r="G40" s="100">
        <v>0</v>
      </c>
      <c r="H40" s="92">
        <f>'G. Documental '!A25</f>
        <v>4</v>
      </c>
      <c r="I40" s="95">
        <f>'G. Documental '!N25</f>
        <v>8</v>
      </c>
      <c r="J40" s="92">
        <v>6</v>
      </c>
      <c r="K40" s="96">
        <v>2</v>
      </c>
      <c r="L40" s="97">
        <v>0</v>
      </c>
      <c r="M40" s="758">
        <f>'G. Documental '!T25</f>
        <v>97.5</v>
      </c>
      <c r="N40" s="91"/>
      <c r="O40" s="1"/>
    </row>
    <row r="41" spans="1:15" x14ac:dyDescent="0.25">
      <c r="A41" s="1"/>
      <c r="B41" s="32">
        <v>22</v>
      </c>
      <c r="C41" s="75" t="s">
        <v>69</v>
      </c>
      <c r="D41" s="78" t="s">
        <v>70</v>
      </c>
      <c r="E41" s="95" t="s">
        <v>230</v>
      </c>
      <c r="F41" s="116"/>
      <c r="G41" s="100">
        <v>0</v>
      </c>
      <c r="H41" s="92">
        <f>'R. Tecnológicos '!A33</f>
        <v>2</v>
      </c>
      <c r="I41" s="92">
        <f>'R. Tecnológicos '!N33</f>
        <v>21</v>
      </c>
      <c r="J41" s="92">
        <v>17</v>
      </c>
      <c r="K41" s="98">
        <v>4</v>
      </c>
      <c r="L41" s="97">
        <v>0</v>
      </c>
      <c r="M41" s="758">
        <f>'R. Tecnológicos '!T33</f>
        <v>90</v>
      </c>
      <c r="N41" s="91"/>
      <c r="O41" s="1"/>
    </row>
    <row r="42" spans="1:15" x14ac:dyDescent="0.25">
      <c r="A42" s="1"/>
      <c r="B42" s="40">
        <v>23</v>
      </c>
      <c r="C42" s="75" t="s">
        <v>98</v>
      </c>
      <c r="D42" s="119" t="s">
        <v>93</v>
      </c>
      <c r="E42" s="116" t="s">
        <v>230</v>
      </c>
      <c r="F42" s="113"/>
      <c r="G42" s="100">
        <v>0</v>
      </c>
      <c r="H42" s="117">
        <f>UISALUD!A53</f>
        <v>12</v>
      </c>
      <c r="I42" s="44">
        <f>UISALUD!N53</f>
        <v>42</v>
      </c>
      <c r="J42" s="87">
        <v>27</v>
      </c>
      <c r="K42" s="45">
        <v>14</v>
      </c>
      <c r="L42" s="46">
        <v>1</v>
      </c>
      <c r="M42" s="758">
        <f>UISALUD!T53</f>
        <v>94.878048780487802</v>
      </c>
      <c r="N42" s="91"/>
      <c r="O42" s="1"/>
    </row>
    <row r="43" spans="1:15" x14ac:dyDescent="0.25">
      <c r="A43" s="1"/>
      <c r="B43" s="1"/>
      <c r="C43" s="1"/>
      <c r="D43" s="974" t="s">
        <v>2775</v>
      </c>
      <c r="E43" s="974"/>
      <c r="F43" s="974"/>
      <c r="G43" s="803"/>
      <c r="H43" s="118">
        <f>SUM(H18:H42)</f>
        <v>115</v>
      </c>
      <c r="I43" s="76">
        <f>SUM(I18:I42)</f>
        <v>310</v>
      </c>
      <c r="J43" s="76">
        <f>SUM(J18:J42)</f>
        <v>238</v>
      </c>
      <c r="K43" s="76">
        <f>SUM(K18:K42)</f>
        <v>65</v>
      </c>
      <c r="L43" s="76">
        <f>SUM(L18:L42)</f>
        <v>7</v>
      </c>
      <c r="M43" s="730">
        <f>AVERAGE(M18:M42)</f>
        <v>95.785269010043052</v>
      </c>
      <c r="N43" s="91"/>
      <c r="O43" s="1"/>
    </row>
    <row r="44" spans="1:15" x14ac:dyDescent="0.25">
      <c r="A44" s="1"/>
      <c r="B44" s="1"/>
      <c r="C44" s="1"/>
      <c r="D44" s="974" t="s">
        <v>111</v>
      </c>
      <c r="E44" s="974"/>
      <c r="F44" s="974"/>
      <c r="G44" s="803"/>
      <c r="H44" s="120">
        <v>108</v>
      </c>
      <c r="I44" s="121">
        <v>300</v>
      </c>
      <c r="J44" s="121">
        <v>222</v>
      </c>
      <c r="K44" s="121">
        <v>72</v>
      </c>
      <c r="L44" s="121">
        <v>8</v>
      </c>
      <c r="M44" s="731">
        <v>92.083585722912304</v>
      </c>
      <c r="N44" s="91"/>
      <c r="O44" s="1"/>
    </row>
    <row r="45" spans="1:15" x14ac:dyDescent="0.25">
      <c r="A45" s="1"/>
      <c r="B45" s="1"/>
      <c r="C45" s="1"/>
      <c r="D45" s="1"/>
      <c r="E45" s="1"/>
      <c r="F45" s="1"/>
      <c r="G45" s="1"/>
      <c r="H45" s="1"/>
      <c r="I45" s="39"/>
      <c r="J45" s="39"/>
      <c r="K45" s="39"/>
      <c r="L45" s="39"/>
      <c r="M45" s="39"/>
      <c r="N45" s="1"/>
      <c r="O45" s="1"/>
    </row>
    <row r="46" spans="1:15" x14ac:dyDescent="0.25">
      <c r="A46" s="1"/>
      <c r="B46" s="1"/>
      <c r="C46" s="1"/>
      <c r="D46" s="1"/>
      <c r="E46" s="39"/>
      <c r="F46" s="39"/>
      <c r="G46" s="39"/>
      <c r="H46" s="39"/>
      <c r="I46" s="39"/>
      <c r="J46" s="39"/>
      <c r="K46" s="39"/>
      <c r="L46" s="39"/>
      <c r="M46" s="39"/>
      <c r="N46" s="1"/>
      <c r="O46" s="1"/>
    </row>
  </sheetData>
  <mergeCells count="17">
    <mergeCell ref="D44:F44"/>
    <mergeCell ref="D43:F43"/>
    <mergeCell ref="B16:B17"/>
    <mergeCell ref="C16:D17"/>
    <mergeCell ref="H16:H17"/>
    <mergeCell ref="E16:F16"/>
    <mergeCell ref="M16:M17"/>
    <mergeCell ref="N16:N17"/>
    <mergeCell ref="G16:G17"/>
    <mergeCell ref="B1:N1"/>
    <mergeCell ref="B2:N2"/>
    <mergeCell ref="I16:I17"/>
    <mergeCell ref="B13:M13"/>
    <mergeCell ref="B15:N15"/>
    <mergeCell ref="J16:J17"/>
    <mergeCell ref="K16:K17"/>
    <mergeCell ref="L16:L17"/>
  </mergeCells>
  <phoneticPr fontId="115" type="noConversion"/>
  <conditionalFormatting sqref="M18">
    <cfRule type="cellIs" dxfId="18" priority="22" operator="between">
      <formula>0</formula>
      <formula>0.19</formula>
    </cfRule>
  </conditionalFormatting>
  <hyperlinks>
    <hyperlink ref="D21" location="'G. Calidad Acad.'!A1" display="Gestión de la Calidad Académica"/>
    <hyperlink ref="D18" location="'Dirección Institucional '!A1" display="Dirección Institucional "/>
    <hyperlink ref="D19" location="'Planeación '!A1" display="Planeación Institucional"/>
    <hyperlink ref="D20" location="'Seguimiento Institucional '!A1" display="Seguimiento Institucional"/>
    <hyperlink ref="D22" location="'Formación '!A1" display="Formación"/>
    <hyperlink ref="D23" location="'Investigación '!A1" display="Investigación"/>
    <hyperlink ref="D24" location="'Extensión '!A1" display="Extensión"/>
    <hyperlink ref="D25" location="'Consultorio Jurídico '!A1" display="Consultorio Jurídico"/>
    <hyperlink ref="D26" location="'Instituto de Lenguas '!A1" display="Instituto de Lenguas "/>
    <hyperlink ref="D27" location="Admisiones!A1" display="Admisiones y Registro Académico"/>
    <hyperlink ref="D28" location="'Contratación '!A1" display="Contratación"/>
    <hyperlink ref="D29" location="'Jurídico '!A1" display="Jurídico"/>
    <hyperlink ref="D30" location="'R. Exteriores'!A1" display="Relaciones Exteriores"/>
    <hyperlink ref="D31" location="Biblioteca!A1" display="Biblioteca"/>
    <hyperlink ref="D32" location="'Financiero '!A1" display="Financiero"/>
    <hyperlink ref="D33" location="'Publicaciones '!A1" display="Publicaciones"/>
    <hyperlink ref="D34" location="'Sistemas I y T'!A1" display="Servicios Informáticos y de Telecomunicaciones"/>
    <hyperlink ref="D35" location="'Bienestar '!A1" display="Bienestar Estudiantil"/>
    <hyperlink ref="D36" location="'G. Cultural '!A1" display="Gestión Cultural"/>
    <hyperlink ref="D37" location="'Recursos Físicos '!A1" display="Recursos Físicos"/>
    <hyperlink ref="D38" location="'Talento Humano '!A1" display="Talento Humano"/>
    <hyperlink ref="D39" location="'Comunicación I'!A1" display="Comunicación Institucional"/>
    <hyperlink ref="D40" location="'G. Documental '!A1" display="Gestión Documental"/>
    <hyperlink ref="D41" location="'R. Tecnológicos '!A1" display="Recursos Tecnológicos"/>
    <hyperlink ref="D42" location="UISALUD!A1" display="UISALUD"/>
  </hyperlinks>
  <pageMargins left="0.7" right="0.7" top="0.75" bottom="0.75" header="0.3" footer="0.3"/>
  <pageSetup scale="50" fitToHeight="0" orientation="landscape" r:id="rId1"/>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5"/>
  <sheetViews>
    <sheetView showGridLines="0" topLeftCell="A22" zoomScaleNormal="100" workbookViewId="0">
      <selection activeCell="G40" sqref="G40:H40"/>
    </sheetView>
  </sheetViews>
  <sheetFormatPr baseColWidth="10" defaultRowHeight="15" x14ac:dyDescent="0.25"/>
  <cols>
    <col min="1" max="1" width="3.28515625" style="5" customWidth="1"/>
    <col min="2" max="2" width="6.140625" style="5" customWidth="1"/>
    <col min="3" max="3" width="4.140625" style="5" bestFit="1" customWidth="1"/>
    <col min="4" max="4" width="50.28515625" style="5" customWidth="1"/>
    <col min="5" max="5" width="12.7109375" style="61" customWidth="1"/>
    <col min="6" max="6" width="13.42578125" style="61" bestFit="1" customWidth="1"/>
    <col min="7" max="8" width="13" style="61" bestFit="1" customWidth="1"/>
    <col min="9" max="9" width="55.7109375" style="61" customWidth="1"/>
    <col min="10" max="10" width="3.28515625" style="5" customWidth="1"/>
    <col min="11" max="16384" width="11.42578125" style="5"/>
  </cols>
  <sheetData>
    <row r="1" spans="1:14" ht="44.25" customHeight="1" x14ac:dyDescent="0.25">
      <c r="A1" s="1"/>
      <c r="B1" s="955" t="str">
        <f>Contenido!$B$1</f>
        <v xml:space="preserve">INFORME DE SEGUIMIENTO 
ADMINISTRACIÓN DE RIESGOS </v>
      </c>
      <c r="C1" s="955"/>
      <c r="D1" s="955"/>
      <c r="E1" s="955"/>
      <c r="F1" s="955"/>
      <c r="G1" s="955"/>
      <c r="H1" s="955"/>
      <c r="I1" s="955"/>
      <c r="J1" s="1"/>
    </row>
    <row r="2" spans="1:14" ht="23.25" x14ac:dyDescent="0.25">
      <c r="A2" s="1"/>
      <c r="B2" s="970" t="str">
        <f>Contenido!$B$2</f>
        <v xml:space="preserve">JUNIO 2019 - JUNIO 2020 </v>
      </c>
      <c r="C2" s="970"/>
      <c r="D2" s="970"/>
      <c r="E2" s="970"/>
      <c r="F2" s="970"/>
      <c r="G2" s="970"/>
      <c r="H2" s="970"/>
      <c r="I2" s="970"/>
      <c r="J2" s="1"/>
    </row>
    <row r="3" spans="1:14" x14ac:dyDescent="0.25">
      <c r="A3" s="1"/>
      <c r="B3" s="1"/>
      <c r="C3" s="1"/>
      <c r="D3" s="1"/>
      <c r="E3" s="1"/>
      <c r="F3" s="1"/>
      <c r="G3" s="1"/>
      <c r="H3" s="1"/>
      <c r="I3" s="1"/>
      <c r="J3" s="1"/>
    </row>
    <row r="4" spans="1:14" x14ac:dyDescent="0.25">
      <c r="A4" s="1"/>
      <c r="B4" s="1"/>
      <c r="C4" s="1"/>
      <c r="D4" s="1"/>
      <c r="E4" s="39"/>
      <c r="F4" s="39"/>
      <c r="G4" s="39"/>
      <c r="H4" s="39"/>
      <c r="I4" s="39"/>
      <c r="J4" s="1"/>
    </row>
    <row r="5" spans="1:14" x14ac:dyDescent="0.25">
      <c r="A5" s="1"/>
      <c r="B5" s="1"/>
      <c r="C5" s="1"/>
      <c r="D5" s="1"/>
      <c r="E5" s="39"/>
      <c r="F5" s="39"/>
      <c r="G5" s="39"/>
      <c r="H5" s="39"/>
      <c r="I5" s="39"/>
      <c r="J5" s="1"/>
    </row>
    <row r="6" spans="1:14" x14ac:dyDescent="0.25">
      <c r="A6" s="1"/>
      <c r="B6" s="1"/>
      <c r="C6" s="1"/>
      <c r="D6" s="1"/>
      <c r="E6" s="39"/>
      <c r="F6" s="39"/>
      <c r="G6" s="39"/>
      <c r="H6" s="39"/>
      <c r="I6" s="39"/>
      <c r="J6" s="1"/>
    </row>
    <row r="7" spans="1:14" x14ac:dyDescent="0.25">
      <c r="A7" s="1"/>
      <c r="B7" s="1"/>
      <c r="C7" s="1"/>
      <c r="D7" s="1"/>
      <c r="E7" s="39"/>
      <c r="F7" s="39"/>
      <c r="G7" s="39"/>
      <c r="H7" s="39"/>
      <c r="I7" s="39"/>
      <c r="J7" s="1"/>
    </row>
    <row r="8" spans="1:14" ht="5.25" customHeight="1" x14ac:dyDescent="0.25">
      <c r="A8" s="1"/>
      <c r="B8" s="1"/>
      <c r="C8" s="1"/>
      <c r="D8" s="1"/>
      <c r="E8" s="39"/>
      <c r="F8" s="39"/>
      <c r="G8" s="39"/>
      <c r="H8" s="39"/>
      <c r="I8" s="39"/>
      <c r="J8" s="1"/>
    </row>
    <row r="9" spans="1:14" x14ac:dyDescent="0.25">
      <c r="A9" s="1"/>
      <c r="B9" s="1"/>
      <c r="C9" s="1"/>
      <c r="D9" s="1"/>
      <c r="E9" s="39"/>
      <c r="F9" s="39"/>
      <c r="G9" s="39"/>
      <c r="H9" s="39"/>
      <c r="I9" s="39"/>
      <c r="J9" s="1"/>
    </row>
    <row r="10" spans="1:14" x14ac:dyDescent="0.25">
      <c r="A10" s="1"/>
      <c r="B10" s="1"/>
      <c r="C10" s="1"/>
      <c r="D10" s="1"/>
      <c r="E10" s="39"/>
      <c r="F10" s="39"/>
      <c r="G10" s="39"/>
      <c r="H10" s="39"/>
      <c r="I10" s="39"/>
      <c r="J10" s="1"/>
    </row>
    <row r="11" spans="1:14" x14ac:dyDescent="0.25">
      <c r="A11" s="1"/>
      <c r="B11" s="1"/>
      <c r="C11" s="1"/>
      <c r="D11" s="1"/>
      <c r="E11" s="39"/>
      <c r="F11" s="39"/>
      <c r="G11" s="39"/>
      <c r="H11" s="39"/>
      <c r="I11" s="39"/>
      <c r="J11" s="1"/>
    </row>
    <row r="12" spans="1:14" ht="4.5" customHeight="1" x14ac:dyDescent="0.25">
      <c r="A12" s="1"/>
      <c r="B12" s="1"/>
      <c r="C12" s="1"/>
      <c r="D12" s="1"/>
      <c r="E12" s="39"/>
      <c r="F12" s="39"/>
      <c r="G12" s="39"/>
      <c r="H12" s="39"/>
      <c r="I12" s="39"/>
      <c r="J12" s="1"/>
    </row>
    <row r="13" spans="1:14" ht="4.5" customHeight="1" x14ac:dyDescent="0.25">
      <c r="A13" s="1"/>
      <c r="B13" s="1"/>
      <c r="C13" s="1"/>
      <c r="D13" s="1"/>
      <c r="E13" s="39"/>
      <c r="F13" s="39"/>
      <c r="G13" s="39"/>
      <c r="H13" s="39"/>
      <c r="I13" s="39"/>
      <c r="J13" s="1"/>
    </row>
    <row r="14" spans="1:14" x14ac:dyDescent="0.25">
      <c r="A14" s="1"/>
      <c r="B14" s="986" t="s">
        <v>110</v>
      </c>
      <c r="C14" s="986"/>
      <c r="D14" s="986"/>
      <c r="E14" s="986"/>
      <c r="F14" s="986"/>
      <c r="G14" s="986"/>
      <c r="H14" s="986"/>
      <c r="I14" s="986"/>
      <c r="J14" s="1"/>
    </row>
    <row r="15" spans="1:14" ht="52.5" customHeight="1" x14ac:dyDescent="0.25">
      <c r="A15" s="1"/>
      <c r="B15" s="33" t="s">
        <v>109</v>
      </c>
      <c r="C15" s="986" t="s">
        <v>60</v>
      </c>
      <c r="D15" s="986"/>
      <c r="E15" s="987" t="s">
        <v>264</v>
      </c>
      <c r="F15" s="988"/>
      <c r="G15" s="987" t="s">
        <v>2776</v>
      </c>
      <c r="H15" s="988"/>
      <c r="I15" s="42" t="s">
        <v>219</v>
      </c>
      <c r="J15" s="1"/>
      <c r="M15" s="79"/>
      <c r="N15" s="79"/>
    </row>
    <row r="16" spans="1:14" ht="15.75" customHeight="1" x14ac:dyDescent="0.25">
      <c r="A16" s="1"/>
      <c r="B16" s="40">
        <v>1</v>
      </c>
      <c r="C16" s="41" t="s">
        <v>94</v>
      </c>
      <c r="D16" s="77" t="s">
        <v>57</v>
      </c>
      <c r="E16" s="984">
        <v>100</v>
      </c>
      <c r="F16" s="985"/>
      <c r="G16" s="984">
        <f>'Consolidado Seguimiento'!M18</f>
        <v>100</v>
      </c>
      <c r="H16" s="985"/>
      <c r="I16" s="981" t="s">
        <v>2975</v>
      </c>
      <c r="J16" s="1"/>
      <c r="M16" s="79"/>
      <c r="N16" s="79"/>
    </row>
    <row r="17" spans="1:14" x14ac:dyDescent="0.25">
      <c r="A17" s="1"/>
      <c r="B17" s="32">
        <v>2</v>
      </c>
      <c r="C17" s="86" t="s">
        <v>67</v>
      </c>
      <c r="D17" s="78" t="s">
        <v>68</v>
      </c>
      <c r="E17" s="984">
        <v>100</v>
      </c>
      <c r="F17" s="985"/>
      <c r="G17" s="984">
        <f>'Consolidado Seguimiento'!M19</f>
        <v>100</v>
      </c>
      <c r="H17" s="985"/>
      <c r="I17" s="982"/>
      <c r="J17" s="1"/>
      <c r="M17" s="79"/>
      <c r="N17" s="79"/>
    </row>
    <row r="18" spans="1:14" x14ac:dyDescent="0.25">
      <c r="A18" s="1"/>
      <c r="B18" s="32">
        <v>3</v>
      </c>
      <c r="C18" s="86" t="s">
        <v>95</v>
      </c>
      <c r="D18" s="78" t="s">
        <v>99</v>
      </c>
      <c r="E18" s="984">
        <v>94.4444444444444</v>
      </c>
      <c r="F18" s="985"/>
      <c r="G18" s="984">
        <f>'Consolidado Seguimiento'!M20</f>
        <v>100</v>
      </c>
      <c r="H18" s="985"/>
      <c r="I18" s="982"/>
      <c r="J18" s="1"/>
      <c r="M18" s="79"/>
      <c r="N18" s="79"/>
    </row>
    <row r="19" spans="1:14" x14ac:dyDescent="0.25">
      <c r="A19" s="1"/>
      <c r="B19" s="40">
        <v>4</v>
      </c>
      <c r="C19" s="86" t="s">
        <v>81</v>
      </c>
      <c r="D19" s="78" t="s">
        <v>100</v>
      </c>
      <c r="E19" s="984">
        <v>74.4166666666667</v>
      </c>
      <c r="F19" s="985"/>
      <c r="G19" s="984">
        <f>'Consolidado Seguimiento'!M21</f>
        <v>82.666666666666671</v>
      </c>
      <c r="H19" s="985"/>
      <c r="I19" s="982"/>
      <c r="J19" s="1"/>
      <c r="M19" s="79"/>
      <c r="N19" s="79"/>
    </row>
    <row r="20" spans="1:14" x14ac:dyDescent="0.25">
      <c r="A20" s="1"/>
      <c r="B20" s="32">
        <v>5</v>
      </c>
      <c r="C20" s="86" t="s">
        <v>79</v>
      </c>
      <c r="D20" s="78" t="s">
        <v>80</v>
      </c>
      <c r="E20" s="984">
        <v>95.209523809523802</v>
      </c>
      <c r="F20" s="985"/>
      <c r="G20" s="984">
        <f>'Consolidado Seguimiento'!M22</f>
        <v>99.5</v>
      </c>
      <c r="H20" s="985"/>
      <c r="I20" s="982"/>
      <c r="J20" s="1"/>
    </row>
    <row r="21" spans="1:14" x14ac:dyDescent="0.25">
      <c r="A21" s="1"/>
      <c r="B21" s="32">
        <v>6</v>
      </c>
      <c r="C21" s="86" t="s">
        <v>66</v>
      </c>
      <c r="D21" s="78" t="s">
        <v>101</v>
      </c>
      <c r="E21" s="984">
        <v>100</v>
      </c>
      <c r="F21" s="985"/>
      <c r="G21" s="984">
        <f>'Consolidado Seguimiento'!M23</f>
        <v>100</v>
      </c>
      <c r="H21" s="985"/>
      <c r="I21" s="982"/>
      <c r="J21" s="1"/>
    </row>
    <row r="22" spans="1:14" x14ac:dyDescent="0.25">
      <c r="A22" s="1"/>
      <c r="B22" s="40">
        <v>7</v>
      </c>
      <c r="C22" s="86" t="s">
        <v>65</v>
      </c>
      <c r="D22" s="78" t="s">
        <v>102</v>
      </c>
      <c r="E22" s="984">
        <v>100</v>
      </c>
      <c r="F22" s="985"/>
      <c r="G22" s="984">
        <f>'Consolidado Seguimiento'!M24</f>
        <v>100</v>
      </c>
      <c r="H22" s="985"/>
      <c r="I22" s="982"/>
      <c r="J22" s="1"/>
    </row>
    <row r="23" spans="1:14" x14ac:dyDescent="0.25">
      <c r="A23" s="1"/>
      <c r="B23" s="32">
        <v>7.1</v>
      </c>
      <c r="C23" s="86" t="s">
        <v>96</v>
      </c>
      <c r="D23" s="78" t="s">
        <v>97</v>
      </c>
      <c r="E23" s="984">
        <v>100</v>
      </c>
      <c r="F23" s="985"/>
      <c r="G23" s="984">
        <f>'Consolidado Seguimiento'!M25</f>
        <v>100</v>
      </c>
      <c r="H23" s="985"/>
      <c r="I23" s="982"/>
      <c r="J23" s="1"/>
    </row>
    <row r="24" spans="1:14" x14ac:dyDescent="0.25">
      <c r="A24" s="1"/>
      <c r="B24" s="32">
        <v>7.2</v>
      </c>
      <c r="C24" s="86" t="s">
        <v>64</v>
      </c>
      <c r="D24" s="78" t="s">
        <v>103</v>
      </c>
      <c r="E24" s="984">
        <v>97.5</v>
      </c>
      <c r="F24" s="985"/>
      <c r="G24" s="984">
        <f>'Consolidado Seguimiento'!M26</f>
        <v>99.6875</v>
      </c>
      <c r="H24" s="985"/>
      <c r="I24" s="982"/>
      <c r="J24" s="1"/>
    </row>
    <row r="25" spans="1:14" x14ac:dyDescent="0.25">
      <c r="A25" s="1"/>
      <c r="B25" s="40">
        <v>8</v>
      </c>
      <c r="C25" s="86" t="s">
        <v>71</v>
      </c>
      <c r="D25" s="78" t="s">
        <v>104</v>
      </c>
      <c r="E25" s="984">
        <v>100</v>
      </c>
      <c r="F25" s="985"/>
      <c r="G25" s="984">
        <f>'Consolidado Seguimiento'!M27</f>
        <v>97.5</v>
      </c>
      <c r="H25" s="985"/>
      <c r="I25" s="982"/>
      <c r="J25" s="1"/>
    </row>
    <row r="26" spans="1:14" x14ac:dyDescent="0.25">
      <c r="A26" s="1"/>
      <c r="B26" s="32">
        <v>9</v>
      </c>
      <c r="C26" s="86" t="s">
        <v>62</v>
      </c>
      <c r="D26" s="78" t="s">
        <v>63</v>
      </c>
      <c r="E26" s="984">
        <v>96</v>
      </c>
      <c r="F26" s="985"/>
      <c r="G26" s="984">
        <f>'Consolidado Seguimiento'!M28</f>
        <v>98.333333333333329</v>
      </c>
      <c r="H26" s="985"/>
      <c r="I26" s="982"/>
      <c r="J26" s="1"/>
    </row>
    <row r="27" spans="1:14" x14ac:dyDescent="0.25">
      <c r="A27" s="1"/>
      <c r="B27" s="32">
        <v>10</v>
      </c>
      <c r="C27" s="86" t="s">
        <v>75</v>
      </c>
      <c r="D27" s="78" t="s">
        <v>76</v>
      </c>
      <c r="E27" s="984">
        <v>100</v>
      </c>
      <c r="F27" s="985"/>
      <c r="G27" s="984">
        <f>'Consolidado Seguimiento'!M29</f>
        <v>100</v>
      </c>
      <c r="H27" s="985"/>
      <c r="I27" s="982"/>
      <c r="J27" s="1"/>
    </row>
    <row r="28" spans="1:14" x14ac:dyDescent="0.25">
      <c r="A28" s="1"/>
      <c r="B28" s="40">
        <v>11</v>
      </c>
      <c r="C28" s="86" t="s">
        <v>89</v>
      </c>
      <c r="D28" s="78" t="s">
        <v>90</v>
      </c>
      <c r="E28" s="984">
        <v>92</v>
      </c>
      <c r="F28" s="985"/>
      <c r="G28" s="984">
        <f>'Consolidado Seguimiento'!M30</f>
        <v>92.25</v>
      </c>
      <c r="H28" s="985"/>
      <c r="I28" s="982"/>
      <c r="J28" s="1"/>
    </row>
    <row r="29" spans="1:14" x14ac:dyDescent="0.25">
      <c r="A29" s="1"/>
      <c r="B29" s="32">
        <v>12</v>
      </c>
      <c r="C29" s="86" t="s">
        <v>61</v>
      </c>
      <c r="D29" s="78" t="s">
        <v>55</v>
      </c>
      <c r="E29" s="984">
        <v>100</v>
      </c>
      <c r="F29" s="985"/>
      <c r="G29" s="984">
        <f>'Consolidado Seguimiento'!M31</f>
        <v>99.5</v>
      </c>
      <c r="H29" s="985"/>
      <c r="I29" s="982"/>
      <c r="J29" s="1"/>
    </row>
    <row r="30" spans="1:14" x14ac:dyDescent="0.25">
      <c r="A30" s="1"/>
      <c r="B30" s="32">
        <v>13</v>
      </c>
      <c r="C30" s="86" t="s">
        <v>85</v>
      </c>
      <c r="D30" s="78" t="s">
        <v>105</v>
      </c>
      <c r="E30" s="984">
        <v>100</v>
      </c>
      <c r="F30" s="985"/>
      <c r="G30" s="984">
        <f>'Consolidado Seguimiento'!M32</f>
        <v>81.428571428571431</v>
      </c>
      <c r="H30" s="985"/>
      <c r="I30" s="982"/>
      <c r="J30" s="1"/>
    </row>
    <row r="31" spans="1:14" x14ac:dyDescent="0.25">
      <c r="A31" s="1"/>
      <c r="B31" s="40">
        <v>14</v>
      </c>
      <c r="C31" s="86" t="s">
        <v>91</v>
      </c>
      <c r="D31" s="78" t="s">
        <v>92</v>
      </c>
      <c r="E31" s="984">
        <v>65</v>
      </c>
      <c r="F31" s="985"/>
      <c r="G31" s="984">
        <f>'Consolidado Seguimiento'!M33</f>
        <v>100</v>
      </c>
      <c r="H31" s="985"/>
      <c r="I31" s="982"/>
      <c r="J31" s="1"/>
    </row>
    <row r="32" spans="1:14" x14ac:dyDescent="0.25">
      <c r="A32" s="1"/>
      <c r="B32" s="32">
        <v>15</v>
      </c>
      <c r="C32" s="86" t="s">
        <v>74</v>
      </c>
      <c r="D32" s="78" t="s">
        <v>106</v>
      </c>
      <c r="E32" s="984">
        <v>70</v>
      </c>
      <c r="F32" s="985"/>
      <c r="G32" s="984">
        <f>'Consolidado Seguimiento'!M34</f>
        <v>96</v>
      </c>
      <c r="H32" s="985"/>
      <c r="I32" s="982"/>
      <c r="J32" s="1"/>
    </row>
    <row r="33" spans="1:10" x14ac:dyDescent="0.25">
      <c r="A33" s="1"/>
      <c r="B33" s="32">
        <v>16</v>
      </c>
      <c r="C33" s="86" t="s">
        <v>82</v>
      </c>
      <c r="D33" s="78" t="s">
        <v>83</v>
      </c>
      <c r="E33" s="984">
        <v>95.0833333333333</v>
      </c>
      <c r="F33" s="985"/>
      <c r="G33" s="984">
        <f>'Consolidado Seguimiento'!M35</f>
        <v>92.625</v>
      </c>
      <c r="H33" s="985"/>
      <c r="I33" s="982"/>
      <c r="J33" s="1"/>
    </row>
    <row r="34" spans="1:10" x14ac:dyDescent="0.25">
      <c r="A34" s="1"/>
      <c r="B34" s="40">
        <v>17</v>
      </c>
      <c r="C34" s="86" t="s">
        <v>72</v>
      </c>
      <c r="D34" s="78" t="s">
        <v>73</v>
      </c>
      <c r="E34" s="984">
        <v>99.6666666666667</v>
      </c>
      <c r="F34" s="985"/>
      <c r="G34" s="984">
        <f>'Consolidado Seguimiento'!M36</f>
        <v>95</v>
      </c>
      <c r="H34" s="985"/>
      <c r="I34" s="982"/>
      <c r="J34" s="1"/>
    </row>
    <row r="35" spans="1:10" x14ac:dyDescent="0.25">
      <c r="A35" s="1"/>
      <c r="B35" s="32">
        <v>18</v>
      </c>
      <c r="C35" s="86" t="s">
        <v>87</v>
      </c>
      <c r="D35" s="78" t="s">
        <v>88</v>
      </c>
      <c r="E35" s="984">
        <v>86.608695652173907</v>
      </c>
      <c r="F35" s="985"/>
      <c r="G35" s="984">
        <f>'Consolidado Seguimiento'!M37</f>
        <v>91.071428571428569</v>
      </c>
      <c r="H35" s="985"/>
      <c r="I35" s="982"/>
      <c r="J35" s="1"/>
    </row>
    <row r="36" spans="1:10" x14ac:dyDescent="0.25">
      <c r="A36" s="1"/>
      <c r="B36" s="32">
        <v>19</v>
      </c>
      <c r="C36" s="86" t="s">
        <v>77</v>
      </c>
      <c r="D36" s="78" t="s">
        <v>78</v>
      </c>
      <c r="E36" s="984">
        <v>90</v>
      </c>
      <c r="F36" s="985"/>
      <c r="G36" s="984">
        <f>'Consolidado Seguimiento'!M38</f>
        <v>90.441176470588232</v>
      </c>
      <c r="H36" s="985"/>
      <c r="I36" s="982"/>
      <c r="J36" s="1"/>
    </row>
    <row r="37" spans="1:10" x14ac:dyDescent="0.25">
      <c r="A37" s="1"/>
      <c r="B37" s="40">
        <v>20</v>
      </c>
      <c r="C37" s="86" t="s">
        <v>84</v>
      </c>
      <c r="D37" s="78" t="s">
        <v>107</v>
      </c>
      <c r="E37" s="984">
        <v>96.25</v>
      </c>
      <c r="F37" s="985"/>
      <c r="G37" s="984">
        <f>'Consolidado Seguimiento'!M39</f>
        <v>96.25</v>
      </c>
      <c r="H37" s="985"/>
      <c r="I37" s="982"/>
      <c r="J37" s="1"/>
    </row>
    <row r="38" spans="1:10" x14ac:dyDescent="0.25">
      <c r="A38" s="1"/>
      <c r="B38" s="32">
        <v>21</v>
      </c>
      <c r="C38" s="86" t="s">
        <v>86</v>
      </c>
      <c r="D38" s="78" t="s">
        <v>108</v>
      </c>
      <c r="E38" s="989">
        <v>80</v>
      </c>
      <c r="F38" s="990"/>
      <c r="G38" s="984">
        <f>'Consolidado Seguimiento'!M40</f>
        <v>97.5</v>
      </c>
      <c r="H38" s="985"/>
      <c r="I38" s="982"/>
      <c r="J38" s="1"/>
    </row>
    <row r="39" spans="1:10" x14ac:dyDescent="0.25">
      <c r="A39" s="1"/>
      <c r="B39" s="32">
        <v>22</v>
      </c>
      <c r="C39" s="86" t="s">
        <v>69</v>
      </c>
      <c r="D39" s="78" t="s">
        <v>70</v>
      </c>
      <c r="E39" s="984">
        <v>84.375</v>
      </c>
      <c r="F39" s="985"/>
      <c r="G39" s="984">
        <f>'Consolidado Seguimiento'!M41</f>
        <v>90</v>
      </c>
      <c r="H39" s="985"/>
      <c r="I39" s="982"/>
      <c r="J39" s="1"/>
    </row>
    <row r="40" spans="1:10" x14ac:dyDescent="0.25">
      <c r="A40" s="1"/>
      <c r="B40" s="40">
        <v>23</v>
      </c>
      <c r="C40" s="86" t="s">
        <v>98</v>
      </c>
      <c r="D40" s="78" t="s">
        <v>93</v>
      </c>
      <c r="E40" s="984">
        <v>85.535312500000003</v>
      </c>
      <c r="F40" s="985"/>
      <c r="G40" s="984">
        <f>'Consolidado Seguimiento'!M42</f>
        <v>94.878048780487802</v>
      </c>
      <c r="H40" s="985"/>
      <c r="I40" s="983"/>
      <c r="J40" s="1"/>
    </row>
    <row r="41" spans="1:10" x14ac:dyDescent="0.25">
      <c r="A41" s="1"/>
      <c r="B41" s="1"/>
      <c r="C41" s="1"/>
      <c r="D41" s="1"/>
      <c r="E41" s="991">
        <v>92.083585722912304</v>
      </c>
      <c r="F41" s="991"/>
      <c r="G41" s="991">
        <f>AVERAGE(G16:H40)</f>
        <v>95.785269010043052</v>
      </c>
      <c r="H41" s="991"/>
      <c r="I41" s="88"/>
      <c r="J41" s="1"/>
    </row>
    <row r="42" spans="1:10" x14ac:dyDescent="0.25">
      <c r="A42" s="1"/>
      <c r="B42" s="1"/>
      <c r="C42" s="1"/>
      <c r="D42" s="1"/>
      <c r="E42" s="39"/>
      <c r="F42" s="39"/>
      <c r="G42" s="39"/>
      <c r="H42" s="39"/>
      <c r="I42" s="39"/>
      <c r="J42" s="1"/>
    </row>
    <row r="43" spans="1:10" x14ac:dyDescent="0.25">
      <c r="A43" s="1"/>
      <c r="B43" s="1"/>
      <c r="C43" s="1"/>
      <c r="D43" s="1"/>
      <c r="E43" s="39"/>
      <c r="F43" s="39"/>
      <c r="G43" s="39"/>
      <c r="H43" s="39"/>
      <c r="I43" s="39"/>
      <c r="J43" s="1"/>
    </row>
    <row r="44" spans="1:10" x14ac:dyDescent="0.25">
      <c r="A44" s="1"/>
      <c r="B44" s="1"/>
      <c r="C44" s="1"/>
      <c r="D44" s="1"/>
      <c r="E44" s="39"/>
      <c r="F44" s="39"/>
      <c r="G44" s="39"/>
      <c r="H44" s="39"/>
      <c r="I44" s="39"/>
      <c r="J44" s="1"/>
    </row>
    <row r="45" spans="1:10" x14ac:dyDescent="0.25">
      <c r="A45" s="1"/>
      <c r="B45" s="1"/>
      <c r="C45" s="1"/>
      <c r="D45" s="1"/>
      <c r="E45" s="39"/>
      <c r="F45" s="39"/>
      <c r="G45" s="39"/>
      <c r="H45" s="39"/>
      <c r="I45" s="39"/>
      <c r="J45" s="1"/>
    </row>
  </sheetData>
  <mergeCells count="59">
    <mergeCell ref="G39:H39"/>
    <mergeCell ref="G40:H40"/>
    <mergeCell ref="G41:H41"/>
    <mergeCell ref="G34:H34"/>
    <mergeCell ref="G35:H35"/>
    <mergeCell ref="G36:H36"/>
    <mergeCell ref="G37:H37"/>
    <mergeCell ref="G38:H38"/>
    <mergeCell ref="G29:H29"/>
    <mergeCell ref="G30:H30"/>
    <mergeCell ref="G31:H31"/>
    <mergeCell ref="G32:H32"/>
    <mergeCell ref="G33:H33"/>
    <mergeCell ref="E40:F40"/>
    <mergeCell ref="E41:F41"/>
    <mergeCell ref="G16:H16"/>
    <mergeCell ref="G17:H17"/>
    <mergeCell ref="G18:H18"/>
    <mergeCell ref="G19:H19"/>
    <mergeCell ref="G20:H20"/>
    <mergeCell ref="G21:H21"/>
    <mergeCell ref="G22:H22"/>
    <mergeCell ref="G23:H23"/>
    <mergeCell ref="G24:H24"/>
    <mergeCell ref="G25:H25"/>
    <mergeCell ref="G26:H26"/>
    <mergeCell ref="G27:H27"/>
    <mergeCell ref="G28:H28"/>
    <mergeCell ref="E35:F35"/>
    <mergeCell ref="E37:F37"/>
    <mergeCell ref="E38:F38"/>
    <mergeCell ref="E39:F39"/>
    <mergeCell ref="E30:F30"/>
    <mergeCell ref="E31:F31"/>
    <mergeCell ref="E32:F32"/>
    <mergeCell ref="E33:F33"/>
    <mergeCell ref="E34:F34"/>
    <mergeCell ref="B1:I1"/>
    <mergeCell ref="B2:I2"/>
    <mergeCell ref="B14:I14"/>
    <mergeCell ref="C15:D15"/>
    <mergeCell ref="E15:F15"/>
    <mergeCell ref="G15:H15"/>
    <mergeCell ref="I16:I40"/>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6:F36"/>
  </mergeCells>
  <phoneticPr fontId="115" type="noConversion"/>
  <conditionalFormatting sqref="G16:H16">
    <cfRule type="cellIs" dxfId="17" priority="18" operator="between">
      <formula>0</formula>
      <formula>0.19</formula>
    </cfRule>
  </conditionalFormatting>
  <conditionalFormatting sqref="G16:H40">
    <cfRule type="cellIs" dxfId="16" priority="13" operator="between">
      <formula>0.8</formula>
      <formula>1</formula>
    </cfRule>
    <cfRule type="cellIs" dxfId="15" priority="14" operator="between">
      <formula>0.6</formula>
      <formula>0.79</formula>
    </cfRule>
    <cfRule type="cellIs" dxfId="14" priority="15" operator="between">
      <formula>0.4</formula>
      <formula>0.59</formula>
    </cfRule>
    <cfRule type="cellIs" dxfId="13" priority="16" operator="between">
      <formula>0.2</formula>
      <formula>0.39</formula>
    </cfRule>
    <cfRule type="cellIs" dxfId="12" priority="17" operator="between">
      <formula>0</formula>
      <formula>0.19</formula>
    </cfRule>
  </conditionalFormatting>
  <conditionalFormatting sqref="E16:F16">
    <cfRule type="cellIs" dxfId="11" priority="12" operator="between">
      <formula>0</formula>
      <formula>0.19</formula>
    </cfRule>
  </conditionalFormatting>
  <conditionalFormatting sqref="E16:F40">
    <cfRule type="cellIs" dxfId="10" priority="7" operator="between">
      <formula>0.8</formula>
      <formula>1</formula>
    </cfRule>
    <cfRule type="cellIs" dxfId="9" priority="8" operator="between">
      <formula>0.6</formula>
      <formula>0.79</formula>
    </cfRule>
    <cfRule type="cellIs" dxfId="8" priority="9" operator="between">
      <formula>0.4</formula>
      <formula>0.59</formula>
    </cfRule>
    <cfRule type="cellIs" dxfId="7" priority="10" operator="between">
      <formula>0.2</formula>
      <formula>0.39</formula>
    </cfRule>
    <cfRule type="cellIs" dxfId="6" priority="11" operator="between">
      <formula>0</formula>
      <formula>0.19</formula>
    </cfRule>
  </conditionalFormatting>
  <conditionalFormatting sqref="E16:H40">
    <cfRule type="cellIs" dxfId="5" priority="1" operator="greaterThan">
      <formula>79.9999</formula>
    </cfRule>
    <cfRule type="cellIs" dxfId="4" priority="2" operator="greaterThan">
      <formula>80</formula>
    </cfRule>
    <cfRule type="cellIs" dxfId="3" priority="3" operator="between">
      <formula>60</formula>
      <formula>79</formula>
    </cfRule>
    <cfRule type="cellIs" dxfId="2" priority="4" operator="between">
      <formula>40</formula>
      <formula>59</formula>
    </cfRule>
    <cfRule type="cellIs" dxfId="1" priority="5" operator="lessThan">
      <formula>39</formula>
    </cfRule>
    <cfRule type="cellIs" dxfId="0" priority="6" operator="greaterThan">
      <formula>80</formula>
    </cfRule>
  </conditionalFormatting>
  <hyperlinks>
    <hyperlink ref="D19" location="'G. Calidad Acad.'!A1" display="Gestión de la Calidad Académica"/>
    <hyperlink ref="D16" location="'Dirección Institucional '!A1" display="Dirección Institucional "/>
    <hyperlink ref="D17" location="'Planeación '!A1" display="Planeación Institucional"/>
    <hyperlink ref="D18" location="'Seguimiento Institucional '!A1" display="Seguimiento Institucional"/>
    <hyperlink ref="D20" location="'Formación '!A1" display="Formación"/>
    <hyperlink ref="D21" location="'Investigación '!A1" display="Investigación"/>
    <hyperlink ref="D22" location="'Extensión '!A1" display="Extensión"/>
    <hyperlink ref="D23" location="'Consultorio Jurídico '!A1" display="Consultorio Jurídico"/>
    <hyperlink ref="D24" location="'Instituto de Lenguas '!A1" display="Instituto de Lenguas "/>
    <hyperlink ref="D25" location="Admisiones!A1" display="Admisiones y Registro Académico"/>
    <hyperlink ref="D26" location="'Contratación '!A1" display="Contratación"/>
    <hyperlink ref="D27" location="'Jurídico '!A1" display="Jurídico"/>
    <hyperlink ref="D28" location="'R. Exteriores'!A1" display="Relaciones Exteriores"/>
    <hyperlink ref="D29" location="Biblioteca!A1" display="Biblioteca"/>
    <hyperlink ref="D30" location="'Financiero '!A1" display="Financiero"/>
    <hyperlink ref="D31" location="'Publicaciones '!A1" display="Publicaciones"/>
    <hyperlink ref="D32" location="'Sistemas I y T'!A1" display="Servicios Informáticos y de Telecomunicaciones"/>
    <hyperlink ref="D33" location="'Bienestar '!A1" display="Bienestar Estudiantil"/>
    <hyperlink ref="D34" location="'G. Cultural '!A1" display="Gestión Cultural"/>
    <hyperlink ref="D35" location="'Recursos Físicos '!A1" display="Recursos Físicos"/>
    <hyperlink ref="D36" location="'Talento Humano '!A1" display="Talento Humano"/>
    <hyperlink ref="D37" location="'Comunicación I'!A1" display="Comunicación Institucional"/>
    <hyperlink ref="D38" location="'G. Documental '!A1" display="Gestión Documental"/>
    <hyperlink ref="D39" location="'R. Tecnológicos '!A1" display="Recursos Tecnológicos"/>
    <hyperlink ref="D40" location="UISALUD!A1" display="UISALUD"/>
  </hyperlinks>
  <pageMargins left="0.7" right="0.7" top="0.75" bottom="0.75" header="0.3" footer="0.3"/>
  <pageSetup scale="69" fitToHeight="0" orientation="landscape" r:id="rId1"/>
  <rowBreaks count="1" manualBreakCount="1">
    <brk id="41" max="9" man="1"/>
  </rowBreaks>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42"/>
  <sheetViews>
    <sheetView showGridLines="0" zoomScaleNormal="100" workbookViewId="0">
      <selection activeCell="G47" sqref="G47"/>
    </sheetView>
  </sheetViews>
  <sheetFormatPr baseColWidth="10" defaultRowHeight="15" x14ac:dyDescent="0.25"/>
  <cols>
    <col min="1" max="1" width="4.28515625" style="5" customWidth="1"/>
    <col min="2" max="2" width="6.140625" style="5" customWidth="1"/>
    <col min="3" max="3" width="4.140625" style="5" bestFit="1" customWidth="1"/>
    <col min="4" max="4" width="36.5703125" style="5" customWidth="1"/>
    <col min="5" max="5" width="12.7109375" style="61" customWidth="1"/>
    <col min="6" max="6" width="13.42578125" style="61" bestFit="1" customWidth="1"/>
    <col min="7" max="7" width="18.5703125" style="61" customWidth="1"/>
    <col min="8" max="8" width="35.85546875" style="61" customWidth="1"/>
    <col min="9" max="9" width="2.85546875" style="61" customWidth="1"/>
    <col min="10" max="10" width="11.42578125" style="5"/>
    <col min="11" max="11" width="44.28515625" style="5" customWidth="1"/>
    <col min="12" max="16384" width="11.42578125" style="5"/>
  </cols>
  <sheetData>
    <row r="1" spans="1:9" ht="44.25" customHeight="1" x14ac:dyDescent="0.25">
      <c r="A1" s="1"/>
      <c r="B1" s="955" t="str">
        <f>Contenido!$B$1</f>
        <v xml:space="preserve">INFORME DE SEGUIMIENTO 
ADMINISTRACIÓN DE RIESGOS </v>
      </c>
      <c r="C1" s="955"/>
      <c r="D1" s="955"/>
      <c r="E1" s="955"/>
      <c r="F1" s="955"/>
      <c r="G1" s="955"/>
      <c r="H1" s="955"/>
      <c r="I1" s="39"/>
    </row>
    <row r="2" spans="1:9" ht="23.25" x14ac:dyDescent="0.25">
      <c r="A2" s="1"/>
      <c r="B2" s="970" t="str">
        <f>Contenido!$B$2</f>
        <v xml:space="preserve">JUNIO 2019 - JUNIO 2020 </v>
      </c>
      <c r="C2" s="970"/>
      <c r="D2" s="970"/>
      <c r="E2" s="970"/>
      <c r="F2" s="970"/>
      <c r="G2" s="970"/>
      <c r="H2" s="970"/>
      <c r="I2" s="39"/>
    </row>
    <row r="3" spans="1:9" ht="5.25" customHeight="1" x14ac:dyDescent="0.25">
      <c r="A3" s="1"/>
      <c r="B3" s="1"/>
      <c r="C3" s="1"/>
      <c r="D3" s="1"/>
      <c r="E3" s="39"/>
      <c r="F3" s="39"/>
      <c r="G3" s="39"/>
      <c r="H3" s="39"/>
      <c r="I3" s="39"/>
    </row>
    <row r="4" spans="1:9" ht="5.25" customHeight="1" x14ac:dyDescent="0.25">
      <c r="A4" s="1"/>
      <c r="B4" s="1"/>
      <c r="C4" s="1"/>
      <c r="D4" s="1"/>
      <c r="E4" s="39"/>
      <c r="F4" s="39"/>
      <c r="G4" s="39"/>
      <c r="H4" s="39"/>
      <c r="I4" s="39"/>
    </row>
    <row r="5" spans="1:9" x14ac:dyDescent="0.25">
      <c r="A5" s="1"/>
      <c r="B5" s="1"/>
      <c r="C5" s="1"/>
      <c r="D5" s="1"/>
      <c r="E5" s="39"/>
      <c r="F5" s="39"/>
      <c r="G5" s="39"/>
      <c r="H5" s="39"/>
      <c r="I5" s="39"/>
    </row>
    <row r="6" spans="1:9" x14ac:dyDescent="0.25">
      <c r="A6" s="1"/>
      <c r="B6" s="1"/>
      <c r="C6" s="1"/>
      <c r="D6" s="1"/>
      <c r="E6" s="39"/>
      <c r="F6" s="39"/>
      <c r="G6" s="39"/>
      <c r="H6" s="39"/>
      <c r="I6" s="39"/>
    </row>
    <row r="7" spans="1:9" x14ac:dyDescent="0.25">
      <c r="A7" s="1"/>
      <c r="B7" s="1"/>
      <c r="C7" s="1"/>
      <c r="D7" s="1"/>
      <c r="E7" s="39"/>
      <c r="F7" s="39"/>
      <c r="G7" s="39"/>
      <c r="H7" s="39"/>
      <c r="I7" s="39"/>
    </row>
    <row r="8" spans="1:9" x14ac:dyDescent="0.25">
      <c r="A8" s="1"/>
      <c r="B8" s="1"/>
      <c r="C8" s="1"/>
      <c r="D8" s="1"/>
      <c r="E8" s="39"/>
      <c r="F8" s="39"/>
      <c r="G8" s="39"/>
      <c r="H8" s="39"/>
      <c r="I8" s="39"/>
    </row>
    <row r="9" spans="1:9" x14ac:dyDescent="0.25">
      <c r="A9" s="1"/>
      <c r="B9" s="1"/>
      <c r="C9" s="1"/>
      <c r="D9" s="1"/>
      <c r="E9" s="39"/>
      <c r="F9" s="39"/>
      <c r="G9" s="39"/>
      <c r="H9" s="39"/>
      <c r="I9" s="39"/>
    </row>
    <row r="10" spans="1:9" x14ac:dyDescent="0.25">
      <c r="A10" s="1"/>
      <c r="B10" s="1"/>
      <c r="C10" s="1"/>
      <c r="D10" s="1"/>
      <c r="E10" s="39"/>
      <c r="F10" s="39"/>
      <c r="G10" s="39"/>
      <c r="H10" s="39"/>
      <c r="I10" s="39"/>
    </row>
    <row r="11" spans="1:9" ht="5.25" customHeight="1" x14ac:dyDescent="0.25">
      <c r="A11" s="1"/>
      <c r="B11" s="1"/>
      <c r="C11" s="1"/>
      <c r="D11" s="1"/>
      <c r="E11" s="39"/>
      <c r="F11" s="39"/>
      <c r="G11" s="39"/>
      <c r="H11" s="39"/>
      <c r="I11" s="39"/>
    </row>
    <row r="12" spans="1:9" ht="5.25" customHeight="1" x14ac:dyDescent="0.25">
      <c r="A12" s="1"/>
      <c r="B12" s="971"/>
      <c r="C12" s="971"/>
      <c r="D12" s="971"/>
      <c r="E12" s="971"/>
      <c r="F12" s="971"/>
      <c r="G12" s="971"/>
      <c r="H12" s="143"/>
      <c r="I12" s="39"/>
    </row>
    <row r="13" spans="1:9" ht="6.75" customHeight="1" x14ac:dyDescent="0.25">
      <c r="A13" s="1"/>
      <c r="B13" s="1"/>
      <c r="C13" s="1"/>
      <c r="D13" s="1"/>
      <c r="E13" s="39"/>
      <c r="F13" s="39"/>
      <c r="G13" s="39"/>
      <c r="H13" s="39"/>
      <c r="I13" s="39"/>
    </row>
    <row r="14" spans="1:9" x14ac:dyDescent="0.25">
      <c r="A14" s="1"/>
      <c r="B14" s="997" t="s">
        <v>191</v>
      </c>
      <c r="C14" s="997"/>
      <c r="D14" s="997"/>
      <c r="E14" s="997"/>
      <c r="F14" s="997"/>
      <c r="G14" s="997"/>
      <c r="H14" s="997"/>
      <c r="I14" s="39"/>
    </row>
    <row r="15" spans="1:9" x14ac:dyDescent="0.25">
      <c r="A15" s="1"/>
      <c r="B15" s="147" t="s">
        <v>109</v>
      </c>
      <c r="C15" s="997" t="s">
        <v>60</v>
      </c>
      <c r="D15" s="997"/>
      <c r="E15" s="997"/>
      <c r="F15" s="997"/>
      <c r="G15" s="144" t="s">
        <v>190</v>
      </c>
      <c r="H15" s="144" t="s">
        <v>257</v>
      </c>
      <c r="I15" s="39"/>
    </row>
    <row r="16" spans="1:9" x14ac:dyDescent="0.25">
      <c r="A16" s="1"/>
      <c r="B16" s="40">
        <v>1</v>
      </c>
      <c r="C16" s="41" t="s">
        <v>94</v>
      </c>
      <c r="D16" s="993" t="s">
        <v>57</v>
      </c>
      <c r="E16" s="993"/>
      <c r="F16" s="993"/>
      <c r="G16" s="146">
        <v>0</v>
      </c>
      <c r="H16" s="994" t="s">
        <v>258</v>
      </c>
      <c r="I16" s="39"/>
    </row>
    <row r="17" spans="1:9" x14ac:dyDescent="0.25">
      <c r="A17" s="1"/>
      <c r="B17" s="56">
        <v>2</v>
      </c>
      <c r="C17" s="31" t="s">
        <v>67</v>
      </c>
      <c r="D17" s="992" t="s">
        <v>68</v>
      </c>
      <c r="E17" s="992"/>
      <c r="F17" s="992"/>
      <c r="G17" s="43">
        <v>2</v>
      </c>
      <c r="H17" s="995"/>
      <c r="I17" s="39"/>
    </row>
    <row r="18" spans="1:9" x14ac:dyDescent="0.25">
      <c r="A18" s="1"/>
      <c r="B18" s="56">
        <v>3</v>
      </c>
      <c r="C18" s="31" t="s">
        <v>95</v>
      </c>
      <c r="D18" s="992" t="s">
        <v>99</v>
      </c>
      <c r="E18" s="992"/>
      <c r="F18" s="992"/>
      <c r="G18" s="43">
        <v>1</v>
      </c>
      <c r="H18" s="995"/>
      <c r="I18" s="39"/>
    </row>
    <row r="19" spans="1:9" x14ac:dyDescent="0.25">
      <c r="A19" s="1"/>
      <c r="B19" s="56">
        <v>4</v>
      </c>
      <c r="C19" s="31" t="s">
        <v>81</v>
      </c>
      <c r="D19" s="992" t="s">
        <v>100</v>
      </c>
      <c r="E19" s="992"/>
      <c r="F19" s="992"/>
      <c r="G19" s="43">
        <v>3</v>
      </c>
      <c r="H19" s="995"/>
      <c r="I19" s="145"/>
    </row>
    <row r="20" spans="1:9" x14ac:dyDescent="0.25">
      <c r="A20" s="1"/>
      <c r="B20" s="56">
        <v>5</v>
      </c>
      <c r="C20" s="31" t="s">
        <v>79</v>
      </c>
      <c r="D20" s="992" t="s">
        <v>80</v>
      </c>
      <c r="E20" s="992"/>
      <c r="F20" s="992"/>
      <c r="G20" s="43">
        <v>2</v>
      </c>
      <c r="H20" s="995"/>
      <c r="I20" s="145"/>
    </row>
    <row r="21" spans="1:9" x14ac:dyDescent="0.25">
      <c r="A21" s="1"/>
      <c r="B21" s="56">
        <v>6</v>
      </c>
      <c r="C21" s="31" t="s">
        <v>66</v>
      </c>
      <c r="D21" s="992" t="s">
        <v>101</v>
      </c>
      <c r="E21" s="992"/>
      <c r="F21" s="992"/>
      <c r="G21" s="43">
        <v>9</v>
      </c>
      <c r="H21" s="995"/>
      <c r="I21" s="145"/>
    </row>
    <row r="22" spans="1:9" x14ac:dyDescent="0.25">
      <c r="A22" s="1"/>
      <c r="B22" s="56">
        <v>7</v>
      </c>
      <c r="C22" s="31" t="s">
        <v>65</v>
      </c>
      <c r="D22" s="992" t="s">
        <v>102</v>
      </c>
      <c r="E22" s="992"/>
      <c r="F22" s="992"/>
      <c r="G22" s="43">
        <v>2</v>
      </c>
      <c r="H22" s="995"/>
      <c r="I22" s="145"/>
    </row>
    <row r="23" spans="1:9" x14ac:dyDescent="0.25">
      <c r="A23" s="1"/>
      <c r="B23" s="56">
        <v>7.1</v>
      </c>
      <c r="C23" s="31" t="s">
        <v>96</v>
      </c>
      <c r="D23" s="992" t="s">
        <v>97</v>
      </c>
      <c r="E23" s="992"/>
      <c r="F23" s="992"/>
      <c r="G23" s="43">
        <v>4</v>
      </c>
      <c r="H23" s="995"/>
      <c r="I23" s="145"/>
    </row>
    <row r="24" spans="1:9" x14ac:dyDescent="0.25">
      <c r="A24" s="1"/>
      <c r="B24" s="56">
        <v>7.2</v>
      </c>
      <c r="C24" s="31" t="s">
        <v>64</v>
      </c>
      <c r="D24" s="992" t="s">
        <v>103</v>
      </c>
      <c r="E24" s="992"/>
      <c r="F24" s="992"/>
      <c r="G24" s="43">
        <v>1</v>
      </c>
      <c r="H24" s="995"/>
      <c r="I24" s="145"/>
    </row>
    <row r="25" spans="1:9" x14ac:dyDescent="0.25">
      <c r="A25" s="1"/>
      <c r="B25" s="56">
        <v>8</v>
      </c>
      <c r="C25" s="31" t="s">
        <v>71</v>
      </c>
      <c r="D25" s="992" t="s">
        <v>104</v>
      </c>
      <c r="E25" s="992"/>
      <c r="F25" s="992"/>
      <c r="G25" s="43">
        <v>1</v>
      </c>
      <c r="H25" s="995"/>
      <c r="I25" s="145"/>
    </row>
    <row r="26" spans="1:9" x14ac:dyDescent="0.25">
      <c r="A26" s="1"/>
      <c r="B26" s="56">
        <v>9</v>
      </c>
      <c r="C26" s="31" t="s">
        <v>62</v>
      </c>
      <c r="D26" s="992" t="s">
        <v>63</v>
      </c>
      <c r="E26" s="992"/>
      <c r="F26" s="992"/>
      <c r="G26" s="43">
        <v>2</v>
      </c>
      <c r="H26" s="995"/>
      <c r="I26" s="145"/>
    </row>
    <row r="27" spans="1:9" x14ac:dyDescent="0.25">
      <c r="A27" s="1"/>
      <c r="B27" s="56">
        <v>10</v>
      </c>
      <c r="C27" s="31" t="s">
        <v>75</v>
      </c>
      <c r="D27" s="992" t="s">
        <v>76</v>
      </c>
      <c r="E27" s="992"/>
      <c r="F27" s="992"/>
      <c r="G27" s="43">
        <v>2</v>
      </c>
      <c r="H27" s="995"/>
      <c r="I27" s="145"/>
    </row>
    <row r="28" spans="1:9" x14ac:dyDescent="0.25">
      <c r="A28" s="1"/>
      <c r="B28" s="56">
        <v>11</v>
      </c>
      <c r="C28" s="31" t="s">
        <v>89</v>
      </c>
      <c r="D28" s="992" t="s">
        <v>90</v>
      </c>
      <c r="E28" s="992"/>
      <c r="F28" s="992"/>
      <c r="G28" s="43">
        <v>2</v>
      </c>
      <c r="H28" s="995"/>
      <c r="I28" s="145"/>
    </row>
    <row r="29" spans="1:9" x14ac:dyDescent="0.25">
      <c r="A29" s="1"/>
      <c r="B29" s="56">
        <v>12</v>
      </c>
      <c r="C29" s="31" t="s">
        <v>61</v>
      </c>
      <c r="D29" s="992" t="s">
        <v>55</v>
      </c>
      <c r="E29" s="992"/>
      <c r="F29" s="992"/>
      <c r="G29" s="43">
        <v>6</v>
      </c>
      <c r="H29" s="995"/>
      <c r="I29" s="145"/>
    </row>
    <row r="30" spans="1:9" x14ac:dyDescent="0.25">
      <c r="A30" s="1"/>
      <c r="B30" s="56">
        <v>13</v>
      </c>
      <c r="C30" s="31" t="s">
        <v>85</v>
      </c>
      <c r="D30" s="992" t="s">
        <v>105</v>
      </c>
      <c r="E30" s="992"/>
      <c r="F30" s="992"/>
      <c r="G30" s="43">
        <v>3</v>
      </c>
      <c r="H30" s="995"/>
      <c r="I30" s="145"/>
    </row>
    <row r="31" spans="1:9" x14ac:dyDescent="0.25">
      <c r="A31" s="1"/>
      <c r="B31" s="56">
        <v>14</v>
      </c>
      <c r="C31" s="31" t="s">
        <v>91</v>
      </c>
      <c r="D31" s="992" t="s">
        <v>92</v>
      </c>
      <c r="E31" s="992"/>
      <c r="F31" s="992"/>
      <c r="G31" s="43">
        <v>0</v>
      </c>
      <c r="H31" s="995"/>
      <c r="I31" s="145"/>
    </row>
    <row r="32" spans="1:9" x14ac:dyDescent="0.25">
      <c r="A32" s="1"/>
      <c r="B32" s="56">
        <v>15</v>
      </c>
      <c r="C32" s="31" t="s">
        <v>74</v>
      </c>
      <c r="D32" s="992" t="s">
        <v>106</v>
      </c>
      <c r="E32" s="992"/>
      <c r="F32" s="992"/>
      <c r="G32" s="43">
        <v>2</v>
      </c>
      <c r="H32" s="995"/>
      <c r="I32" s="145"/>
    </row>
    <row r="33" spans="1:9" x14ac:dyDescent="0.25">
      <c r="A33" s="1"/>
      <c r="B33" s="56">
        <v>16</v>
      </c>
      <c r="C33" s="31" t="s">
        <v>82</v>
      </c>
      <c r="D33" s="992" t="s">
        <v>83</v>
      </c>
      <c r="E33" s="992"/>
      <c r="F33" s="992"/>
      <c r="G33" s="43">
        <v>2</v>
      </c>
      <c r="H33" s="995"/>
      <c r="I33" s="145"/>
    </row>
    <row r="34" spans="1:9" x14ac:dyDescent="0.25">
      <c r="A34" s="1"/>
      <c r="B34" s="56">
        <v>17</v>
      </c>
      <c r="C34" s="31" t="s">
        <v>72</v>
      </c>
      <c r="D34" s="992" t="s">
        <v>73</v>
      </c>
      <c r="E34" s="992"/>
      <c r="F34" s="992"/>
      <c r="G34" s="43">
        <v>2</v>
      </c>
      <c r="H34" s="995"/>
      <c r="I34" s="145"/>
    </row>
    <row r="35" spans="1:9" x14ac:dyDescent="0.25">
      <c r="A35" s="1"/>
      <c r="B35" s="56">
        <v>18</v>
      </c>
      <c r="C35" s="31" t="s">
        <v>87</v>
      </c>
      <c r="D35" s="992" t="s">
        <v>88</v>
      </c>
      <c r="E35" s="992"/>
      <c r="F35" s="992"/>
      <c r="G35" s="43">
        <v>1</v>
      </c>
      <c r="H35" s="995"/>
      <c r="I35" s="145"/>
    </row>
    <row r="36" spans="1:9" x14ac:dyDescent="0.25">
      <c r="A36" s="1"/>
      <c r="B36" s="56">
        <v>19</v>
      </c>
      <c r="C36" s="31" t="s">
        <v>77</v>
      </c>
      <c r="D36" s="992" t="s">
        <v>78</v>
      </c>
      <c r="E36" s="992"/>
      <c r="F36" s="992"/>
      <c r="G36" s="43">
        <v>3</v>
      </c>
      <c r="H36" s="995"/>
      <c r="I36" s="145"/>
    </row>
    <row r="37" spans="1:9" x14ac:dyDescent="0.25">
      <c r="A37" s="1"/>
      <c r="B37" s="56">
        <v>20</v>
      </c>
      <c r="C37" s="31" t="s">
        <v>84</v>
      </c>
      <c r="D37" s="992" t="s">
        <v>107</v>
      </c>
      <c r="E37" s="992"/>
      <c r="F37" s="992"/>
      <c r="G37" s="43">
        <v>2</v>
      </c>
      <c r="H37" s="995"/>
      <c r="I37" s="145"/>
    </row>
    <row r="38" spans="1:9" x14ac:dyDescent="0.25">
      <c r="A38" s="1"/>
      <c r="B38" s="56">
        <v>21</v>
      </c>
      <c r="C38" s="31" t="s">
        <v>86</v>
      </c>
      <c r="D38" s="992" t="s">
        <v>108</v>
      </c>
      <c r="E38" s="992"/>
      <c r="F38" s="992"/>
      <c r="G38" s="43">
        <v>3</v>
      </c>
      <c r="H38" s="995"/>
      <c r="I38" s="145"/>
    </row>
    <row r="39" spans="1:9" x14ac:dyDescent="0.25">
      <c r="A39" s="1"/>
      <c r="B39" s="56">
        <v>22</v>
      </c>
      <c r="C39" s="31" t="s">
        <v>69</v>
      </c>
      <c r="D39" s="992" t="s">
        <v>70</v>
      </c>
      <c r="E39" s="992"/>
      <c r="F39" s="992"/>
      <c r="G39" s="43">
        <v>1</v>
      </c>
      <c r="H39" s="995"/>
      <c r="I39" s="145"/>
    </row>
    <row r="40" spans="1:9" x14ac:dyDescent="0.25">
      <c r="A40" s="1"/>
      <c r="B40" s="56">
        <v>23</v>
      </c>
      <c r="C40" s="31" t="s">
        <v>98</v>
      </c>
      <c r="D40" s="992" t="s">
        <v>93</v>
      </c>
      <c r="E40" s="992"/>
      <c r="F40" s="992"/>
      <c r="G40" s="43">
        <v>0</v>
      </c>
      <c r="H40" s="996"/>
      <c r="I40" s="145"/>
    </row>
    <row r="41" spans="1:9" x14ac:dyDescent="0.25">
      <c r="A41" s="1"/>
      <c r="B41" s="1"/>
      <c r="C41" s="1"/>
      <c r="D41" s="1"/>
      <c r="E41" s="39"/>
      <c r="F41" s="39"/>
      <c r="G41" s="60">
        <f>SUM(G16:G40)</f>
        <v>56</v>
      </c>
      <c r="H41" s="39"/>
      <c r="I41" s="145"/>
    </row>
    <row r="42" spans="1:9" x14ac:dyDescent="0.25">
      <c r="A42" s="1"/>
      <c r="B42" s="1"/>
      <c r="C42" s="1"/>
      <c r="D42" s="1"/>
      <c r="E42" s="39"/>
      <c r="F42" s="39"/>
      <c r="G42" s="39"/>
      <c r="H42" s="39"/>
      <c r="I42" s="39"/>
    </row>
  </sheetData>
  <mergeCells count="31">
    <mergeCell ref="H16:H40"/>
    <mergeCell ref="B2:H2"/>
    <mergeCell ref="B1:H1"/>
    <mergeCell ref="C15:F15"/>
    <mergeCell ref="B12:G12"/>
    <mergeCell ref="B14:H14"/>
    <mergeCell ref="D31:F31"/>
    <mergeCell ref="D32:F32"/>
    <mergeCell ref="D33:F33"/>
    <mergeCell ref="D34:F34"/>
    <mergeCell ref="D35:F35"/>
    <mergeCell ref="D36:F36"/>
    <mergeCell ref="D37:F37"/>
    <mergeCell ref="D38:F38"/>
    <mergeCell ref="D39:F39"/>
    <mergeCell ref="D40:F40"/>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s>
  <pageMargins left="0.7" right="0.7" top="0.75" bottom="0.75" header="0.3" footer="0.3"/>
  <pageSetup scale="85" fitToWidth="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76"/>
  <sheetViews>
    <sheetView showGridLines="0" topLeftCell="D46" zoomScaleNormal="100" workbookViewId="0">
      <selection activeCell="G72" sqref="G72"/>
    </sheetView>
  </sheetViews>
  <sheetFormatPr baseColWidth="10" defaultRowHeight="15" x14ac:dyDescent="0.25"/>
  <cols>
    <col min="1" max="1" width="3.7109375" style="5" customWidth="1"/>
    <col min="2" max="2" width="3.28515625" style="61" bestFit="1" customWidth="1"/>
    <col min="3" max="3" width="20.85546875" style="72" customWidth="1"/>
    <col min="4" max="4" width="83.140625" style="73" customWidth="1"/>
    <col min="5" max="5" width="18.42578125" style="73" customWidth="1"/>
    <col min="6" max="6" width="9.85546875" style="61" customWidth="1"/>
    <col min="7" max="7" width="11.7109375" style="61" bestFit="1" customWidth="1"/>
    <col min="8" max="8" width="13" style="61" bestFit="1" customWidth="1"/>
    <col min="9" max="9" width="13.140625" style="61" customWidth="1"/>
    <col min="10" max="10" width="16.28515625" style="74" customWidth="1"/>
    <col min="11" max="11" width="3.7109375" style="5" customWidth="1"/>
    <col min="12" max="16384" width="11.42578125" style="5"/>
  </cols>
  <sheetData>
    <row r="1" spans="1:11" ht="45.75" customHeight="1" x14ac:dyDescent="0.25">
      <c r="A1" s="1"/>
      <c r="B1" s="955" t="str">
        <f>Contenido!$B$1</f>
        <v xml:space="preserve">INFORME DE SEGUIMIENTO 
ADMINISTRACIÓN DE RIESGOS </v>
      </c>
      <c r="C1" s="955"/>
      <c r="D1" s="955"/>
      <c r="E1" s="955"/>
      <c r="F1" s="955"/>
      <c r="G1" s="955"/>
      <c r="H1" s="955"/>
      <c r="I1" s="955"/>
      <c r="J1" s="955"/>
      <c r="K1" s="1"/>
    </row>
    <row r="2" spans="1:11" ht="20.25" x14ac:dyDescent="0.25">
      <c r="A2" s="1"/>
      <c r="B2" s="953" t="str">
        <f>Contenido!$B$2</f>
        <v xml:space="preserve">JUNIO 2019 - JUNIO 2020 </v>
      </c>
      <c r="C2" s="953"/>
      <c r="D2" s="953"/>
      <c r="E2" s="953"/>
      <c r="F2" s="953"/>
      <c r="G2" s="953"/>
      <c r="H2" s="953"/>
      <c r="I2" s="953"/>
      <c r="J2" s="953"/>
      <c r="K2" s="1"/>
    </row>
    <row r="3" spans="1:11" x14ac:dyDescent="0.25">
      <c r="A3" s="1"/>
      <c r="B3" s="39"/>
      <c r="C3" s="51"/>
      <c r="D3" s="38"/>
      <c r="E3" s="38"/>
      <c r="F3" s="39"/>
      <c r="G3" s="39"/>
      <c r="H3" s="39"/>
      <c r="I3" s="39"/>
      <c r="J3" s="55"/>
      <c r="K3" s="1"/>
    </row>
    <row r="4" spans="1:11" x14ac:dyDescent="0.25">
      <c r="A4" s="1"/>
      <c r="B4" s="39"/>
      <c r="C4" s="51"/>
      <c r="D4" s="38"/>
      <c r="E4" s="38"/>
      <c r="F4" s="39"/>
      <c r="G4" s="39"/>
      <c r="H4" s="39"/>
      <c r="I4" s="39"/>
      <c r="J4" s="55"/>
      <c r="K4" s="1"/>
    </row>
    <row r="5" spans="1:11" x14ac:dyDescent="0.25">
      <c r="A5" s="1"/>
      <c r="B5" s="39"/>
      <c r="C5" s="51"/>
      <c r="D5" s="38"/>
      <c r="E5" s="38"/>
      <c r="F5" s="39"/>
      <c r="G5" s="39"/>
      <c r="H5" s="39"/>
      <c r="I5" s="39"/>
      <c r="J5" s="55"/>
      <c r="K5" s="1"/>
    </row>
    <row r="6" spans="1:11" x14ac:dyDescent="0.25">
      <c r="A6" s="1"/>
      <c r="B6" s="39"/>
      <c r="C6" s="51"/>
      <c r="D6" s="38"/>
      <c r="E6" s="38"/>
      <c r="F6" s="39"/>
      <c r="G6" s="39"/>
      <c r="H6" s="39"/>
      <c r="I6" s="39"/>
      <c r="J6" s="55"/>
      <c r="K6" s="1"/>
    </row>
    <row r="7" spans="1:11" x14ac:dyDescent="0.25">
      <c r="A7" s="1"/>
      <c r="B7" s="39"/>
      <c r="C7" s="51"/>
      <c r="D7" s="38"/>
      <c r="E7" s="38"/>
      <c r="F7" s="39"/>
      <c r="G7" s="39"/>
      <c r="H7" s="39"/>
      <c r="I7" s="39"/>
      <c r="J7" s="55"/>
      <c r="K7" s="1"/>
    </row>
    <row r="8" spans="1:11" x14ac:dyDescent="0.25">
      <c r="A8" s="1"/>
      <c r="B8" s="39"/>
      <c r="C8" s="51"/>
      <c r="D8" s="38"/>
      <c r="E8" s="38"/>
      <c r="F8" s="39"/>
      <c r="G8" s="39"/>
      <c r="H8" s="39"/>
      <c r="I8" s="39"/>
      <c r="J8" s="55"/>
      <c r="K8" s="1"/>
    </row>
    <row r="9" spans="1:11" x14ac:dyDescent="0.25">
      <c r="A9" s="1"/>
      <c r="B9" s="39"/>
      <c r="C9" s="51"/>
      <c r="D9" s="38"/>
      <c r="E9" s="38"/>
      <c r="F9" s="39"/>
      <c r="G9" s="39"/>
      <c r="H9" s="39"/>
      <c r="I9" s="39"/>
      <c r="J9" s="55"/>
      <c r="K9" s="1"/>
    </row>
    <row r="10" spans="1:11" x14ac:dyDescent="0.25">
      <c r="A10" s="1"/>
      <c r="B10" s="39"/>
      <c r="C10" s="51"/>
      <c r="D10" s="38"/>
      <c r="E10" s="38"/>
      <c r="F10" s="39"/>
      <c r="G10" s="39"/>
      <c r="H10" s="39"/>
      <c r="I10" s="39"/>
      <c r="J10" s="55"/>
      <c r="K10" s="1"/>
    </row>
    <row r="11" spans="1:11" ht="15.75" customHeight="1" x14ac:dyDescent="0.25">
      <c r="A11" s="1"/>
      <c r="B11" s="39"/>
      <c r="C11" s="51"/>
      <c r="D11" s="30"/>
      <c r="E11" s="38"/>
      <c r="F11" s="39"/>
      <c r="G11" s="39"/>
      <c r="H11" s="39"/>
      <c r="I11" s="39"/>
      <c r="J11" s="55"/>
      <c r="K11" s="1"/>
    </row>
    <row r="12" spans="1:11" x14ac:dyDescent="0.25">
      <c r="A12" s="1"/>
      <c r="B12" s="39"/>
      <c r="C12" s="1"/>
      <c r="D12" s="1"/>
      <c r="E12" s="38"/>
      <c r="F12" s="39"/>
      <c r="G12" s="39"/>
      <c r="H12" s="39"/>
      <c r="I12" s="39"/>
      <c r="J12" s="55"/>
      <c r="K12" s="1"/>
    </row>
    <row r="13" spans="1:11" ht="108" customHeight="1" x14ac:dyDescent="0.25">
      <c r="A13" s="1"/>
      <c r="B13" s="1013" t="s">
        <v>217</v>
      </c>
      <c r="C13" s="1013"/>
      <c r="D13" s="1013"/>
      <c r="E13" s="1013"/>
      <c r="F13" s="1013"/>
      <c r="G13" s="1013"/>
      <c r="H13" s="1013"/>
      <c r="I13" s="1013"/>
      <c r="J13" s="1013"/>
      <c r="K13" s="1"/>
    </row>
    <row r="14" spans="1:11" x14ac:dyDescent="0.25">
      <c r="A14" s="1"/>
      <c r="B14" s="34"/>
      <c r="C14" s="57"/>
      <c r="D14" s="57"/>
      <c r="E14" s="34"/>
      <c r="F14" s="34"/>
      <c r="G14" s="34"/>
      <c r="H14" s="34"/>
      <c r="I14" s="39"/>
      <c r="J14" s="55"/>
      <c r="K14" s="1"/>
    </row>
    <row r="15" spans="1:11" s="71" customFormat="1" ht="45" customHeight="1" x14ac:dyDescent="0.25">
      <c r="A15" s="58"/>
      <c r="B15" s="987" t="s">
        <v>236</v>
      </c>
      <c r="C15" s="1010"/>
      <c r="D15" s="1010"/>
      <c r="E15" s="1010"/>
      <c r="F15" s="988"/>
      <c r="G15" s="980" t="s">
        <v>183</v>
      </c>
      <c r="H15" s="980"/>
      <c r="I15" s="980"/>
      <c r="J15" s="980"/>
      <c r="K15" s="58"/>
    </row>
    <row r="16" spans="1:11" ht="39.75" customHeight="1" x14ac:dyDescent="0.25">
      <c r="A16" s="1"/>
      <c r="B16" s="36">
        <v>1</v>
      </c>
      <c r="C16" s="16" t="s">
        <v>218</v>
      </c>
      <c r="D16" s="1012" t="s">
        <v>172</v>
      </c>
      <c r="E16" s="1012"/>
      <c r="F16" s="1012"/>
      <c r="G16" s="1014" t="s">
        <v>186</v>
      </c>
      <c r="H16" s="1014"/>
      <c r="I16" s="1014"/>
      <c r="J16" s="1014"/>
      <c r="K16" s="1"/>
    </row>
    <row r="17" spans="1:11" ht="55.5" customHeight="1" x14ac:dyDescent="0.25">
      <c r="A17" s="1"/>
      <c r="B17" s="36">
        <v>2</v>
      </c>
      <c r="C17" s="16" t="s">
        <v>169</v>
      </c>
      <c r="D17" s="1012" t="s">
        <v>173</v>
      </c>
      <c r="E17" s="1012"/>
      <c r="F17" s="1012"/>
      <c r="G17" s="1014" t="s">
        <v>188</v>
      </c>
      <c r="H17" s="1014"/>
      <c r="I17" s="1014"/>
      <c r="J17" s="1014"/>
      <c r="K17" s="1"/>
    </row>
    <row r="18" spans="1:11" ht="108.75" customHeight="1" x14ac:dyDescent="0.25">
      <c r="A18" s="1"/>
      <c r="B18" s="36">
        <v>3</v>
      </c>
      <c r="C18" s="16" t="s">
        <v>170</v>
      </c>
      <c r="D18" s="1012" t="s">
        <v>174</v>
      </c>
      <c r="E18" s="1012"/>
      <c r="F18" s="1012"/>
      <c r="G18" s="1014" t="s">
        <v>189</v>
      </c>
      <c r="H18" s="1014"/>
      <c r="I18" s="1014"/>
      <c r="J18" s="1014"/>
      <c r="K18" s="1"/>
    </row>
    <row r="19" spans="1:11" ht="99.75" customHeight="1" x14ac:dyDescent="0.25">
      <c r="A19" s="1"/>
      <c r="B19" s="36">
        <v>4</v>
      </c>
      <c r="C19" s="16" t="s">
        <v>171</v>
      </c>
      <c r="D19" s="1012" t="s">
        <v>175</v>
      </c>
      <c r="E19" s="1012"/>
      <c r="F19" s="1012"/>
      <c r="G19" s="1014" t="s">
        <v>187</v>
      </c>
      <c r="H19" s="1014"/>
      <c r="I19" s="1014"/>
      <c r="J19" s="1014"/>
      <c r="K19" s="1"/>
    </row>
    <row r="20" spans="1:11" x14ac:dyDescent="0.25">
      <c r="A20" s="1"/>
      <c r="B20" s="39"/>
      <c r="C20" s="51"/>
      <c r="D20" s="38"/>
      <c r="E20" s="38"/>
      <c r="F20" s="39"/>
      <c r="G20" s="39"/>
      <c r="H20" s="39"/>
      <c r="I20" s="39"/>
      <c r="J20" s="55"/>
      <c r="K20" s="1"/>
    </row>
    <row r="21" spans="1:11" x14ac:dyDescent="0.25">
      <c r="A21" s="1"/>
      <c r="B21" s="963"/>
      <c r="C21" s="963"/>
      <c r="D21" s="963"/>
      <c r="E21" s="963"/>
      <c r="F21" s="963"/>
      <c r="G21" s="963"/>
      <c r="H21" s="963"/>
      <c r="I21" s="963"/>
      <c r="J21" s="55"/>
      <c r="K21" s="1"/>
    </row>
    <row r="22" spans="1:11" x14ac:dyDescent="0.25">
      <c r="A22" s="1"/>
      <c r="B22" s="967" t="s">
        <v>113</v>
      </c>
      <c r="C22" s="967" t="s">
        <v>112</v>
      </c>
      <c r="D22" s="967" t="s">
        <v>50</v>
      </c>
      <c r="E22" s="967" t="s">
        <v>185</v>
      </c>
      <c r="F22" s="987" t="s">
        <v>114</v>
      </c>
      <c r="G22" s="1010"/>
      <c r="H22" s="1010"/>
      <c r="I22" s="988"/>
      <c r="J22" s="998" t="s">
        <v>167</v>
      </c>
      <c r="K22" s="1"/>
    </row>
    <row r="23" spans="1:11" ht="30" x14ac:dyDescent="0.25">
      <c r="A23" s="1"/>
      <c r="B23" s="968"/>
      <c r="C23" s="968"/>
      <c r="D23" s="968"/>
      <c r="E23" s="968"/>
      <c r="F23" s="42" t="s">
        <v>179</v>
      </c>
      <c r="G23" s="42" t="s">
        <v>180</v>
      </c>
      <c r="H23" s="42" t="s">
        <v>182</v>
      </c>
      <c r="I23" s="42" t="s">
        <v>181</v>
      </c>
      <c r="J23" s="999"/>
      <c r="K23" s="1"/>
    </row>
    <row r="24" spans="1:11" x14ac:dyDescent="0.25">
      <c r="A24" s="1"/>
      <c r="B24" s="1009">
        <v>1</v>
      </c>
      <c r="C24" s="1008" t="s">
        <v>115</v>
      </c>
      <c r="D24" s="49" t="s">
        <v>116</v>
      </c>
      <c r="E24" s="1002">
        <v>16</v>
      </c>
      <c r="F24" s="36"/>
      <c r="G24" s="36"/>
      <c r="H24" s="36"/>
      <c r="I24" s="53">
        <v>4</v>
      </c>
      <c r="J24" s="1011">
        <f>SUM(F24:I27)/E24</f>
        <v>1</v>
      </c>
      <c r="K24" s="1"/>
    </row>
    <row r="25" spans="1:11" x14ac:dyDescent="0.25">
      <c r="A25" s="1"/>
      <c r="B25" s="1009"/>
      <c r="C25" s="1008"/>
      <c r="D25" s="49" t="s">
        <v>117</v>
      </c>
      <c r="E25" s="1003"/>
      <c r="F25" s="36"/>
      <c r="G25" s="36"/>
      <c r="H25" s="36"/>
      <c r="I25" s="53">
        <v>4</v>
      </c>
      <c r="J25" s="1011"/>
      <c r="K25" s="1"/>
    </row>
    <row r="26" spans="1:11" x14ac:dyDescent="0.25">
      <c r="A26" s="1"/>
      <c r="B26" s="1009"/>
      <c r="C26" s="1008"/>
      <c r="D26" s="49" t="s">
        <v>120</v>
      </c>
      <c r="E26" s="1003"/>
      <c r="F26" s="36"/>
      <c r="G26" s="36"/>
      <c r="H26" s="36"/>
      <c r="I26" s="53">
        <v>4</v>
      </c>
      <c r="J26" s="1011"/>
      <c r="K26" s="1"/>
    </row>
    <row r="27" spans="1:11" ht="30" x14ac:dyDescent="0.25">
      <c r="A27" s="1"/>
      <c r="B27" s="1009"/>
      <c r="C27" s="1008"/>
      <c r="D27" s="47" t="s">
        <v>160</v>
      </c>
      <c r="E27" s="1004"/>
      <c r="F27" s="36"/>
      <c r="G27" s="36"/>
      <c r="H27" s="36"/>
      <c r="I27" s="53">
        <v>4</v>
      </c>
      <c r="J27" s="1011"/>
      <c r="K27" s="1"/>
    </row>
    <row r="28" spans="1:11" x14ac:dyDescent="0.25">
      <c r="A28" s="1"/>
      <c r="B28" s="1009">
        <v>2</v>
      </c>
      <c r="C28" s="1008" t="s">
        <v>122</v>
      </c>
      <c r="D28" s="49" t="s">
        <v>118</v>
      </c>
      <c r="E28" s="1002">
        <f>6*4</f>
        <v>24</v>
      </c>
      <c r="F28" s="36"/>
      <c r="G28" s="36"/>
      <c r="H28" s="36"/>
      <c r="I28" s="53">
        <v>4</v>
      </c>
      <c r="J28" s="1011">
        <f>SUM(F28:I33)/E28</f>
        <v>0.95833333333333337</v>
      </c>
      <c r="K28" s="1"/>
    </row>
    <row r="29" spans="1:11" ht="30" x14ac:dyDescent="0.25">
      <c r="A29" s="1"/>
      <c r="B29" s="1009"/>
      <c r="C29" s="1008"/>
      <c r="D29" s="47" t="s">
        <v>119</v>
      </c>
      <c r="E29" s="1003"/>
      <c r="F29" s="36"/>
      <c r="G29" s="36"/>
      <c r="H29" s="36">
        <v>3</v>
      </c>
      <c r="I29" s="53"/>
      <c r="J29" s="1011"/>
      <c r="K29" s="1"/>
    </row>
    <row r="30" spans="1:11" x14ac:dyDescent="0.25">
      <c r="A30" s="1"/>
      <c r="B30" s="1009"/>
      <c r="C30" s="1008"/>
      <c r="D30" s="49" t="s">
        <v>168</v>
      </c>
      <c r="E30" s="1003"/>
      <c r="F30" s="36"/>
      <c r="G30" s="36"/>
      <c r="H30" s="36"/>
      <c r="I30" s="53">
        <v>4</v>
      </c>
      <c r="J30" s="1011"/>
      <c r="K30" s="1"/>
    </row>
    <row r="31" spans="1:11" x14ac:dyDescent="0.25">
      <c r="A31" s="1"/>
      <c r="B31" s="1009"/>
      <c r="C31" s="1008"/>
      <c r="D31" s="49" t="s">
        <v>121</v>
      </c>
      <c r="E31" s="1003"/>
      <c r="F31" s="36"/>
      <c r="G31" s="36"/>
      <c r="H31" s="36"/>
      <c r="I31" s="53">
        <v>4</v>
      </c>
      <c r="J31" s="1011"/>
      <c r="K31" s="1"/>
    </row>
    <row r="32" spans="1:11" x14ac:dyDescent="0.25">
      <c r="A32" s="1"/>
      <c r="B32" s="1009"/>
      <c r="C32" s="1008"/>
      <c r="D32" s="49" t="s">
        <v>161</v>
      </c>
      <c r="E32" s="1003"/>
      <c r="F32" s="36"/>
      <c r="G32" s="36"/>
      <c r="H32" s="36"/>
      <c r="I32" s="53">
        <v>4</v>
      </c>
      <c r="J32" s="1011"/>
      <c r="K32" s="1"/>
    </row>
    <row r="33" spans="1:11" ht="30" x14ac:dyDescent="0.25">
      <c r="A33" s="1"/>
      <c r="B33" s="1009"/>
      <c r="C33" s="1008"/>
      <c r="D33" s="49" t="s">
        <v>184</v>
      </c>
      <c r="E33" s="1004"/>
      <c r="F33" s="36"/>
      <c r="G33" s="36"/>
      <c r="H33" s="36"/>
      <c r="I33" s="87">
        <v>4</v>
      </c>
      <c r="J33" s="1011"/>
      <c r="K33" s="1"/>
    </row>
    <row r="34" spans="1:11" x14ac:dyDescent="0.25">
      <c r="A34" s="1" t="s">
        <v>56</v>
      </c>
      <c r="B34" s="1009">
        <v>3</v>
      </c>
      <c r="C34" s="1008" t="s">
        <v>123</v>
      </c>
      <c r="D34" s="49" t="s">
        <v>124</v>
      </c>
      <c r="E34" s="1002">
        <f>10*4</f>
        <v>40</v>
      </c>
      <c r="F34" s="36"/>
      <c r="G34" s="36"/>
      <c r="H34" s="36"/>
      <c r="I34" s="53">
        <v>4</v>
      </c>
      <c r="J34" s="1011">
        <f>SUM(F34:I43)/E34</f>
        <v>0.95</v>
      </c>
      <c r="K34" s="1"/>
    </row>
    <row r="35" spans="1:11" x14ac:dyDescent="0.25">
      <c r="A35" s="1"/>
      <c r="B35" s="1009"/>
      <c r="C35" s="1008"/>
      <c r="D35" s="49" t="s">
        <v>162</v>
      </c>
      <c r="E35" s="1003"/>
      <c r="F35" s="36"/>
      <c r="G35" s="36"/>
      <c r="H35" s="36"/>
      <c r="I35" s="53">
        <v>4</v>
      </c>
      <c r="J35" s="1011"/>
      <c r="K35" s="1"/>
    </row>
    <row r="36" spans="1:11" x14ac:dyDescent="0.25">
      <c r="A36" s="1"/>
      <c r="B36" s="1009"/>
      <c r="C36" s="1008"/>
      <c r="D36" s="49" t="s">
        <v>125</v>
      </c>
      <c r="E36" s="1003"/>
      <c r="F36" s="36"/>
      <c r="G36" s="36"/>
      <c r="H36" s="36"/>
      <c r="I36" s="53">
        <v>4</v>
      </c>
      <c r="J36" s="1011"/>
      <c r="K36" s="1"/>
    </row>
    <row r="37" spans="1:11" ht="30" x14ac:dyDescent="0.25">
      <c r="A37" s="1"/>
      <c r="B37" s="1009"/>
      <c r="C37" s="1008"/>
      <c r="D37" s="49" t="s">
        <v>126</v>
      </c>
      <c r="E37" s="1003"/>
      <c r="F37" s="36"/>
      <c r="G37" s="36"/>
      <c r="H37" s="36"/>
      <c r="I37" s="53">
        <v>4</v>
      </c>
      <c r="J37" s="1011"/>
      <c r="K37" s="1"/>
    </row>
    <row r="38" spans="1:11" x14ac:dyDescent="0.25">
      <c r="A38" s="1"/>
      <c r="B38" s="1009"/>
      <c r="C38" s="1008"/>
      <c r="D38" s="49" t="s">
        <v>127</v>
      </c>
      <c r="E38" s="1003"/>
      <c r="F38" s="36"/>
      <c r="G38" s="36"/>
      <c r="H38" s="36"/>
      <c r="I38" s="53">
        <v>4</v>
      </c>
      <c r="J38" s="1011"/>
      <c r="K38" s="1"/>
    </row>
    <row r="39" spans="1:11" ht="30" x14ac:dyDescent="0.25">
      <c r="A39" s="1"/>
      <c r="B39" s="1009"/>
      <c r="C39" s="1008"/>
      <c r="D39" s="49" t="s">
        <v>131</v>
      </c>
      <c r="E39" s="1003"/>
      <c r="F39" s="36"/>
      <c r="G39" s="36"/>
      <c r="H39" s="36">
        <v>3</v>
      </c>
      <c r="I39" s="53"/>
      <c r="J39" s="1011"/>
      <c r="K39" s="1"/>
    </row>
    <row r="40" spans="1:11" ht="45" x14ac:dyDescent="0.25">
      <c r="A40" s="1"/>
      <c r="B40" s="1009"/>
      <c r="C40" s="1008"/>
      <c r="D40" s="49" t="s">
        <v>128</v>
      </c>
      <c r="E40" s="1003"/>
      <c r="F40" s="36"/>
      <c r="G40" s="36"/>
      <c r="H40" s="36">
        <v>3</v>
      </c>
      <c r="I40" s="53"/>
      <c r="J40" s="1011"/>
      <c r="K40" s="1"/>
    </row>
    <row r="41" spans="1:11" ht="30" x14ac:dyDescent="0.25">
      <c r="A41" s="1"/>
      <c r="B41" s="1009"/>
      <c r="C41" s="1008"/>
      <c r="D41" s="49" t="s">
        <v>129</v>
      </c>
      <c r="E41" s="1003"/>
      <c r="F41" s="36"/>
      <c r="G41" s="36"/>
      <c r="H41" s="36"/>
      <c r="I41" s="53">
        <v>4</v>
      </c>
      <c r="J41" s="1011"/>
      <c r="K41" s="1"/>
    </row>
    <row r="42" spans="1:11" x14ac:dyDescent="0.25">
      <c r="A42" s="1"/>
      <c r="B42" s="1009"/>
      <c r="C42" s="1008"/>
      <c r="D42" s="49" t="s">
        <v>130</v>
      </c>
      <c r="E42" s="1003"/>
      <c r="F42" s="36"/>
      <c r="G42" s="36"/>
      <c r="H42" s="36"/>
      <c r="I42" s="53">
        <v>4</v>
      </c>
      <c r="J42" s="1011"/>
      <c r="K42" s="1"/>
    </row>
    <row r="43" spans="1:11" x14ac:dyDescent="0.25">
      <c r="A43" s="1"/>
      <c r="B43" s="1009"/>
      <c r="C43" s="1008"/>
      <c r="D43" s="47" t="s">
        <v>132</v>
      </c>
      <c r="E43" s="1004"/>
      <c r="F43" s="36"/>
      <c r="G43" s="36"/>
      <c r="H43" s="36"/>
      <c r="I43" s="53">
        <v>4</v>
      </c>
      <c r="J43" s="1011"/>
      <c r="K43" s="1"/>
    </row>
    <row r="44" spans="1:11" x14ac:dyDescent="0.25">
      <c r="A44" s="1"/>
      <c r="B44" s="1005">
        <v>4</v>
      </c>
      <c r="C44" s="1002" t="s">
        <v>133</v>
      </c>
      <c r="D44" s="49" t="s">
        <v>139</v>
      </c>
      <c r="E44" s="1002">
        <f>4*4</f>
        <v>16</v>
      </c>
      <c r="F44" s="36"/>
      <c r="G44" s="36"/>
      <c r="H44" s="36"/>
      <c r="I44" s="53">
        <v>4</v>
      </c>
      <c r="J44" s="1011">
        <f>SUM(F44:I47)/E44</f>
        <v>0.875</v>
      </c>
      <c r="K44" s="1"/>
    </row>
    <row r="45" spans="1:11" x14ac:dyDescent="0.25">
      <c r="A45" s="1"/>
      <c r="B45" s="1006"/>
      <c r="C45" s="1003"/>
      <c r="D45" s="49" t="s">
        <v>137</v>
      </c>
      <c r="E45" s="1003"/>
      <c r="F45" s="36"/>
      <c r="G45" s="36"/>
      <c r="H45" s="36"/>
      <c r="I45" s="53">
        <v>4</v>
      </c>
      <c r="J45" s="1011"/>
      <c r="K45" s="1"/>
    </row>
    <row r="46" spans="1:11" x14ac:dyDescent="0.25">
      <c r="A46" s="1"/>
      <c r="B46" s="1006"/>
      <c r="C46" s="1003"/>
      <c r="D46" s="49" t="s">
        <v>140</v>
      </c>
      <c r="E46" s="1003"/>
      <c r="F46" s="36"/>
      <c r="G46" s="36"/>
      <c r="H46" s="36">
        <v>3</v>
      </c>
      <c r="I46" s="53"/>
      <c r="J46" s="1011"/>
      <c r="K46" s="1"/>
    </row>
    <row r="47" spans="1:11" x14ac:dyDescent="0.25">
      <c r="A47" s="1"/>
      <c r="B47" s="1006"/>
      <c r="C47" s="1003"/>
      <c r="D47" s="49" t="s">
        <v>141</v>
      </c>
      <c r="E47" s="1004"/>
      <c r="F47" s="36"/>
      <c r="G47" s="36"/>
      <c r="H47" s="36">
        <v>3</v>
      </c>
      <c r="I47" s="53"/>
      <c r="J47" s="1011"/>
      <c r="K47" s="1"/>
    </row>
    <row r="48" spans="1:11" x14ac:dyDescent="0.25">
      <c r="A48" s="1"/>
      <c r="B48" s="1005">
        <v>5</v>
      </c>
      <c r="C48" s="1002" t="s">
        <v>138</v>
      </c>
      <c r="D48" s="49" t="s">
        <v>142</v>
      </c>
      <c r="E48" s="1002">
        <f>6*4</f>
        <v>24</v>
      </c>
      <c r="F48" s="36"/>
      <c r="G48" s="36"/>
      <c r="H48" s="36">
        <v>3</v>
      </c>
      <c r="I48" s="53"/>
      <c r="J48" s="1011">
        <f>SUM(F48:I53)/E48</f>
        <v>0.79166666666666663</v>
      </c>
      <c r="K48" s="1"/>
    </row>
    <row r="49" spans="1:11" x14ac:dyDescent="0.25">
      <c r="A49" s="1"/>
      <c r="B49" s="1006"/>
      <c r="C49" s="1003"/>
      <c r="D49" s="49" t="s">
        <v>143</v>
      </c>
      <c r="E49" s="1003"/>
      <c r="F49" s="36"/>
      <c r="G49" s="36"/>
      <c r="H49" s="36">
        <v>3</v>
      </c>
      <c r="I49" s="53"/>
      <c r="J49" s="1011"/>
      <c r="K49" s="1"/>
    </row>
    <row r="50" spans="1:11" x14ac:dyDescent="0.25">
      <c r="A50" s="1"/>
      <c r="B50" s="1006"/>
      <c r="C50" s="1003"/>
      <c r="D50" s="49" t="s">
        <v>163</v>
      </c>
      <c r="E50" s="1003"/>
      <c r="F50" s="36"/>
      <c r="G50" s="36"/>
      <c r="H50" s="36">
        <v>3</v>
      </c>
      <c r="I50" s="53"/>
      <c r="J50" s="1011"/>
      <c r="K50" s="1"/>
    </row>
    <row r="51" spans="1:11" x14ac:dyDescent="0.25">
      <c r="A51" s="1"/>
      <c r="B51" s="1006"/>
      <c r="C51" s="1003"/>
      <c r="D51" s="37" t="s">
        <v>178</v>
      </c>
      <c r="E51" s="1003"/>
      <c r="F51" s="36"/>
      <c r="G51" s="36"/>
      <c r="H51" s="36"/>
      <c r="I51" s="53">
        <v>4</v>
      </c>
      <c r="J51" s="1011"/>
      <c r="K51" s="1"/>
    </row>
    <row r="52" spans="1:11" x14ac:dyDescent="0.25">
      <c r="A52" s="1"/>
      <c r="B52" s="1006"/>
      <c r="C52" s="1003"/>
      <c r="D52" s="37" t="s">
        <v>176</v>
      </c>
      <c r="E52" s="1003"/>
      <c r="F52" s="36"/>
      <c r="G52" s="36"/>
      <c r="H52" s="36">
        <v>3</v>
      </c>
      <c r="I52" s="53"/>
      <c r="J52" s="1011"/>
      <c r="K52" s="1"/>
    </row>
    <row r="53" spans="1:11" x14ac:dyDescent="0.25">
      <c r="A53" s="1"/>
      <c r="B53" s="1006"/>
      <c r="C53" s="1003"/>
      <c r="D53" s="37" t="s">
        <v>177</v>
      </c>
      <c r="E53" s="1004"/>
      <c r="F53" s="36"/>
      <c r="G53" s="36"/>
      <c r="H53" s="36">
        <v>3</v>
      </c>
      <c r="I53" s="53"/>
      <c r="J53" s="1011"/>
      <c r="K53" s="1"/>
    </row>
    <row r="54" spans="1:11" ht="15.75" customHeight="1" x14ac:dyDescent="0.25">
      <c r="A54" s="1"/>
      <c r="B54" s="1005">
        <v>6</v>
      </c>
      <c r="C54" s="1002" t="s">
        <v>134</v>
      </c>
      <c r="D54" s="47" t="s">
        <v>151</v>
      </c>
      <c r="E54" s="1002">
        <f>4*3</f>
        <v>12</v>
      </c>
      <c r="F54" s="36"/>
      <c r="G54" s="36"/>
      <c r="H54" s="36"/>
      <c r="I54" s="53">
        <v>4</v>
      </c>
      <c r="J54" s="1011">
        <f>SUM(F54:I56)/E54</f>
        <v>1</v>
      </c>
      <c r="K54" s="1"/>
    </row>
    <row r="55" spans="1:11" x14ac:dyDescent="0.25">
      <c r="A55" s="1"/>
      <c r="B55" s="1006"/>
      <c r="C55" s="1003"/>
      <c r="D55" s="47" t="s">
        <v>152</v>
      </c>
      <c r="E55" s="1003"/>
      <c r="F55" s="36"/>
      <c r="G55" s="36"/>
      <c r="H55" s="36"/>
      <c r="I55" s="53">
        <v>4</v>
      </c>
      <c r="J55" s="1011"/>
      <c r="K55" s="1"/>
    </row>
    <row r="56" spans="1:11" x14ac:dyDescent="0.25">
      <c r="A56" s="1"/>
      <c r="B56" s="1007"/>
      <c r="C56" s="1004"/>
      <c r="D56" s="47" t="s">
        <v>153</v>
      </c>
      <c r="E56" s="1004"/>
      <c r="F56" s="36"/>
      <c r="G56" s="36"/>
      <c r="H56" s="36"/>
      <c r="I56" s="53">
        <v>4</v>
      </c>
      <c r="J56" s="1011"/>
      <c r="K56" s="1"/>
    </row>
    <row r="57" spans="1:11" ht="15.75" customHeight="1" x14ac:dyDescent="0.25">
      <c r="A57" s="1"/>
      <c r="B57" s="1005">
        <v>7</v>
      </c>
      <c r="C57" s="1002" t="s">
        <v>145</v>
      </c>
      <c r="D57" s="47" t="s">
        <v>146</v>
      </c>
      <c r="E57" s="1002">
        <f>8*4</f>
        <v>32</v>
      </c>
      <c r="F57" s="36"/>
      <c r="G57" s="36"/>
      <c r="H57" s="36"/>
      <c r="I57" s="53">
        <v>4</v>
      </c>
      <c r="J57" s="1011">
        <f>SUM(F57:I64)/E57</f>
        <v>0.375</v>
      </c>
      <c r="K57" s="1"/>
    </row>
    <row r="58" spans="1:11" x14ac:dyDescent="0.25">
      <c r="A58" s="1"/>
      <c r="B58" s="1006"/>
      <c r="C58" s="1003"/>
      <c r="D58" s="47" t="s">
        <v>155</v>
      </c>
      <c r="E58" s="1003"/>
      <c r="F58" s="36"/>
      <c r="G58" s="36">
        <v>2</v>
      </c>
      <c r="H58" s="36"/>
      <c r="I58" s="53"/>
      <c r="J58" s="1011"/>
      <c r="K58" s="1"/>
    </row>
    <row r="59" spans="1:11" x14ac:dyDescent="0.25">
      <c r="A59" s="1"/>
      <c r="B59" s="1006"/>
      <c r="C59" s="1003"/>
      <c r="D59" s="47" t="s">
        <v>156</v>
      </c>
      <c r="E59" s="1003"/>
      <c r="F59" s="36">
        <v>1</v>
      </c>
      <c r="G59" s="36"/>
      <c r="H59" s="36"/>
      <c r="I59" s="53"/>
      <c r="J59" s="1011"/>
      <c r="K59" s="1"/>
    </row>
    <row r="60" spans="1:11" x14ac:dyDescent="0.25">
      <c r="A60" s="1"/>
      <c r="B60" s="1006"/>
      <c r="C60" s="1003"/>
      <c r="D60" s="47" t="s">
        <v>157</v>
      </c>
      <c r="E60" s="1003"/>
      <c r="F60" s="36">
        <v>1</v>
      </c>
      <c r="G60" s="36"/>
      <c r="H60" s="36"/>
      <c r="I60" s="53"/>
      <c r="J60" s="1011"/>
      <c r="K60" s="1"/>
    </row>
    <row r="61" spans="1:11" x14ac:dyDescent="0.25">
      <c r="A61" s="1"/>
      <c r="B61" s="1006"/>
      <c r="C61" s="1003"/>
      <c r="D61" s="47" t="s">
        <v>158</v>
      </c>
      <c r="E61" s="1003"/>
      <c r="F61" s="36">
        <v>1</v>
      </c>
      <c r="G61" s="36"/>
      <c r="H61" s="36"/>
      <c r="I61" s="53"/>
      <c r="J61" s="1011"/>
      <c r="K61" s="1"/>
    </row>
    <row r="62" spans="1:11" x14ac:dyDescent="0.25">
      <c r="A62" s="1"/>
      <c r="B62" s="1006"/>
      <c r="C62" s="1003"/>
      <c r="D62" s="47" t="s">
        <v>164</v>
      </c>
      <c r="E62" s="1003"/>
      <c r="F62" s="36">
        <v>1</v>
      </c>
      <c r="G62" s="36"/>
      <c r="H62" s="36"/>
      <c r="I62" s="53"/>
      <c r="J62" s="1011"/>
      <c r="K62" s="1"/>
    </row>
    <row r="63" spans="1:11" ht="30" x14ac:dyDescent="0.25">
      <c r="A63" s="1"/>
      <c r="B63" s="1006"/>
      <c r="C63" s="1003"/>
      <c r="D63" s="47" t="s">
        <v>154</v>
      </c>
      <c r="E63" s="1003"/>
      <c r="F63" s="36">
        <v>1</v>
      </c>
      <c r="G63" s="36"/>
      <c r="H63" s="36"/>
      <c r="I63" s="53"/>
      <c r="J63" s="1011"/>
      <c r="K63" s="1"/>
    </row>
    <row r="64" spans="1:11" x14ac:dyDescent="0.25">
      <c r="A64" s="1"/>
      <c r="B64" s="1007"/>
      <c r="C64" s="1004"/>
      <c r="D64" s="47" t="s">
        <v>159</v>
      </c>
      <c r="E64" s="1004"/>
      <c r="F64" s="36">
        <v>1</v>
      </c>
      <c r="G64" s="36"/>
      <c r="H64" s="36"/>
      <c r="I64" s="53"/>
      <c r="J64" s="1011"/>
      <c r="K64" s="1"/>
    </row>
    <row r="65" spans="1:11" x14ac:dyDescent="0.25">
      <c r="A65" s="1"/>
      <c r="B65" s="1005">
        <v>8</v>
      </c>
      <c r="C65" s="1002" t="s">
        <v>147</v>
      </c>
      <c r="D65" s="49" t="s">
        <v>165</v>
      </c>
      <c r="E65" s="1002">
        <f>4*2</f>
        <v>8</v>
      </c>
      <c r="F65" s="36">
        <v>1</v>
      </c>
      <c r="G65" s="36"/>
      <c r="H65" s="36"/>
      <c r="I65" s="53"/>
      <c r="J65" s="1011">
        <f>SUM(F65:I66)/E65</f>
        <v>0.25</v>
      </c>
      <c r="K65" s="1"/>
    </row>
    <row r="66" spans="1:11" x14ac:dyDescent="0.25">
      <c r="A66" s="1"/>
      <c r="B66" s="1007"/>
      <c r="C66" s="1004"/>
      <c r="D66" s="49" t="s">
        <v>166</v>
      </c>
      <c r="E66" s="1004"/>
      <c r="F66" s="36">
        <v>1</v>
      </c>
      <c r="G66" s="36"/>
      <c r="H66" s="36"/>
      <c r="I66" s="53"/>
      <c r="J66" s="1011"/>
      <c r="K66" s="1"/>
    </row>
    <row r="67" spans="1:11" x14ac:dyDescent="0.25">
      <c r="A67" s="1"/>
      <c r="B67" s="48">
        <v>9</v>
      </c>
      <c r="C67" s="50" t="s">
        <v>135</v>
      </c>
      <c r="D67" s="49" t="s">
        <v>144</v>
      </c>
      <c r="E67" s="50">
        <v>4</v>
      </c>
      <c r="F67" s="36"/>
      <c r="G67" s="36"/>
      <c r="H67" s="36">
        <v>3</v>
      </c>
      <c r="I67" s="53"/>
      <c r="J67" s="54">
        <f>SUM(F67:I67)/E67</f>
        <v>0.75</v>
      </c>
      <c r="K67" s="1"/>
    </row>
    <row r="68" spans="1:11" ht="30" x14ac:dyDescent="0.25">
      <c r="A68" s="1"/>
      <c r="B68" s="1005">
        <v>10</v>
      </c>
      <c r="C68" s="1002" t="s">
        <v>136</v>
      </c>
      <c r="D68" s="49" t="s">
        <v>148</v>
      </c>
      <c r="E68" s="1002">
        <f>4*3</f>
        <v>12</v>
      </c>
      <c r="F68" s="36"/>
      <c r="G68" s="36"/>
      <c r="H68" s="36"/>
      <c r="I68" s="53">
        <v>4</v>
      </c>
      <c r="J68" s="1011">
        <f>SUM(F68:I70)/E68</f>
        <v>0.75</v>
      </c>
      <c r="K68" s="1"/>
    </row>
    <row r="69" spans="1:11" ht="30" x14ac:dyDescent="0.25">
      <c r="A69" s="1"/>
      <c r="B69" s="1006"/>
      <c r="C69" s="1003"/>
      <c r="D69" s="49" t="s">
        <v>150</v>
      </c>
      <c r="E69" s="1003"/>
      <c r="F69" s="36">
        <v>1</v>
      </c>
      <c r="G69" s="36"/>
      <c r="H69" s="36"/>
      <c r="I69" s="53"/>
      <c r="J69" s="1011"/>
      <c r="K69" s="1"/>
    </row>
    <row r="70" spans="1:11" ht="30" x14ac:dyDescent="0.25">
      <c r="A70" s="1"/>
      <c r="B70" s="1007"/>
      <c r="C70" s="1004"/>
      <c r="D70" s="49" t="s">
        <v>149</v>
      </c>
      <c r="E70" s="1004"/>
      <c r="F70" s="36"/>
      <c r="G70" s="36"/>
      <c r="H70" s="36"/>
      <c r="I70" s="53">
        <v>4</v>
      </c>
      <c r="J70" s="1011"/>
      <c r="K70" s="1"/>
    </row>
    <row r="71" spans="1:11" x14ac:dyDescent="0.25">
      <c r="A71" s="1"/>
      <c r="B71" s="971" t="s">
        <v>192</v>
      </c>
      <c r="C71" s="971"/>
      <c r="D71" s="971"/>
      <c r="E71" s="971"/>
      <c r="F71" s="971"/>
      <c r="G71" s="971"/>
      <c r="H71" s="971"/>
      <c r="I71" s="971"/>
      <c r="J71" s="971"/>
      <c r="K71" s="1"/>
    </row>
    <row r="72" spans="1:11" ht="34.5" customHeight="1" x14ac:dyDescent="0.25">
      <c r="A72" s="1"/>
      <c r="B72" s="39"/>
      <c r="C72" s="51"/>
      <c r="D72" s="30"/>
      <c r="E72" s="34"/>
      <c r="F72" s="39"/>
      <c r="G72" s="39"/>
      <c r="H72" s="39"/>
      <c r="I72" s="52"/>
      <c r="J72" s="62">
        <f>AVERAGE(J24:J70)</f>
        <v>0.77</v>
      </c>
      <c r="K72" s="1"/>
    </row>
    <row r="73" spans="1:11" x14ac:dyDescent="0.25">
      <c r="A73" s="1"/>
      <c r="B73" s="39"/>
      <c r="C73" s="51"/>
      <c r="D73" s="30"/>
      <c r="E73" s="34"/>
      <c r="F73" s="39"/>
      <c r="G73" s="39"/>
      <c r="H73" s="39"/>
      <c r="I73" s="39"/>
      <c r="J73" s="55"/>
      <c r="K73" s="1"/>
    </row>
    <row r="74" spans="1:11" ht="60.75" customHeight="1" x14ac:dyDescent="0.25">
      <c r="A74" s="1"/>
      <c r="B74" s="1000" t="s">
        <v>2778</v>
      </c>
      <c r="C74" s="1001"/>
      <c r="D74" s="1001"/>
      <c r="E74" s="1001"/>
      <c r="F74" s="1001"/>
      <c r="G74" s="1001"/>
      <c r="H74" s="1001"/>
      <c r="I74" s="1001"/>
      <c r="J74" s="1001"/>
      <c r="K74" s="1"/>
    </row>
    <row r="75" spans="1:11" x14ac:dyDescent="0.25">
      <c r="A75" s="1"/>
      <c r="B75" s="39"/>
      <c r="C75" s="51"/>
      <c r="D75" s="30"/>
      <c r="E75" s="34"/>
      <c r="F75" s="39"/>
      <c r="G75" s="39"/>
      <c r="H75" s="39"/>
      <c r="I75" s="39"/>
      <c r="J75" s="55"/>
      <c r="K75" s="1"/>
    </row>
    <row r="76" spans="1:11" x14ac:dyDescent="0.25">
      <c r="A76" s="1"/>
      <c r="B76" s="39"/>
      <c r="C76" s="51"/>
      <c r="D76" s="30"/>
      <c r="E76" s="34"/>
      <c r="F76" s="39"/>
      <c r="G76" s="39"/>
      <c r="H76" s="39"/>
      <c r="I76" s="39"/>
      <c r="J76" s="55"/>
      <c r="K76" s="1"/>
    </row>
  </sheetData>
  <mergeCells count="58">
    <mergeCell ref="B13:J13"/>
    <mergeCell ref="G19:J19"/>
    <mergeCell ref="G18:J18"/>
    <mergeCell ref="G17:J17"/>
    <mergeCell ref="G16:J16"/>
    <mergeCell ref="G15:J15"/>
    <mergeCell ref="B2:J2"/>
    <mergeCell ref="B1:J1"/>
    <mergeCell ref="B71:J71"/>
    <mergeCell ref="D16:F16"/>
    <mergeCell ref="D19:F19"/>
    <mergeCell ref="D18:F18"/>
    <mergeCell ref="D17:F17"/>
    <mergeCell ref="B15:F15"/>
    <mergeCell ref="J48:J53"/>
    <mergeCell ref="J54:J56"/>
    <mergeCell ref="J57:J64"/>
    <mergeCell ref="J65:J66"/>
    <mergeCell ref="J68:J70"/>
    <mergeCell ref="J24:J27"/>
    <mergeCell ref="J28:J33"/>
    <mergeCell ref="J34:J43"/>
    <mergeCell ref="J44:J47"/>
    <mergeCell ref="E68:E70"/>
    <mergeCell ref="C68:C70"/>
    <mergeCell ref="B68:B70"/>
    <mergeCell ref="C57:C64"/>
    <mergeCell ref="B57:B64"/>
    <mergeCell ref="B48:B53"/>
    <mergeCell ref="E57:E64"/>
    <mergeCell ref="C65:C66"/>
    <mergeCell ref="B65:B66"/>
    <mergeCell ref="E65:E66"/>
    <mergeCell ref="B21:I21"/>
    <mergeCell ref="C24:C27"/>
    <mergeCell ref="B24:B27"/>
    <mergeCell ref="C28:C33"/>
    <mergeCell ref="B28:B33"/>
    <mergeCell ref="F22:I22"/>
    <mergeCell ref="D22:D23"/>
    <mergeCell ref="C22:C23"/>
    <mergeCell ref="B22:B23"/>
    <mergeCell ref="J22:J23"/>
    <mergeCell ref="B74:J74"/>
    <mergeCell ref="E24:E27"/>
    <mergeCell ref="E28:E33"/>
    <mergeCell ref="E22:E23"/>
    <mergeCell ref="E34:E43"/>
    <mergeCell ref="E44:E47"/>
    <mergeCell ref="E48:E53"/>
    <mergeCell ref="C54:C56"/>
    <mergeCell ref="B54:B56"/>
    <mergeCell ref="E54:E56"/>
    <mergeCell ref="C34:C43"/>
    <mergeCell ref="B34:B43"/>
    <mergeCell ref="B44:B47"/>
    <mergeCell ref="C44:C47"/>
    <mergeCell ref="C48:C53"/>
  </mergeCells>
  <pageMargins left="0.7" right="0.7" top="0.75" bottom="0.75" header="0.3" footer="0.3"/>
  <pageSetup scale="63" fitToHeight="0" orientation="landscape" r:id="rId1"/>
  <rowBreaks count="2" manualBreakCount="2">
    <brk id="21" max="16383" man="1"/>
    <brk id="56"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2"/>
  <sheetViews>
    <sheetView showGridLines="0" topLeftCell="A3" zoomScaleNormal="100" workbookViewId="0">
      <selection activeCell="F22" sqref="F22"/>
    </sheetView>
  </sheetViews>
  <sheetFormatPr baseColWidth="10" defaultRowHeight="15" x14ac:dyDescent="0.25"/>
  <cols>
    <col min="1" max="1" width="3.85546875" style="7" customWidth="1"/>
    <col min="2" max="2" width="6.28515625" style="69" bestFit="1" customWidth="1"/>
    <col min="3" max="3" width="41.42578125" style="69" customWidth="1"/>
    <col min="4" max="4" width="87.85546875" style="70" customWidth="1"/>
    <col min="5" max="5" width="12.28515625" style="69" customWidth="1"/>
    <col min="6" max="6" width="19" style="160" customWidth="1"/>
    <col min="7" max="7" width="1.28515625" style="68" customWidth="1"/>
    <col min="8" max="16384" width="11.42578125" style="68"/>
  </cols>
  <sheetData>
    <row r="1" spans="1:7" ht="43.5" customHeight="1" x14ac:dyDescent="0.25">
      <c r="A1"/>
      <c r="B1" s="955" t="str">
        <f>Contenido!$B$1</f>
        <v xml:space="preserve">INFORME DE SEGUIMIENTO 
ADMINISTRACIÓN DE RIESGOS </v>
      </c>
      <c r="C1" s="955"/>
      <c r="D1" s="955"/>
      <c r="E1" s="955"/>
      <c r="F1" s="955"/>
      <c r="G1" s="955"/>
    </row>
    <row r="2" spans="1:7" ht="20.25" x14ac:dyDescent="0.25">
      <c r="A2"/>
      <c r="B2" s="953" t="str">
        <f>Contenido!$B$2</f>
        <v xml:space="preserve">JUNIO 2019 - JUNIO 2020 </v>
      </c>
      <c r="C2" s="953"/>
      <c r="D2" s="953"/>
      <c r="E2" s="953"/>
      <c r="F2" s="953"/>
      <c r="G2" s="953"/>
    </row>
    <row r="3" spans="1:7" x14ac:dyDescent="0.25">
      <c r="A3"/>
      <c r="B3" s="17"/>
      <c r="C3" s="17"/>
      <c r="D3" s="64"/>
      <c r="E3" s="155"/>
      <c r="F3" s="159"/>
      <c r="G3" s="151"/>
    </row>
    <row r="4" spans="1:7" x14ac:dyDescent="0.25">
      <c r="A4"/>
      <c r="B4" s="17"/>
      <c r="C4" s="17"/>
      <c r="D4" s="64"/>
      <c r="E4" s="155"/>
      <c r="F4" s="159"/>
      <c r="G4" s="151"/>
    </row>
    <row r="5" spans="1:7" x14ac:dyDescent="0.25">
      <c r="A5"/>
      <c r="B5" s="17"/>
      <c r="C5" s="17"/>
      <c r="D5" s="64"/>
      <c r="E5" s="155"/>
      <c r="F5" s="159"/>
      <c r="G5" s="151"/>
    </row>
    <row r="6" spans="1:7" x14ac:dyDescent="0.25">
      <c r="A6"/>
      <c r="B6" s="17"/>
      <c r="C6" s="17"/>
      <c r="D6" s="64"/>
      <c r="E6" s="155"/>
      <c r="F6" s="159"/>
      <c r="G6" s="151"/>
    </row>
    <row r="7" spans="1:7" x14ac:dyDescent="0.25">
      <c r="A7"/>
      <c r="B7" s="17"/>
      <c r="C7" s="17"/>
      <c r="D7" s="64"/>
      <c r="E7" s="155"/>
      <c r="F7" s="159"/>
      <c r="G7" s="151"/>
    </row>
    <row r="8" spans="1:7" x14ac:dyDescent="0.25">
      <c r="A8"/>
      <c r="B8" s="17"/>
      <c r="C8" s="17"/>
      <c r="D8" s="64"/>
      <c r="E8" s="155"/>
      <c r="F8" s="159"/>
      <c r="G8" s="151"/>
    </row>
    <row r="9" spans="1:7" x14ac:dyDescent="0.25">
      <c r="A9"/>
      <c r="B9" s="17"/>
      <c r="C9" s="17"/>
      <c r="D9" s="64"/>
      <c r="E9" s="155"/>
      <c r="F9" s="159"/>
      <c r="G9" s="151"/>
    </row>
    <row r="10" spans="1:7" x14ac:dyDescent="0.25">
      <c r="A10"/>
      <c r="B10" s="17"/>
      <c r="C10" s="17"/>
      <c r="D10" s="64"/>
      <c r="E10" s="155"/>
      <c r="F10" s="159"/>
      <c r="G10" s="151"/>
    </row>
    <row r="11" spans="1:7" x14ac:dyDescent="0.25">
      <c r="A11"/>
      <c r="B11" s="17"/>
      <c r="C11" s="17"/>
      <c r="D11" s="64"/>
      <c r="E11" s="155"/>
      <c r="F11" s="159"/>
      <c r="G11" s="151"/>
    </row>
    <row r="12" spans="1:7" ht="15" customHeight="1" x14ac:dyDescent="0.25">
      <c r="A12"/>
      <c r="B12" s="980" t="s">
        <v>215</v>
      </c>
      <c r="C12" s="980"/>
      <c r="D12" s="980"/>
      <c r="E12" s="980"/>
      <c r="F12" s="980"/>
      <c r="G12" s="151"/>
    </row>
    <row r="13" spans="1:7" ht="23.25" customHeight="1" x14ac:dyDescent="0.25">
      <c r="A13"/>
      <c r="B13" s="1015" t="s">
        <v>223</v>
      </c>
      <c r="C13" s="1015"/>
      <c r="D13" s="1015"/>
      <c r="E13" s="1015"/>
      <c r="F13" s="1015"/>
      <c r="G13" s="151"/>
    </row>
    <row r="14" spans="1:7" ht="45.75" customHeight="1" x14ac:dyDescent="0.25">
      <c r="A14"/>
      <c r="B14" s="1028" t="s">
        <v>54</v>
      </c>
      <c r="C14" s="1028"/>
      <c r="D14" s="1028"/>
      <c r="E14" s="1028"/>
      <c r="F14" s="1028"/>
      <c r="G14" s="151"/>
    </row>
    <row r="15" spans="1:7" ht="4.5" customHeight="1" x14ac:dyDescent="0.25">
      <c r="A15"/>
      <c r="B15" s="17"/>
      <c r="C15" s="17"/>
      <c r="D15" s="64"/>
      <c r="E15" s="155"/>
      <c r="F15" s="159"/>
      <c r="G15" s="151"/>
    </row>
    <row r="16" spans="1:7" ht="15" customHeight="1" x14ac:dyDescent="0.25">
      <c r="A16"/>
      <c r="B16" s="17"/>
      <c r="C16" s="15" t="s">
        <v>51</v>
      </c>
      <c r="D16" s="152" t="s">
        <v>52</v>
      </c>
      <c r="E16" s="152" t="s">
        <v>265</v>
      </c>
      <c r="F16" s="158" t="s">
        <v>266</v>
      </c>
      <c r="G16" s="151"/>
    </row>
    <row r="17" spans="1:7" ht="30" x14ac:dyDescent="0.25">
      <c r="A17"/>
      <c r="B17" s="35">
        <v>1</v>
      </c>
      <c r="C17" s="63" t="s">
        <v>115</v>
      </c>
      <c r="D17" s="153" t="s">
        <v>206</v>
      </c>
      <c r="E17" s="156">
        <v>1</v>
      </c>
      <c r="F17" s="161"/>
      <c r="G17" s="151"/>
    </row>
    <row r="18" spans="1:7" ht="30" customHeight="1" x14ac:dyDescent="0.25">
      <c r="A18"/>
      <c r="B18" s="1018">
        <v>2</v>
      </c>
      <c r="C18" s="1016" t="s">
        <v>122</v>
      </c>
      <c r="D18" s="153" t="s">
        <v>207</v>
      </c>
      <c r="E18" s="157"/>
      <c r="F18" s="161" t="s">
        <v>267</v>
      </c>
      <c r="G18" s="151"/>
    </row>
    <row r="19" spans="1:7" ht="30" x14ac:dyDescent="0.25">
      <c r="A19"/>
      <c r="B19" s="1024"/>
      <c r="C19" s="1027"/>
      <c r="D19" s="153" t="s">
        <v>208</v>
      </c>
      <c r="E19" s="156">
        <v>1</v>
      </c>
      <c r="F19" s="161"/>
      <c r="G19" s="151"/>
    </row>
    <row r="20" spans="1:7" ht="30" x14ac:dyDescent="0.25">
      <c r="A20"/>
      <c r="B20" s="1024"/>
      <c r="C20" s="1027"/>
      <c r="D20" s="153" t="s">
        <v>193</v>
      </c>
      <c r="E20" s="156">
        <v>1</v>
      </c>
      <c r="F20" s="161"/>
      <c r="G20" s="151"/>
    </row>
    <row r="21" spans="1:7" ht="30" x14ac:dyDescent="0.25">
      <c r="A21"/>
      <c r="B21" s="1019"/>
      <c r="C21" s="1017"/>
      <c r="D21" s="153" t="s">
        <v>194</v>
      </c>
      <c r="E21" s="156">
        <v>1</v>
      </c>
      <c r="F21" s="161" t="s">
        <v>2897</v>
      </c>
      <c r="G21" s="151"/>
    </row>
    <row r="22" spans="1:7" ht="30" x14ac:dyDescent="0.25">
      <c r="A22"/>
      <c r="B22" s="65">
        <v>3</v>
      </c>
      <c r="C22" s="63" t="s">
        <v>123</v>
      </c>
      <c r="D22" s="153" t="s">
        <v>197</v>
      </c>
      <c r="E22" s="156">
        <v>0.9</v>
      </c>
      <c r="F22" s="161"/>
      <c r="G22" s="151"/>
    </row>
    <row r="23" spans="1:7" x14ac:dyDescent="0.25">
      <c r="A23"/>
      <c r="B23" s="1018">
        <v>4</v>
      </c>
      <c r="C23" s="1016" t="s">
        <v>133</v>
      </c>
      <c r="D23" s="154" t="s">
        <v>53</v>
      </c>
      <c r="E23" s="156">
        <v>0.9</v>
      </c>
      <c r="F23" s="161"/>
      <c r="G23" s="151"/>
    </row>
    <row r="24" spans="1:7" x14ac:dyDescent="0.25">
      <c r="A24"/>
      <c r="B24" s="1019"/>
      <c r="C24" s="1017"/>
      <c r="D24" s="153" t="s">
        <v>195</v>
      </c>
      <c r="E24" s="156">
        <v>0.9</v>
      </c>
      <c r="F24" s="161"/>
      <c r="G24" s="151"/>
    </row>
    <row r="25" spans="1:7" ht="30" x14ac:dyDescent="0.25">
      <c r="A25"/>
      <c r="B25" s="1023" t="s">
        <v>201</v>
      </c>
      <c r="C25" s="1020" t="s">
        <v>200</v>
      </c>
      <c r="D25" s="153" t="s">
        <v>196</v>
      </c>
      <c r="E25" s="156">
        <v>0.9</v>
      </c>
      <c r="F25" s="161"/>
      <c r="G25" s="151"/>
    </row>
    <row r="26" spans="1:7" x14ac:dyDescent="0.25">
      <c r="A26"/>
      <c r="B26" s="1024"/>
      <c r="C26" s="1021"/>
      <c r="D26" s="153" t="s">
        <v>198</v>
      </c>
      <c r="E26" s="156">
        <v>0.9</v>
      </c>
      <c r="F26" s="161"/>
      <c r="G26" s="151"/>
    </row>
    <row r="27" spans="1:7" ht="51" x14ac:dyDescent="0.25">
      <c r="A27"/>
      <c r="B27" s="1024"/>
      <c r="C27" s="1021"/>
      <c r="D27" s="153" t="s">
        <v>209</v>
      </c>
      <c r="E27" s="157"/>
      <c r="F27" s="161" t="s">
        <v>268</v>
      </c>
      <c r="G27" s="151"/>
    </row>
    <row r="28" spans="1:7" x14ac:dyDescent="0.25">
      <c r="A28"/>
      <c r="B28" s="1024"/>
      <c r="C28" s="1021"/>
      <c r="D28" s="153" t="s">
        <v>210</v>
      </c>
      <c r="E28" s="156">
        <v>1</v>
      </c>
      <c r="F28" s="161"/>
      <c r="G28" s="151"/>
    </row>
    <row r="29" spans="1:7" x14ac:dyDescent="0.25">
      <c r="A29"/>
      <c r="B29" s="1019"/>
      <c r="C29" s="1022"/>
      <c r="D29" s="153" t="s">
        <v>199</v>
      </c>
      <c r="E29" s="156">
        <v>0.9</v>
      </c>
      <c r="F29" s="161"/>
      <c r="G29" s="151"/>
    </row>
    <row r="30" spans="1:7" ht="45" x14ac:dyDescent="0.25">
      <c r="A30"/>
      <c r="B30" s="35">
        <v>7</v>
      </c>
      <c r="C30" s="18" t="s">
        <v>145</v>
      </c>
      <c r="D30" s="153" t="s">
        <v>211</v>
      </c>
      <c r="E30" s="156">
        <v>0.9</v>
      </c>
      <c r="F30" s="161"/>
      <c r="G30" s="151"/>
    </row>
    <row r="31" spans="1:7" ht="45" x14ac:dyDescent="0.25">
      <c r="A31"/>
      <c r="B31" s="35">
        <v>8</v>
      </c>
      <c r="C31" s="63" t="s">
        <v>147</v>
      </c>
      <c r="D31" s="153" t="s">
        <v>212</v>
      </c>
      <c r="E31" s="156">
        <v>0.9</v>
      </c>
      <c r="F31" s="161"/>
      <c r="G31" s="151"/>
    </row>
    <row r="32" spans="1:7" x14ac:dyDescent="0.25">
      <c r="A32"/>
      <c r="B32" s="63">
        <v>9</v>
      </c>
      <c r="C32" s="63" t="s">
        <v>135</v>
      </c>
      <c r="D32" s="153" t="s">
        <v>202</v>
      </c>
      <c r="E32" s="156">
        <v>0.9</v>
      </c>
      <c r="F32" s="161"/>
      <c r="G32" s="151"/>
    </row>
    <row r="33" spans="1:7" ht="38.25" x14ac:dyDescent="0.25">
      <c r="A33"/>
      <c r="B33" s="63">
        <v>10</v>
      </c>
      <c r="C33" s="63" t="s">
        <v>136</v>
      </c>
      <c r="D33" s="153" t="s">
        <v>203</v>
      </c>
      <c r="E33" s="157"/>
      <c r="F33" s="161" t="s">
        <v>269</v>
      </c>
      <c r="G33" s="151"/>
    </row>
    <row r="34" spans="1:7" ht="36.75" customHeight="1" x14ac:dyDescent="0.25">
      <c r="A34"/>
      <c r="B34" s="63">
        <v>11</v>
      </c>
      <c r="C34" s="1025" t="s">
        <v>213</v>
      </c>
      <c r="D34" s="1026"/>
      <c r="E34" s="157"/>
      <c r="F34" s="161" t="s">
        <v>270</v>
      </c>
      <c r="G34" s="151"/>
    </row>
    <row r="35" spans="1:7" x14ac:dyDescent="0.25">
      <c r="A35"/>
      <c r="B35" s="17"/>
      <c r="C35" s="17"/>
      <c r="D35" s="64"/>
      <c r="E35" s="155"/>
      <c r="F35" s="159"/>
      <c r="G35" s="151"/>
    </row>
    <row r="36" spans="1:7" x14ac:dyDescent="0.25">
      <c r="A36"/>
      <c r="B36" s="1015" t="s">
        <v>224</v>
      </c>
      <c r="C36" s="1015"/>
      <c r="D36" s="1015"/>
      <c r="E36" s="1015"/>
      <c r="F36" s="1015"/>
      <c r="G36" s="151"/>
    </row>
    <row r="37" spans="1:7" x14ac:dyDescent="0.25">
      <c r="A37"/>
      <c r="B37" s="103"/>
      <c r="C37" s="15" t="s">
        <v>51</v>
      </c>
      <c r="D37" s="16" t="s">
        <v>52</v>
      </c>
      <c r="E37" s="1029" t="s">
        <v>271</v>
      </c>
      <c r="F37" s="1030"/>
      <c r="G37" s="151"/>
    </row>
    <row r="38" spans="1:7" ht="60" x14ac:dyDescent="0.25">
      <c r="A38"/>
      <c r="B38" s="103"/>
      <c r="C38" s="103" t="s">
        <v>138</v>
      </c>
      <c r="D38" s="104" t="s">
        <v>239</v>
      </c>
      <c r="E38" s="1031" t="s">
        <v>272</v>
      </c>
      <c r="F38" s="1031"/>
      <c r="G38" s="151"/>
    </row>
    <row r="39" spans="1:7" ht="45" x14ac:dyDescent="0.25">
      <c r="A39"/>
      <c r="B39" s="103"/>
      <c r="C39" s="103" t="s">
        <v>225</v>
      </c>
      <c r="D39" s="104" t="s">
        <v>227</v>
      </c>
      <c r="E39" s="1031" t="s">
        <v>272</v>
      </c>
      <c r="F39" s="1031"/>
      <c r="G39" s="151"/>
    </row>
    <row r="40" spans="1:7" ht="30.75" customHeight="1" x14ac:dyDescent="0.25">
      <c r="A40"/>
      <c r="B40" s="103"/>
      <c r="C40" s="105" t="s">
        <v>240</v>
      </c>
      <c r="D40" s="104" t="s">
        <v>228</v>
      </c>
      <c r="E40" s="1031" t="s">
        <v>272</v>
      </c>
      <c r="F40" s="1031"/>
      <c r="G40" s="151"/>
    </row>
    <row r="41" spans="1:7" ht="135" x14ac:dyDescent="0.25">
      <c r="A41"/>
      <c r="B41" s="103"/>
      <c r="C41" s="103" t="s">
        <v>226</v>
      </c>
      <c r="D41" s="104" t="s">
        <v>241</v>
      </c>
      <c r="E41" s="1031" t="s">
        <v>272</v>
      </c>
      <c r="F41" s="1031"/>
      <c r="G41" s="151"/>
    </row>
    <row r="42" spans="1:7" ht="5.25" customHeight="1" x14ac:dyDescent="0.25">
      <c r="A42" s="122"/>
      <c r="B42" s="162"/>
      <c r="C42" s="162"/>
      <c r="D42" s="163"/>
      <c r="E42" s="164"/>
      <c r="F42" s="164"/>
      <c r="G42" s="151"/>
    </row>
  </sheetData>
  <mergeCells count="18">
    <mergeCell ref="E37:F37"/>
    <mergeCell ref="E38:F38"/>
    <mergeCell ref="E39:F39"/>
    <mergeCell ref="E40:F40"/>
    <mergeCell ref="E41:F41"/>
    <mergeCell ref="C18:C21"/>
    <mergeCell ref="B18:B21"/>
    <mergeCell ref="B1:G1"/>
    <mergeCell ref="B2:G2"/>
    <mergeCell ref="B14:F14"/>
    <mergeCell ref="B13:F13"/>
    <mergeCell ref="B12:F12"/>
    <mergeCell ref="B36:F36"/>
    <mergeCell ref="C23:C24"/>
    <mergeCell ref="B23:B24"/>
    <mergeCell ref="C25:C29"/>
    <mergeCell ref="B25:B29"/>
    <mergeCell ref="C34:D34"/>
  </mergeCells>
  <pageMargins left="0.7" right="0.7" top="0.75" bottom="0.75" header="0.3" footer="0.3"/>
  <pageSetup scale="71" fitToHeight="0" orientation="landscape" r:id="rId1"/>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59"/>
  <sheetViews>
    <sheetView showGridLines="0" tabSelected="1" zoomScaleNormal="100" workbookViewId="0"/>
  </sheetViews>
  <sheetFormatPr baseColWidth="10" defaultRowHeight="15" x14ac:dyDescent="0.25"/>
  <cols>
    <col min="1" max="1" width="4" style="7" customWidth="1"/>
    <col min="2" max="2" width="6" style="69" customWidth="1"/>
    <col min="3" max="3" width="4.28515625" style="69" customWidth="1"/>
    <col min="4" max="4" width="10.28515625" style="7" customWidth="1"/>
    <col min="5" max="5" width="16.5703125" style="7" bestFit="1" customWidth="1"/>
    <col min="6" max="6" width="19.85546875" style="112" customWidth="1"/>
    <col min="7" max="7" width="1.7109375" style="7" customWidth="1"/>
    <col min="8" max="8" width="10.85546875" style="7" customWidth="1"/>
    <col min="9" max="9" width="1.7109375" style="7" customWidth="1"/>
    <col min="10" max="15" width="18" style="7" customWidth="1"/>
    <col min="16" max="16" width="4" style="7" customWidth="1"/>
    <col min="17" max="16384" width="11.42578125" style="7"/>
  </cols>
  <sheetData>
    <row r="1" spans="1:16" ht="48.75" customHeight="1" x14ac:dyDescent="0.25">
      <c r="A1"/>
      <c r="B1" s="955" t="str">
        <f>Contenido!$B$1</f>
        <v xml:space="preserve">INFORME DE SEGUIMIENTO 
ADMINISTRACIÓN DE RIESGOS </v>
      </c>
      <c r="C1" s="955"/>
      <c r="D1" s="955"/>
      <c r="E1" s="955"/>
      <c r="F1" s="955"/>
      <c r="G1" s="955"/>
      <c r="H1" s="955"/>
      <c r="I1" s="955"/>
      <c r="J1" s="955"/>
      <c r="K1" s="955"/>
      <c r="L1" s="955"/>
      <c r="M1" s="955"/>
      <c r="N1" s="955"/>
      <c r="O1" s="955"/>
      <c r="P1"/>
    </row>
    <row r="2" spans="1:16" ht="20.25" x14ac:dyDescent="0.25">
      <c r="A2"/>
      <c r="B2" s="953" t="str">
        <f>Contenido!$B$2</f>
        <v xml:space="preserve">JUNIO 2019 - JUNIO 2020 </v>
      </c>
      <c r="C2" s="953"/>
      <c r="D2" s="953"/>
      <c r="E2" s="953"/>
      <c r="F2" s="953"/>
      <c r="G2" s="953"/>
      <c r="H2" s="953"/>
      <c r="I2" s="953"/>
      <c r="J2" s="953"/>
      <c r="K2" s="953"/>
      <c r="L2" s="953"/>
      <c r="M2" s="953"/>
      <c r="N2" s="953"/>
      <c r="O2" s="953"/>
      <c r="P2"/>
    </row>
    <row r="3" spans="1:16" x14ac:dyDescent="0.25">
      <c r="A3"/>
      <c r="B3" s="17"/>
      <c r="C3" s="17"/>
      <c r="D3"/>
      <c r="E3"/>
      <c r="F3" s="108"/>
      <c r="G3"/>
      <c r="H3"/>
      <c r="I3" s="122"/>
      <c r="J3"/>
      <c r="K3"/>
      <c r="L3"/>
      <c r="M3"/>
      <c r="N3"/>
      <c r="O3"/>
      <c r="P3"/>
    </row>
    <row r="4" spans="1:16" x14ac:dyDescent="0.25">
      <c r="A4"/>
      <c r="B4" s="17"/>
      <c r="C4" s="17"/>
      <c r="D4"/>
      <c r="E4"/>
      <c r="F4" s="108"/>
      <c r="G4"/>
      <c r="H4"/>
      <c r="I4" s="122"/>
      <c r="J4"/>
      <c r="K4"/>
      <c r="L4"/>
      <c r="M4"/>
      <c r="N4"/>
      <c r="O4"/>
      <c r="P4"/>
    </row>
    <row r="5" spans="1:16" x14ac:dyDescent="0.25">
      <c r="A5"/>
      <c r="B5" s="17"/>
      <c r="C5" s="17"/>
      <c r="D5"/>
      <c r="E5"/>
      <c r="F5" s="108"/>
      <c r="G5"/>
      <c r="H5"/>
      <c r="I5" s="122"/>
      <c r="J5"/>
      <c r="K5"/>
      <c r="L5"/>
      <c r="M5"/>
      <c r="N5"/>
      <c r="O5"/>
      <c r="P5"/>
    </row>
    <row r="6" spans="1:16" x14ac:dyDescent="0.25">
      <c r="A6"/>
      <c r="B6" s="17"/>
      <c r="C6" s="17"/>
      <c r="D6"/>
      <c r="E6"/>
      <c r="F6" s="108"/>
      <c r="G6"/>
      <c r="H6"/>
      <c r="I6" s="122"/>
      <c r="J6"/>
      <c r="K6"/>
      <c r="L6"/>
      <c r="M6"/>
      <c r="N6"/>
      <c r="O6"/>
      <c r="P6"/>
    </row>
    <row r="7" spans="1:16" x14ac:dyDescent="0.25">
      <c r="A7"/>
      <c r="B7" s="17"/>
      <c r="C7" s="17"/>
      <c r="D7"/>
      <c r="E7"/>
      <c r="F7" s="108"/>
      <c r="G7"/>
      <c r="H7"/>
      <c r="I7" s="122"/>
      <c r="J7"/>
      <c r="K7"/>
      <c r="L7"/>
      <c r="M7"/>
      <c r="N7"/>
      <c r="O7"/>
      <c r="P7"/>
    </row>
    <row r="8" spans="1:16" x14ac:dyDescent="0.25">
      <c r="A8"/>
      <c r="B8" s="17"/>
      <c r="C8" s="17"/>
      <c r="D8"/>
      <c r="E8"/>
      <c r="F8" s="108"/>
      <c r="G8"/>
      <c r="H8"/>
      <c r="I8" s="122"/>
      <c r="J8"/>
      <c r="K8"/>
      <c r="L8"/>
      <c r="M8"/>
      <c r="N8"/>
      <c r="O8"/>
      <c r="P8"/>
    </row>
    <row r="9" spans="1:16" x14ac:dyDescent="0.25">
      <c r="A9"/>
      <c r="B9" s="17"/>
      <c r="C9" s="17"/>
      <c r="D9"/>
      <c r="E9"/>
      <c r="F9" s="108"/>
      <c r="G9"/>
      <c r="H9"/>
      <c r="I9" s="122"/>
      <c r="J9"/>
      <c r="K9"/>
      <c r="L9"/>
      <c r="M9"/>
      <c r="N9"/>
      <c r="O9"/>
      <c r="P9"/>
    </row>
    <row r="10" spans="1:16" x14ac:dyDescent="0.25">
      <c r="A10"/>
      <c r="B10" s="17"/>
      <c r="C10" s="17"/>
      <c r="D10"/>
      <c r="E10"/>
      <c r="F10" s="108"/>
      <c r="G10"/>
      <c r="H10"/>
      <c r="I10" s="122"/>
      <c r="J10"/>
      <c r="K10"/>
      <c r="L10"/>
      <c r="M10"/>
      <c r="N10"/>
      <c r="O10"/>
      <c r="P10"/>
    </row>
    <row r="11" spans="1:16" x14ac:dyDescent="0.25">
      <c r="A11"/>
      <c r="B11" s="17"/>
      <c r="C11" s="17"/>
      <c r="D11"/>
      <c r="E11"/>
      <c r="F11" s="108"/>
      <c r="G11"/>
      <c r="H11"/>
      <c r="I11" s="122"/>
      <c r="J11"/>
      <c r="K11"/>
      <c r="L11"/>
      <c r="M11"/>
      <c r="N11"/>
      <c r="O11"/>
      <c r="P11"/>
    </row>
    <row r="12" spans="1:16" x14ac:dyDescent="0.25">
      <c r="A12"/>
      <c r="B12" s="17"/>
      <c r="C12" s="17"/>
      <c r="D12"/>
      <c r="E12"/>
      <c r="F12" s="108"/>
      <c r="G12"/>
      <c r="H12"/>
      <c r="I12" s="122"/>
      <c r="J12"/>
      <c r="K12"/>
      <c r="L12"/>
      <c r="M12"/>
      <c r="N12"/>
      <c r="O12"/>
      <c r="P12"/>
    </row>
    <row r="13" spans="1:16" x14ac:dyDescent="0.25">
      <c r="A13" s="122"/>
      <c r="B13" s="17"/>
      <c r="C13" s="17"/>
      <c r="D13" s="122"/>
      <c r="E13" s="122"/>
      <c r="F13" s="108"/>
      <c r="G13" s="122"/>
      <c r="H13" s="122"/>
      <c r="I13" s="122"/>
      <c r="J13" s="122"/>
      <c r="K13" s="122"/>
      <c r="L13" s="122"/>
      <c r="M13" s="122"/>
      <c r="N13" s="122"/>
      <c r="O13" s="122"/>
      <c r="P13" s="122"/>
    </row>
    <row r="14" spans="1:16" x14ac:dyDescent="0.25">
      <c r="A14" s="122"/>
      <c r="B14" s="972" t="s">
        <v>3226</v>
      </c>
      <c r="C14" s="973"/>
      <c r="D14" s="973"/>
      <c r="E14" s="973"/>
      <c r="F14" s="973"/>
      <c r="G14" s="973"/>
      <c r="H14" s="973"/>
      <c r="I14" s="973"/>
      <c r="J14" s="973"/>
      <c r="K14" s="973"/>
      <c r="L14" s="973"/>
      <c r="M14" s="973"/>
      <c r="N14" s="973"/>
      <c r="O14" s="979"/>
      <c r="P14" s="122"/>
    </row>
    <row r="15" spans="1:16" ht="31.5" customHeight="1" x14ac:dyDescent="0.25">
      <c r="A15"/>
      <c r="B15" s="1041" t="s">
        <v>3228</v>
      </c>
      <c r="C15" s="1010"/>
      <c r="D15" s="1010"/>
      <c r="E15" s="1010"/>
      <c r="F15" s="1010"/>
      <c r="G15" s="1010"/>
      <c r="H15" s="988"/>
      <c r="I15" s="946"/>
      <c r="J15" s="1042" t="s">
        <v>3227</v>
      </c>
      <c r="K15" s="1043"/>
      <c r="L15" s="1043"/>
      <c r="M15" s="1043"/>
      <c r="N15" s="1043"/>
      <c r="O15" s="1044"/>
      <c r="P15"/>
    </row>
    <row r="16" spans="1:16" x14ac:dyDescent="0.25">
      <c r="A16"/>
      <c r="B16" s="82"/>
      <c r="C16" s="83"/>
      <c r="D16" s="83"/>
      <c r="E16" s="84"/>
      <c r="F16" s="109"/>
      <c r="G16" s="84"/>
      <c r="H16" s="85"/>
      <c r="I16" s="84"/>
      <c r="J16" s="1032" t="s">
        <v>3229</v>
      </c>
      <c r="K16" s="1033"/>
      <c r="L16" s="1033"/>
      <c r="M16" s="1033"/>
      <c r="N16" s="1033"/>
      <c r="O16" s="1034"/>
      <c r="P16"/>
    </row>
    <row r="17" spans="1:16" ht="45" customHeight="1" x14ac:dyDescent="0.25">
      <c r="A17"/>
      <c r="B17" s="25"/>
      <c r="C17" s="26"/>
      <c r="D17" s="1067" t="s">
        <v>205</v>
      </c>
      <c r="E17" s="1067"/>
      <c r="F17" s="941">
        <f>Madurez!J72</f>
        <v>0.77</v>
      </c>
      <c r="G17" s="66"/>
      <c r="H17" s="945"/>
      <c r="I17" s="127"/>
      <c r="J17" s="1035"/>
      <c r="K17" s="1036"/>
      <c r="L17" s="1036"/>
      <c r="M17" s="1036"/>
      <c r="N17" s="1036"/>
      <c r="O17" s="1037"/>
      <c r="P17"/>
    </row>
    <row r="18" spans="1:16" x14ac:dyDescent="0.25">
      <c r="A18"/>
      <c r="B18" s="25"/>
      <c r="C18" s="26"/>
      <c r="D18" s="26"/>
      <c r="E18" s="26"/>
      <c r="F18" s="26"/>
      <c r="G18" s="66"/>
      <c r="H18" s="945"/>
      <c r="I18" s="127"/>
      <c r="J18" s="1035"/>
      <c r="K18" s="1036"/>
      <c r="L18" s="1036"/>
      <c r="M18" s="1036"/>
      <c r="N18" s="1036"/>
      <c r="O18" s="1037"/>
      <c r="P18"/>
    </row>
    <row r="19" spans="1:16" x14ac:dyDescent="0.25">
      <c r="A19" s="122"/>
      <c r="B19" s="1035" t="s">
        <v>220</v>
      </c>
      <c r="C19" s="1036"/>
      <c r="D19" s="1036"/>
      <c r="E19" s="1036"/>
      <c r="F19" s="1036"/>
      <c r="G19" s="1036"/>
      <c r="H19" s="1037"/>
      <c r="I19" s="127"/>
      <c r="J19" s="1035"/>
      <c r="K19" s="1036"/>
      <c r="L19" s="1036"/>
      <c r="M19" s="1036"/>
      <c r="N19" s="1036"/>
      <c r="O19" s="1037"/>
      <c r="P19" s="122"/>
    </row>
    <row r="20" spans="1:16" ht="15" customHeight="1" x14ac:dyDescent="0.25">
      <c r="A20" s="122"/>
      <c r="B20" s="1035"/>
      <c r="C20" s="1036"/>
      <c r="D20" s="1036"/>
      <c r="E20" s="1036"/>
      <c r="F20" s="1036"/>
      <c r="G20" s="1036"/>
      <c r="H20" s="1037"/>
      <c r="I20" s="127"/>
      <c r="J20" s="1035"/>
      <c r="K20" s="1036"/>
      <c r="L20" s="1036"/>
      <c r="M20" s="1036"/>
      <c r="N20" s="1036"/>
      <c r="O20" s="1037"/>
      <c r="P20" s="122"/>
    </row>
    <row r="21" spans="1:16" x14ac:dyDescent="0.25">
      <c r="A21" s="122"/>
      <c r="B21" s="1035"/>
      <c r="C21" s="1036"/>
      <c r="D21" s="1036"/>
      <c r="E21" s="1036"/>
      <c r="F21" s="1036"/>
      <c r="G21" s="1036"/>
      <c r="H21" s="1037"/>
      <c r="I21" s="127"/>
      <c r="J21" s="1035"/>
      <c r="K21" s="1036"/>
      <c r="L21" s="1036"/>
      <c r="M21" s="1036"/>
      <c r="N21" s="1036"/>
      <c r="O21" s="1037"/>
      <c r="P21" s="122"/>
    </row>
    <row r="22" spans="1:16" x14ac:dyDescent="0.25">
      <c r="A22" s="122"/>
      <c r="B22" s="1035"/>
      <c r="C22" s="1036"/>
      <c r="D22" s="1036"/>
      <c r="E22" s="1036"/>
      <c r="F22" s="1036"/>
      <c r="G22" s="1036"/>
      <c r="H22" s="1037"/>
      <c r="I22" s="127"/>
      <c r="J22" s="1035"/>
      <c r="K22" s="1036"/>
      <c r="L22" s="1036"/>
      <c r="M22" s="1036"/>
      <c r="N22" s="1036"/>
      <c r="O22" s="1037"/>
      <c r="P22" s="122"/>
    </row>
    <row r="23" spans="1:16" x14ac:dyDescent="0.25">
      <c r="A23" s="122"/>
      <c r="B23" s="1035"/>
      <c r="C23" s="1036"/>
      <c r="D23" s="1036"/>
      <c r="E23" s="1036"/>
      <c r="F23" s="1036"/>
      <c r="G23" s="1036"/>
      <c r="H23" s="1037"/>
      <c r="I23" s="127"/>
      <c r="J23" s="1035"/>
      <c r="K23" s="1036"/>
      <c r="L23" s="1036"/>
      <c r="M23" s="1036"/>
      <c r="N23" s="1036"/>
      <c r="O23" s="1037"/>
      <c r="P23" s="122"/>
    </row>
    <row r="24" spans="1:16" x14ac:dyDescent="0.25">
      <c r="A24" s="122"/>
      <c r="B24" s="1035"/>
      <c r="C24" s="1036"/>
      <c r="D24" s="1036"/>
      <c r="E24" s="1036"/>
      <c r="F24" s="1036"/>
      <c r="G24" s="1036"/>
      <c r="H24" s="1037"/>
      <c r="I24" s="127"/>
      <c r="J24" s="1035"/>
      <c r="K24" s="1036"/>
      <c r="L24" s="1036"/>
      <c r="M24" s="1036"/>
      <c r="N24" s="1036"/>
      <c r="O24" s="1037"/>
      <c r="P24" s="122"/>
    </row>
    <row r="25" spans="1:16" x14ac:dyDescent="0.25">
      <c r="A25" s="122"/>
      <c r="B25" s="942"/>
      <c r="C25" s="943"/>
      <c r="D25" s="943"/>
      <c r="E25" s="943"/>
      <c r="F25" s="943"/>
      <c r="G25" s="943"/>
      <c r="H25" s="947"/>
      <c r="I25" s="944"/>
      <c r="J25" s="1038"/>
      <c r="K25" s="1039"/>
      <c r="L25" s="1039"/>
      <c r="M25" s="1039"/>
      <c r="N25" s="1039"/>
      <c r="O25" s="1040"/>
      <c r="P25" s="122"/>
    </row>
    <row r="26" spans="1:16" x14ac:dyDescent="0.25">
      <c r="A26"/>
      <c r="B26" s="7"/>
      <c r="C26" s="7"/>
      <c r="F26" s="7"/>
      <c r="P26"/>
    </row>
    <row r="27" spans="1:16" x14ac:dyDescent="0.25">
      <c r="A27" s="122"/>
      <c r="B27" s="997" t="s">
        <v>3225</v>
      </c>
      <c r="C27" s="997"/>
      <c r="D27" s="997"/>
      <c r="E27" s="997"/>
      <c r="F27" s="997"/>
      <c r="G27" s="997"/>
      <c r="H27" s="997"/>
      <c r="I27" s="997"/>
      <c r="J27" s="997"/>
      <c r="K27" s="997"/>
      <c r="L27" s="997"/>
      <c r="M27" s="997"/>
      <c r="N27" s="997"/>
      <c r="O27" s="997"/>
      <c r="P27" s="122"/>
    </row>
    <row r="28" spans="1:16" ht="144.75" customHeight="1" x14ac:dyDescent="0.25">
      <c r="A28" s="122"/>
      <c r="B28" s="1068"/>
      <c r="C28" s="1069"/>
      <c r="D28" s="1069"/>
      <c r="E28" s="1069"/>
      <c r="F28" s="1069"/>
      <c r="G28" s="1069"/>
      <c r="H28" s="126"/>
      <c r="I28" s="126"/>
      <c r="J28" s="1033" t="s">
        <v>2777</v>
      </c>
      <c r="K28" s="1033"/>
      <c r="L28" s="1033"/>
      <c r="M28" s="1033"/>
      <c r="N28" s="1033"/>
      <c r="O28" s="1034"/>
      <c r="P28" s="122"/>
    </row>
    <row r="29" spans="1:16" ht="26.25" customHeight="1" x14ac:dyDescent="0.25">
      <c r="A29" s="122"/>
      <c r="B29" s="129"/>
      <c r="C29" s="128"/>
      <c r="D29" s="128"/>
      <c r="E29" s="128"/>
      <c r="F29" s="128"/>
      <c r="G29" s="128"/>
      <c r="H29" s="125"/>
      <c r="I29" s="125"/>
      <c r="J29" s="107"/>
      <c r="K29" s="107"/>
      <c r="L29" s="107"/>
      <c r="M29" s="107"/>
      <c r="N29" s="107"/>
      <c r="O29" s="115"/>
      <c r="P29" s="122"/>
    </row>
    <row r="30" spans="1:16" ht="29.25" customHeight="1" x14ac:dyDescent="0.25">
      <c r="A30" s="122"/>
      <c r="B30" s="1046" t="s">
        <v>249</v>
      </c>
      <c r="C30" s="1046"/>
      <c r="D30" s="1046"/>
      <c r="E30" s="1046"/>
      <c r="F30" s="124" t="s">
        <v>250</v>
      </c>
      <c r="G30" s="1070" t="s">
        <v>251</v>
      </c>
      <c r="H30" s="1070"/>
      <c r="I30" s="125"/>
      <c r="J30" s="1036" t="s">
        <v>2779</v>
      </c>
      <c r="K30" s="1036"/>
      <c r="L30" s="1036"/>
      <c r="M30" s="1036"/>
      <c r="N30" s="1036"/>
      <c r="O30" s="1071"/>
      <c r="P30" s="122"/>
    </row>
    <row r="31" spans="1:16" ht="30.75" customHeight="1" x14ac:dyDescent="0.25">
      <c r="A31" s="122"/>
      <c r="B31" s="1047" t="s">
        <v>242</v>
      </c>
      <c r="C31" s="1047"/>
      <c r="D31" s="1047"/>
      <c r="E31" s="1047"/>
      <c r="F31" s="141">
        <v>75.3</v>
      </c>
      <c r="G31" s="1045">
        <v>98</v>
      </c>
      <c r="H31" s="1045"/>
      <c r="I31" s="125"/>
      <c r="J31" s="1036"/>
      <c r="K31" s="1036"/>
      <c r="L31" s="1036"/>
      <c r="M31" s="1036"/>
      <c r="N31" s="1036"/>
      <c r="O31" s="1071"/>
      <c r="P31" s="122"/>
    </row>
    <row r="32" spans="1:16" ht="33.75" customHeight="1" x14ac:dyDescent="0.25">
      <c r="A32" s="122"/>
      <c r="B32" s="1048" t="s">
        <v>243</v>
      </c>
      <c r="C32" s="1048"/>
      <c r="D32" s="1048"/>
      <c r="E32" s="1048"/>
      <c r="F32" s="142">
        <v>66.8</v>
      </c>
      <c r="G32" s="1045">
        <v>98</v>
      </c>
      <c r="H32" s="1045"/>
      <c r="I32" s="125"/>
      <c r="J32" s="1036"/>
      <c r="K32" s="1036"/>
      <c r="L32" s="1036"/>
      <c r="M32" s="1036"/>
      <c r="N32" s="1036"/>
      <c r="O32" s="1071"/>
      <c r="P32" s="122"/>
    </row>
    <row r="33" spans="1:16" ht="33.75" customHeight="1" x14ac:dyDescent="0.25">
      <c r="A33" s="122"/>
      <c r="B33" s="1047" t="s">
        <v>244</v>
      </c>
      <c r="C33" s="1047"/>
      <c r="D33" s="1047"/>
      <c r="E33" s="1047"/>
      <c r="F33" s="141">
        <v>71.8</v>
      </c>
      <c r="G33" s="1045">
        <v>98</v>
      </c>
      <c r="H33" s="1045"/>
      <c r="I33" s="125"/>
      <c r="J33" s="1036"/>
      <c r="K33" s="1036"/>
      <c r="L33" s="1036"/>
      <c r="M33" s="1036"/>
      <c r="N33" s="1036"/>
      <c r="O33" s="1071"/>
      <c r="P33" s="122"/>
    </row>
    <row r="34" spans="1:16" ht="33.75" customHeight="1" x14ac:dyDescent="0.25">
      <c r="A34" s="122"/>
      <c r="B34" s="1047" t="s">
        <v>245</v>
      </c>
      <c r="C34" s="1047"/>
      <c r="D34" s="1047"/>
      <c r="E34" s="1047"/>
      <c r="F34" s="141">
        <v>78.7</v>
      </c>
      <c r="G34" s="1045">
        <v>98</v>
      </c>
      <c r="H34" s="1045"/>
      <c r="I34" s="125"/>
      <c r="J34" s="1036"/>
      <c r="K34" s="1036"/>
      <c r="L34" s="1036"/>
      <c r="M34" s="1036"/>
      <c r="N34" s="1036"/>
      <c r="O34" s="1071"/>
      <c r="P34" s="122"/>
    </row>
    <row r="35" spans="1:16" ht="33.75" customHeight="1" x14ac:dyDescent="0.25">
      <c r="A35" s="122"/>
      <c r="B35" s="1047" t="s">
        <v>246</v>
      </c>
      <c r="C35" s="1047"/>
      <c r="D35" s="1047"/>
      <c r="E35" s="1047"/>
      <c r="F35" s="141">
        <v>72.2</v>
      </c>
      <c r="G35" s="1045">
        <v>98</v>
      </c>
      <c r="H35" s="1045"/>
      <c r="I35" s="125"/>
      <c r="J35" s="1036"/>
      <c r="K35" s="1036"/>
      <c r="L35" s="1036"/>
      <c r="M35" s="1036"/>
      <c r="N35" s="1036"/>
      <c r="O35" s="1071"/>
      <c r="P35" s="122"/>
    </row>
    <row r="36" spans="1:16" x14ac:dyDescent="0.25">
      <c r="A36" s="122"/>
      <c r="B36" s="25"/>
      <c r="C36" s="26"/>
      <c r="D36" s="26"/>
      <c r="E36" s="27"/>
      <c r="F36" s="110"/>
      <c r="G36" s="27"/>
      <c r="H36" s="27"/>
      <c r="I36" s="125"/>
      <c r="J36" s="27"/>
      <c r="K36" s="27"/>
      <c r="L36" s="27"/>
      <c r="M36" s="27"/>
      <c r="N36" s="27"/>
      <c r="O36" s="123"/>
      <c r="P36" s="122"/>
    </row>
    <row r="37" spans="1:16" ht="15" customHeight="1" x14ac:dyDescent="0.25">
      <c r="A37"/>
      <c r="B37" s="972" t="s">
        <v>204</v>
      </c>
      <c r="C37" s="973"/>
      <c r="D37" s="973"/>
      <c r="E37" s="973"/>
      <c r="F37" s="973"/>
      <c r="G37" s="973"/>
      <c r="H37" s="973"/>
      <c r="I37" s="973"/>
      <c r="J37" s="973"/>
      <c r="K37" s="973"/>
      <c r="L37" s="973"/>
      <c r="M37" s="973"/>
      <c r="N37" s="973"/>
      <c r="O37" s="979"/>
      <c r="P37"/>
    </row>
    <row r="38" spans="1:16" x14ac:dyDescent="0.25">
      <c r="A38"/>
      <c r="B38" s="136"/>
      <c r="C38" s="137"/>
      <c r="D38" s="137"/>
      <c r="E38" s="138"/>
      <c r="F38" s="139"/>
      <c r="G38" s="27"/>
      <c r="H38" s="27"/>
      <c r="I38" s="27"/>
      <c r="J38" s="27"/>
      <c r="K38" s="27"/>
      <c r="L38" s="27"/>
      <c r="M38" s="27"/>
      <c r="N38" s="27"/>
      <c r="O38" s="28"/>
      <c r="P38"/>
    </row>
    <row r="39" spans="1:16" ht="28.5" customHeight="1" x14ac:dyDescent="0.25">
      <c r="A39"/>
      <c r="B39" s="132"/>
      <c r="C39" s="81"/>
      <c r="D39" s="80"/>
      <c r="E39" s="80"/>
      <c r="F39" s="111"/>
      <c r="G39" s="29"/>
      <c r="H39" s="1049" t="s">
        <v>3224</v>
      </c>
      <c r="I39" s="1049"/>
      <c r="J39" s="1049"/>
      <c r="K39" s="1049"/>
      <c r="L39" s="1049"/>
      <c r="M39" s="1049"/>
      <c r="N39" s="1049"/>
      <c r="O39" s="1050"/>
      <c r="P39"/>
    </row>
    <row r="40" spans="1:16" ht="41.25" customHeight="1" x14ac:dyDescent="0.25">
      <c r="A40"/>
      <c r="B40" s="1066" t="s">
        <v>255</v>
      </c>
      <c r="C40" s="1066"/>
      <c r="D40" s="1066"/>
      <c r="E40" s="59" t="s">
        <v>254</v>
      </c>
      <c r="F40" s="89" t="s">
        <v>248</v>
      </c>
      <c r="G40" s="29"/>
      <c r="H40" s="1049"/>
      <c r="I40" s="1049"/>
      <c r="J40" s="1049"/>
      <c r="K40" s="1049"/>
      <c r="L40" s="1049"/>
      <c r="M40" s="1049"/>
      <c r="N40" s="1049"/>
      <c r="O40" s="1050"/>
      <c r="P40"/>
    </row>
    <row r="41" spans="1:16" ht="20.25" customHeight="1" x14ac:dyDescent="0.25">
      <c r="A41"/>
      <c r="B41" s="1052">
        <f>'Consolidado Seguimiento'!H43</f>
        <v>115</v>
      </c>
      <c r="C41" s="1053"/>
      <c r="D41" s="1054"/>
      <c r="E41" s="135">
        <f>'Consolidado Seguimiento'!I43</f>
        <v>310</v>
      </c>
      <c r="F41" s="732">
        <f>'Consolidado Seguimiento'!M43</f>
        <v>95.785269010043052</v>
      </c>
      <c r="G41" s="29"/>
      <c r="H41" s="1049"/>
      <c r="I41" s="1049"/>
      <c r="J41" s="1049"/>
      <c r="K41" s="1049"/>
      <c r="L41" s="1049"/>
      <c r="M41" s="1049"/>
      <c r="N41" s="1049"/>
      <c r="O41" s="1050"/>
      <c r="P41"/>
    </row>
    <row r="42" spans="1:16" ht="22.5" customHeight="1" x14ac:dyDescent="0.25">
      <c r="A42"/>
      <c r="B42" s="67"/>
      <c r="C42" s="29"/>
      <c r="D42" s="29"/>
      <c r="E42" s="29"/>
      <c r="F42" s="110"/>
      <c r="G42" s="29"/>
      <c r="H42" s="1049"/>
      <c r="I42" s="1049"/>
      <c r="J42" s="1049"/>
      <c r="K42" s="1049"/>
      <c r="L42" s="1049"/>
      <c r="M42" s="1049"/>
      <c r="N42" s="1049"/>
      <c r="O42" s="1050"/>
      <c r="P42"/>
    </row>
    <row r="43" spans="1:16" x14ac:dyDescent="0.25">
      <c r="A43"/>
      <c r="B43" s="1059" t="s">
        <v>247</v>
      </c>
      <c r="C43" s="1043"/>
      <c r="D43" s="1043"/>
      <c r="E43" s="1043"/>
      <c r="F43" s="1043"/>
      <c r="G43" s="1043"/>
      <c r="H43" s="1043"/>
      <c r="I43" s="1043"/>
      <c r="J43" s="1043"/>
      <c r="K43" s="1043"/>
      <c r="L43" s="1043"/>
      <c r="M43" s="1043"/>
      <c r="N43" s="1043"/>
      <c r="O43" s="1044"/>
      <c r="P43"/>
    </row>
    <row r="44" spans="1:16" ht="15" customHeight="1" x14ac:dyDescent="0.25">
      <c r="A44" s="122"/>
      <c r="B44" s="140"/>
      <c r="C44" s="106"/>
      <c r="D44" s="106"/>
      <c r="E44" s="106"/>
      <c r="F44" s="1060" t="s">
        <v>2990</v>
      </c>
      <c r="G44" s="1060"/>
      <c r="H44" s="1060"/>
      <c r="I44" s="1060"/>
      <c r="J44" s="1060"/>
      <c r="K44" s="1060"/>
      <c r="L44" s="1060"/>
      <c r="M44" s="1060"/>
      <c r="N44" s="1060"/>
      <c r="O44" s="1061"/>
      <c r="P44" s="122"/>
    </row>
    <row r="45" spans="1:16" ht="27" customHeight="1" x14ac:dyDescent="0.25">
      <c r="A45"/>
      <c r="B45" s="1055" t="s">
        <v>252</v>
      </c>
      <c r="C45" s="1055"/>
      <c r="D45" s="1055"/>
      <c r="E45" s="127"/>
      <c r="F45" s="1062"/>
      <c r="G45" s="1062"/>
      <c r="H45" s="1062"/>
      <c r="I45" s="1062"/>
      <c r="J45" s="1062"/>
      <c r="K45" s="1062"/>
      <c r="L45" s="1062"/>
      <c r="M45" s="1062"/>
      <c r="N45" s="1062"/>
      <c r="O45" s="1063"/>
      <c r="P45"/>
    </row>
    <row r="46" spans="1:16" x14ac:dyDescent="0.25">
      <c r="A46"/>
      <c r="B46" s="1056" t="s">
        <v>74</v>
      </c>
      <c r="C46" s="1056"/>
      <c r="D46" s="114" t="s">
        <v>229</v>
      </c>
      <c r="E46" s="127"/>
      <c r="F46" s="1062"/>
      <c r="G46" s="1062"/>
      <c r="H46" s="1062"/>
      <c r="I46" s="1062"/>
      <c r="J46" s="1062"/>
      <c r="K46" s="1062"/>
      <c r="L46" s="1062"/>
      <c r="M46" s="1062"/>
      <c r="N46" s="1062"/>
      <c r="O46" s="1063"/>
      <c r="P46"/>
    </row>
    <row r="47" spans="1:16" ht="25.5" customHeight="1" x14ac:dyDescent="0.25">
      <c r="A47"/>
      <c r="B47" s="1051" t="s">
        <v>230</v>
      </c>
      <c r="C47" s="1051"/>
      <c r="D47" s="113"/>
      <c r="E47" s="127"/>
      <c r="F47" s="1062"/>
      <c r="G47" s="1062"/>
      <c r="H47" s="1062"/>
      <c r="I47" s="1062"/>
      <c r="J47" s="1062"/>
      <c r="K47" s="1062"/>
      <c r="L47" s="1062"/>
      <c r="M47" s="1062"/>
      <c r="N47" s="1062"/>
      <c r="O47" s="1063"/>
      <c r="P47"/>
    </row>
    <row r="48" spans="1:16" x14ac:dyDescent="0.25">
      <c r="A48" s="80"/>
      <c r="B48" s="1057"/>
      <c r="C48" s="1058"/>
      <c r="D48" s="1058"/>
      <c r="E48" s="127"/>
      <c r="F48" s="909"/>
      <c r="G48" s="909"/>
      <c r="H48" s="909"/>
      <c r="I48" s="909"/>
      <c r="J48" s="909"/>
      <c r="K48" s="909"/>
      <c r="L48" s="909"/>
      <c r="M48" s="909"/>
      <c r="N48" s="909"/>
      <c r="O48" s="910"/>
      <c r="P48" s="80"/>
    </row>
    <row r="49" spans="1:16" ht="26.25" customHeight="1" x14ac:dyDescent="0.25">
      <c r="A49" s="80"/>
      <c r="B49" s="1055" t="s">
        <v>253</v>
      </c>
      <c r="C49" s="1055"/>
      <c r="D49" s="1055"/>
      <c r="E49" s="127"/>
      <c r="F49" s="1062" t="s">
        <v>2991</v>
      </c>
      <c r="G49" s="1062"/>
      <c r="H49" s="1062"/>
      <c r="I49" s="1062"/>
      <c r="J49" s="1062"/>
      <c r="K49" s="1062"/>
      <c r="L49" s="1062"/>
      <c r="M49" s="1062"/>
      <c r="N49" s="1062"/>
      <c r="O49" s="1063"/>
      <c r="P49" s="80"/>
    </row>
    <row r="50" spans="1:16" x14ac:dyDescent="0.25">
      <c r="A50" s="80"/>
      <c r="B50" s="1056" t="s">
        <v>74</v>
      </c>
      <c r="C50" s="1056"/>
      <c r="D50" s="114" t="s">
        <v>229</v>
      </c>
      <c r="E50" s="127"/>
      <c r="F50" s="1062"/>
      <c r="G50" s="1062"/>
      <c r="H50" s="1062"/>
      <c r="I50" s="1062"/>
      <c r="J50" s="1062"/>
      <c r="K50" s="1062"/>
      <c r="L50" s="1062"/>
      <c r="M50" s="1062"/>
      <c r="N50" s="1062"/>
      <c r="O50" s="1063"/>
      <c r="P50" s="80"/>
    </row>
    <row r="51" spans="1:16" x14ac:dyDescent="0.25">
      <c r="A51" s="80"/>
      <c r="B51" s="1051"/>
      <c r="C51" s="1051"/>
      <c r="D51" s="113" t="s">
        <v>230</v>
      </c>
      <c r="E51" s="125"/>
      <c r="F51" s="1062"/>
      <c r="G51" s="1062"/>
      <c r="H51" s="1062"/>
      <c r="I51" s="1062"/>
      <c r="J51" s="1062"/>
      <c r="K51" s="1062"/>
      <c r="L51" s="1062"/>
      <c r="M51" s="1062"/>
      <c r="N51" s="1062"/>
      <c r="O51" s="1063"/>
      <c r="P51" s="80"/>
    </row>
    <row r="52" spans="1:16" x14ac:dyDescent="0.25">
      <c r="A52" s="80"/>
      <c r="B52" s="131"/>
      <c r="C52" s="130"/>
      <c r="D52" s="125"/>
      <c r="E52" s="125"/>
      <c r="F52" s="1062"/>
      <c r="G52" s="1062"/>
      <c r="H52" s="1062"/>
      <c r="I52" s="1062"/>
      <c r="J52" s="1062"/>
      <c r="K52" s="1062"/>
      <c r="L52" s="1062"/>
      <c r="M52" s="1062"/>
      <c r="N52" s="1062"/>
      <c r="O52" s="1063"/>
      <c r="P52" s="80"/>
    </row>
    <row r="53" spans="1:16" x14ac:dyDescent="0.25">
      <c r="A53" s="80"/>
      <c r="B53" s="131"/>
      <c r="C53" s="130"/>
      <c r="D53" s="125"/>
      <c r="E53" s="125"/>
      <c r="F53" s="1062"/>
      <c r="G53" s="1062"/>
      <c r="H53" s="1062"/>
      <c r="I53" s="1062"/>
      <c r="J53" s="1062"/>
      <c r="K53" s="1062"/>
      <c r="L53" s="1062"/>
      <c r="M53" s="1062"/>
      <c r="N53" s="1062"/>
      <c r="O53" s="1063"/>
      <c r="P53" s="80"/>
    </row>
    <row r="54" spans="1:16" ht="43.5" customHeight="1" x14ac:dyDescent="0.25">
      <c r="A54" s="80"/>
      <c r="B54" s="131"/>
      <c r="C54" s="130"/>
      <c r="D54" s="125"/>
      <c r="E54" s="125"/>
      <c r="F54" s="1062"/>
      <c r="G54" s="1062"/>
      <c r="H54" s="1062"/>
      <c r="I54" s="1062"/>
      <c r="J54" s="1062"/>
      <c r="K54" s="1062"/>
      <c r="L54" s="1062"/>
      <c r="M54" s="1062"/>
      <c r="N54" s="1062"/>
      <c r="O54" s="1063"/>
      <c r="P54" s="80"/>
    </row>
    <row r="55" spans="1:16" ht="92.25" customHeight="1" x14ac:dyDescent="0.25">
      <c r="A55" s="80"/>
      <c r="B55" s="132"/>
      <c r="C55" s="133"/>
      <c r="D55" s="134"/>
      <c r="E55" s="134"/>
      <c r="F55" s="1064"/>
      <c r="G55" s="1064"/>
      <c r="H55" s="1064"/>
      <c r="I55" s="1064"/>
      <c r="J55" s="1064"/>
      <c r="K55" s="1064"/>
      <c r="L55" s="1064"/>
      <c r="M55" s="1064"/>
      <c r="N55" s="1064"/>
      <c r="O55" s="1065"/>
      <c r="P55" s="80"/>
    </row>
    <row r="56" spans="1:16" x14ac:dyDescent="0.25">
      <c r="A56" s="80"/>
      <c r="B56" s="81"/>
      <c r="C56" s="81"/>
      <c r="D56" s="80"/>
      <c r="E56" s="80"/>
      <c r="F56" s="111"/>
      <c r="G56" s="80"/>
      <c r="H56" s="80"/>
      <c r="I56" s="80"/>
      <c r="J56" s="80"/>
      <c r="K56" s="80"/>
      <c r="L56" s="80"/>
      <c r="M56" s="80"/>
      <c r="N56" s="80"/>
      <c r="O56" s="80"/>
      <c r="P56" s="80"/>
    </row>
    <row r="57" spans="1:16" x14ac:dyDescent="0.25">
      <c r="A57" s="80"/>
      <c r="B57" s="81"/>
      <c r="C57" s="81"/>
      <c r="D57" s="80"/>
      <c r="E57" s="80"/>
      <c r="F57" s="111"/>
      <c r="G57" s="80"/>
      <c r="H57" s="80"/>
      <c r="I57" s="80"/>
      <c r="J57" s="80"/>
      <c r="K57" s="80"/>
      <c r="L57" s="80"/>
      <c r="M57" s="80"/>
      <c r="N57" s="80"/>
      <c r="O57" s="80"/>
      <c r="P57" s="80"/>
    </row>
    <row r="58" spans="1:16" x14ac:dyDescent="0.25">
      <c r="A58" s="80"/>
      <c r="B58" s="81"/>
      <c r="C58" s="81"/>
      <c r="D58" s="80"/>
      <c r="E58" s="80"/>
      <c r="F58" s="111"/>
      <c r="G58" s="80"/>
      <c r="H58" s="80"/>
      <c r="I58" s="80"/>
      <c r="J58" s="80"/>
      <c r="K58" s="80"/>
      <c r="L58" s="80"/>
      <c r="M58" s="80"/>
      <c r="N58" s="80"/>
      <c r="O58" s="80"/>
      <c r="P58" s="80"/>
    </row>
    <row r="59" spans="1:16" x14ac:dyDescent="0.25">
      <c r="A59" s="80"/>
      <c r="B59" s="81"/>
      <c r="C59" s="81"/>
      <c r="D59" s="80"/>
      <c r="E59" s="80"/>
      <c r="F59" s="111"/>
      <c r="G59" s="80"/>
      <c r="H59" s="80"/>
      <c r="I59" s="80"/>
      <c r="J59" s="80"/>
      <c r="K59" s="80"/>
      <c r="L59" s="80"/>
      <c r="M59" s="80"/>
      <c r="N59" s="80"/>
      <c r="O59" s="80"/>
      <c r="P59" s="80"/>
    </row>
  </sheetData>
  <mergeCells count="38">
    <mergeCell ref="B1:O1"/>
    <mergeCell ref="B2:O2"/>
    <mergeCell ref="B40:D40"/>
    <mergeCell ref="D17:E17"/>
    <mergeCell ref="B27:O27"/>
    <mergeCell ref="B28:G28"/>
    <mergeCell ref="B33:E33"/>
    <mergeCell ref="B34:E34"/>
    <mergeCell ref="B35:E35"/>
    <mergeCell ref="G30:H30"/>
    <mergeCell ref="G31:H31"/>
    <mergeCell ref="J28:O28"/>
    <mergeCell ref="J30:O35"/>
    <mergeCell ref="B51:C51"/>
    <mergeCell ref="B41:D41"/>
    <mergeCell ref="B49:D49"/>
    <mergeCell ref="B37:O37"/>
    <mergeCell ref="B50:C50"/>
    <mergeCell ref="B48:D48"/>
    <mergeCell ref="B43:O43"/>
    <mergeCell ref="B45:D45"/>
    <mergeCell ref="B46:C46"/>
    <mergeCell ref="B47:C47"/>
    <mergeCell ref="F44:O47"/>
    <mergeCell ref="F49:O55"/>
    <mergeCell ref="G35:H35"/>
    <mergeCell ref="B30:E30"/>
    <mergeCell ref="B31:E31"/>
    <mergeCell ref="B32:E32"/>
    <mergeCell ref="H39:O42"/>
    <mergeCell ref="G32:H32"/>
    <mergeCell ref="G33:H33"/>
    <mergeCell ref="G34:H34"/>
    <mergeCell ref="B14:O14"/>
    <mergeCell ref="J16:O25"/>
    <mergeCell ref="B15:H15"/>
    <mergeCell ref="J15:O15"/>
    <mergeCell ref="B19:H24"/>
  </mergeCells>
  <pageMargins left="0.7" right="0.7" top="0.75" bottom="0.75" header="0.3" footer="0.3"/>
  <pageSetup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8</vt:i4>
      </vt:variant>
    </vt:vector>
  </HeadingPairs>
  <TitlesOfParts>
    <vt:vector size="42" baseType="lpstr">
      <vt:lpstr>Contenido</vt:lpstr>
      <vt:lpstr>Objetivo - Metodología </vt:lpstr>
      <vt:lpstr>Procesos UIS </vt:lpstr>
      <vt:lpstr>Consolidado Seguimiento</vt:lpstr>
      <vt:lpstr>Comparativo </vt:lpstr>
      <vt:lpstr>Indicadores riesgos </vt:lpstr>
      <vt:lpstr>Madurez</vt:lpstr>
      <vt:lpstr>A. Mejorar</vt:lpstr>
      <vt:lpstr>Informe general </vt:lpstr>
      <vt:lpstr>Dirección Institucional </vt:lpstr>
      <vt:lpstr>Planeación </vt:lpstr>
      <vt:lpstr>Seguimiento Institucional </vt:lpstr>
      <vt:lpstr>G. Calidad Acad.</vt:lpstr>
      <vt:lpstr>Formación </vt:lpstr>
      <vt:lpstr>Investigación </vt:lpstr>
      <vt:lpstr>Extensión </vt:lpstr>
      <vt:lpstr>Consultorio Jurídico </vt:lpstr>
      <vt:lpstr>Instituto de Lenguas </vt:lpstr>
      <vt:lpstr>Admisiones</vt:lpstr>
      <vt:lpstr>Contratación </vt:lpstr>
      <vt:lpstr>Jurídico </vt:lpstr>
      <vt:lpstr>R. Exteriores</vt:lpstr>
      <vt:lpstr>Biblioteca</vt:lpstr>
      <vt:lpstr>Financiero </vt:lpstr>
      <vt:lpstr>Publicaciones </vt:lpstr>
      <vt:lpstr>Sistemas I y T</vt:lpstr>
      <vt:lpstr>Bienestar </vt:lpstr>
      <vt:lpstr>G. Cultural </vt:lpstr>
      <vt:lpstr>Recursos Físicos </vt:lpstr>
      <vt:lpstr>Talento Humano </vt:lpstr>
      <vt:lpstr>Comunicación I</vt:lpstr>
      <vt:lpstr>G. Documental </vt:lpstr>
      <vt:lpstr>R. Tecnológicos </vt:lpstr>
      <vt:lpstr>UISALUD</vt:lpstr>
      <vt:lpstr>'A. Mejorar'!Área_de_impresión</vt:lpstr>
      <vt:lpstr>'Comparativo '!Área_de_impresión</vt:lpstr>
      <vt:lpstr>'Consolidado Seguimiento'!Área_de_impresión</vt:lpstr>
      <vt:lpstr>Contenido!Área_de_impresión</vt:lpstr>
      <vt:lpstr>'Indicadores riesgos '!Área_de_impresión</vt:lpstr>
      <vt:lpstr>'Informe general '!Área_de_impresión</vt:lpstr>
      <vt:lpstr>'Objetivo - Metodología '!Área_de_impresión</vt:lpstr>
      <vt:lpstr>'Procesos UIS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2019-08-06T16:43:52Z</cp:lastPrinted>
  <dcterms:created xsi:type="dcterms:W3CDTF">2019-06-05T19:22:09Z</dcterms:created>
  <dcterms:modified xsi:type="dcterms:W3CDTF">2021-03-15T12:31:56Z</dcterms:modified>
</cp:coreProperties>
</file>