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3.xml" ContentType="application/vnd.openxmlformats-officedocument.spreadsheetml.comments+xml"/>
  <Override PartName="/xl/drawings/drawing23.xml" ContentType="application/vnd.openxmlformats-officedocument.drawing+xml"/>
  <Override PartName="/xl/comments14.xml" ContentType="application/vnd.openxmlformats-officedocument.spreadsheetml.comments+xml"/>
  <Override PartName="/xl/drawings/drawing24.xml" ContentType="application/vnd.openxmlformats-officedocument.drawing+xml"/>
  <Override PartName="/xl/comments15.xml" ContentType="application/vnd.openxmlformats-officedocument.spreadsheetml.comments+xml"/>
  <Override PartName="/xl/drawings/drawing25.xml" ContentType="application/vnd.openxmlformats-officedocument.drawing+xml"/>
  <Override PartName="/xl/comments16.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7.xml" ContentType="application/vnd.openxmlformats-officedocument.spreadsheetml.comments+xml"/>
  <Override PartName="/xl/drawings/drawing28.xml" ContentType="application/vnd.openxmlformats-officedocument.drawing+xml"/>
  <Override PartName="/xl/comments18.xml" ContentType="application/vnd.openxmlformats-officedocument.spreadsheetml.comments+xml"/>
  <Override PartName="/xl/drawings/drawing29.xml" ContentType="application/vnd.openxmlformats-officedocument.drawing+xml"/>
  <Override PartName="/xl/comments19.xml" ContentType="application/vnd.openxmlformats-officedocument.spreadsheetml.comments+xml"/>
  <Override PartName="/xl/drawings/drawing30.xml" ContentType="application/vnd.openxmlformats-officedocument.drawing+xml"/>
  <Override PartName="/xl/comments20.xml" ContentType="application/vnd.openxmlformats-officedocument.spreadsheetml.comments+xml"/>
  <Override PartName="/xl/drawings/drawing31.xml" ContentType="application/vnd.openxmlformats-officedocument.drawing+xml"/>
  <Override PartName="/xl/comments21.xml" ContentType="application/vnd.openxmlformats-officedocument.spreadsheetml.comments+xml"/>
  <Override PartName="/xl/drawings/drawing32.xml" ContentType="application/vnd.openxmlformats-officedocument.drawing+xml"/>
  <Override PartName="/xl/comments22.xml" ContentType="application/vnd.openxmlformats-officedocument.spreadsheetml.comments+xml"/>
  <Override PartName="/xl/drawings/drawing33.xml" ContentType="application/vnd.openxmlformats-officedocument.drawing+xml"/>
  <Override PartName="/xl/comments23.xml" ContentType="application/vnd.openxmlformats-officedocument.spreadsheetml.comments+xml"/>
  <Override PartName="/xl/drawings/drawing3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irector DIRECGE\2022\Adriana\Mapa riesgos institucional\"/>
    </mc:Choice>
  </mc:AlternateContent>
  <bookViews>
    <workbookView xWindow="0" yWindow="0" windowWidth="28800" windowHeight="12330" tabRatio="897" activeTab="8"/>
  </bookViews>
  <sheets>
    <sheet name="Contenido" sheetId="4" r:id="rId1"/>
    <sheet name="Objetivo - Metodología " sheetId="2" r:id="rId2"/>
    <sheet name="Procesos UIS " sheetId="5" r:id="rId3"/>
    <sheet name="Consolidado Seguimiento" sheetId="6" r:id="rId4"/>
    <sheet name="Comparativo " sheetId="7" r:id="rId5"/>
    <sheet name="Indicadores riesgos " sheetId="8" state="hidden" r:id="rId6"/>
    <sheet name="Madurez" sheetId="40" r:id="rId7"/>
    <sheet name="A. Mejorar" sheetId="9" r:id="rId8"/>
    <sheet name="Informe general " sheetId="42" r:id="rId9"/>
    <sheet name="Dirección Institucional " sheetId="37" r:id="rId10"/>
    <sheet name="Planeación " sheetId="20" r:id="rId11"/>
    <sheet name="Seguimiento Institucional " sheetId="38" r:id="rId12"/>
    <sheet name="G. Calidad Acad." sheetId="28" r:id="rId13"/>
    <sheet name="Formación " sheetId="27" r:id="rId14"/>
    <sheet name="Investigación " sheetId="19" r:id="rId15"/>
    <sheet name="Extensión " sheetId="18" r:id="rId16"/>
    <sheet name="Consultorio Jurídico " sheetId="16" r:id="rId17"/>
    <sheet name="Instituto de Lenguas " sheetId="17" r:id="rId18"/>
    <sheet name="Admisiones" sheetId="22" r:id="rId19"/>
    <sheet name="Contratación " sheetId="15" r:id="rId20"/>
    <sheet name="Jurídico " sheetId="25" r:id="rId21"/>
    <sheet name="R. Exteriores" sheetId="34" r:id="rId22"/>
    <sheet name="Biblioteca" sheetId="14" r:id="rId23"/>
    <sheet name="Financiero " sheetId="31" r:id="rId24"/>
    <sheet name="Publicaciones " sheetId="35" r:id="rId25"/>
    <sheet name="Sistemas I y T" sheetId="24" r:id="rId26"/>
    <sheet name="Bienestar " sheetId="29" r:id="rId27"/>
    <sheet name="G. Cultural " sheetId="23" r:id="rId28"/>
    <sheet name="Recursos Físicos " sheetId="33" r:id="rId29"/>
    <sheet name="Talento Humano " sheetId="26" r:id="rId30"/>
    <sheet name="Comunicación I" sheetId="30" r:id="rId31"/>
    <sheet name="G. Documental " sheetId="32" r:id="rId32"/>
    <sheet name="R. Tecnológicos " sheetId="21" r:id="rId33"/>
    <sheet name="UISALUD" sheetId="36" r:id="rId34"/>
  </sheets>
  <definedNames>
    <definedName name="_xlnm._FilterDatabase" localSheetId="26" hidden="1">'Bienestar '!#REF!</definedName>
    <definedName name="_xlnm.Print_Area" localSheetId="7">'A. Mejorar'!$A$1:$G$41</definedName>
    <definedName name="_xlnm.Print_Area" localSheetId="4">'Comparativo '!$A$1:$H$41</definedName>
    <definedName name="_xlnm.Print_Area" localSheetId="3">'Consolidado Seguimiento'!$A$1:$P$45</definedName>
    <definedName name="_xlnm.Print_Area" localSheetId="0">Contenido!$A$1:$E$29</definedName>
    <definedName name="_xlnm.Print_Area" localSheetId="5">'Indicadores riesgos '!$A$1:$I$41</definedName>
    <definedName name="_xlnm.Print_Area" localSheetId="8">'Informe general '!$A$1:$O$60</definedName>
    <definedName name="_xlnm.Print_Area" localSheetId="1">'Objetivo - Metodología '!$A$1:$E$26</definedName>
    <definedName name="_xlnm.Print_Area" localSheetId="2">'Procesos UIS '!$A$1:$E$38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42" l="1"/>
  <c r="I35" i="32" l="1"/>
  <c r="H38" i="42" l="1"/>
  <c r="B13" i="35" l="1"/>
  <c r="F17" i="42" l="1"/>
  <c r="E41" i="7"/>
  <c r="F25" i="7" l="1"/>
  <c r="F27" i="7"/>
  <c r="L43" i="6"/>
  <c r="M43" i="6"/>
  <c r="J42" i="6"/>
  <c r="I42" i="6"/>
  <c r="N41" i="6"/>
  <c r="F39" i="7" s="1"/>
  <c r="I41" i="6"/>
  <c r="N40" i="6"/>
  <c r="F38" i="7" s="1"/>
  <c r="J40" i="6"/>
  <c r="I40" i="6"/>
  <c r="N39" i="6"/>
  <c r="F37" i="7" s="1"/>
  <c r="I39" i="6"/>
  <c r="I38" i="6"/>
  <c r="N37" i="6"/>
  <c r="F35" i="7" s="1"/>
  <c r="J37" i="6"/>
  <c r="I37" i="6"/>
  <c r="N36" i="6"/>
  <c r="F34" i="7" s="1"/>
  <c r="I36" i="6"/>
  <c r="L61" i="29"/>
  <c r="N35" i="6" s="1"/>
  <c r="F33" i="7" s="1"/>
  <c r="I35" i="6" l="1"/>
  <c r="N34" i="6"/>
  <c r="F32" i="7" s="1"/>
  <c r="I34" i="6"/>
  <c r="N32" i="6"/>
  <c r="F30" i="7" s="1"/>
  <c r="J32" i="6"/>
  <c r="I32" i="6"/>
  <c r="N31" i="6"/>
  <c r="F29" i="7" s="1"/>
  <c r="I31" i="6"/>
  <c r="N30" i="6"/>
  <c r="F28" i="7" s="1"/>
  <c r="I30" i="6"/>
  <c r="I29" i="6"/>
  <c r="N28" i="6"/>
  <c r="F26" i="7" s="1"/>
  <c r="J28" i="6"/>
  <c r="I28" i="6"/>
  <c r="I27" i="6"/>
  <c r="N26" i="6"/>
  <c r="F24" i="7" s="1"/>
  <c r="J26" i="6"/>
  <c r="I26" i="6"/>
  <c r="N25" i="6"/>
  <c r="F23" i="7" s="1"/>
  <c r="J25" i="6"/>
  <c r="N24" i="6"/>
  <c r="F22" i="7" s="1"/>
  <c r="J24" i="6"/>
  <c r="I24" i="6"/>
  <c r="N23" i="6"/>
  <c r="F21" i="7" s="1"/>
  <c r="N22" i="6"/>
  <c r="F20" i="7" s="1"/>
  <c r="J23" i="6"/>
  <c r="I23" i="6"/>
  <c r="J22" i="6"/>
  <c r="I22" i="6"/>
  <c r="K19" i="28"/>
  <c r="O8" i="28"/>
  <c r="L19" i="28" s="1"/>
  <c r="N21" i="6" s="1"/>
  <c r="F19" i="7" s="1"/>
  <c r="N20" i="6"/>
  <c r="F18" i="7" s="1"/>
  <c r="I20" i="6"/>
  <c r="N19" i="6"/>
  <c r="F17" i="7" s="1"/>
  <c r="J19" i="6"/>
  <c r="I19" i="6"/>
  <c r="K45" i="36"/>
  <c r="I45" i="36"/>
  <c r="H45" i="36"/>
  <c r="E45" i="36"/>
  <c r="D45" i="36"/>
  <c r="B45" i="36"/>
  <c r="L45" i="36"/>
  <c r="N42" i="6" s="1"/>
  <c r="F40" i="7" s="1"/>
  <c r="L27" i="21"/>
  <c r="K27" i="21"/>
  <c r="J41" i="6" s="1"/>
  <c r="I27" i="21"/>
  <c r="H27" i="21"/>
  <c r="E27" i="21"/>
  <c r="D27" i="21"/>
  <c r="B27" i="21"/>
  <c r="L35" i="32"/>
  <c r="K35" i="32"/>
  <c r="H35" i="32"/>
  <c r="E35" i="32"/>
  <c r="D35" i="32"/>
  <c r="B35" i="32"/>
  <c r="L19" i="30"/>
  <c r="K19" i="30"/>
  <c r="J39" i="6" s="1"/>
  <c r="I19" i="30"/>
  <c r="H19" i="30"/>
  <c r="E19" i="30"/>
  <c r="D19" i="30"/>
  <c r="B19" i="30"/>
  <c r="L49" i="26"/>
  <c r="N38" i="6" s="1"/>
  <c r="F36" i="7" s="1"/>
  <c r="K49" i="26"/>
  <c r="J38" i="6" s="1"/>
  <c r="I49" i="26"/>
  <c r="H49" i="26"/>
  <c r="E49" i="26"/>
  <c r="D49" i="26"/>
  <c r="B49" i="26"/>
  <c r="L32" i="33"/>
  <c r="L90" i="33"/>
  <c r="L74" i="33"/>
  <c r="L63" i="33"/>
  <c r="L45" i="33"/>
  <c r="L30" i="33"/>
  <c r="K30" i="33"/>
  <c r="I30" i="33"/>
  <c r="H30" i="33"/>
  <c r="E30" i="33"/>
  <c r="D30" i="33"/>
  <c r="B30" i="33"/>
  <c r="L27" i="23"/>
  <c r="K27" i="23"/>
  <c r="J36" i="6" s="1"/>
  <c r="I27" i="23"/>
  <c r="H27" i="23"/>
  <c r="E27" i="23"/>
  <c r="D27" i="23"/>
  <c r="B27" i="23"/>
  <c r="K61" i="29"/>
  <c r="J35" i="6" s="1"/>
  <c r="E61" i="29"/>
  <c r="D61" i="29"/>
  <c r="B61" i="29"/>
  <c r="I61" i="29"/>
  <c r="H61" i="29"/>
  <c r="L13" i="35"/>
  <c r="N33" i="6" s="1"/>
  <c r="K13" i="35"/>
  <c r="J33" i="6" s="1"/>
  <c r="I13" i="35"/>
  <c r="H13" i="35"/>
  <c r="E13" i="35"/>
  <c r="D13" i="35"/>
  <c r="I33" i="6"/>
  <c r="K14" i="31"/>
  <c r="L14" i="31"/>
  <c r="I14" i="31"/>
  <c r="H14" i="31"/>
  <c r="E14" i="31"/>
  <c r="D14" i="31"/>
  <c r="B14" i="31"/>
  <c r="L42" i="14"/>
  <c r="K42" i="14"/>
  <c r="J31" i="6" s="1"/>
  <c r="I42" i="14"/>
  <c r="H42" i="14"/>
  <c r="E42" i="14"/>
  <c r="D42" i="14"/>
  <c r="B42" i="14"/>
  <c r="K44" i="34"/>
  <c r="J30" i="6" s="1"/>
  <c r="L44" i="34"/>
  <c r="I44" i="34"/>
  <c r="H44" i="34"/>
  <c r="E44" i="34"/>
  <c r="D44" i="34"/>
  <c r="B44" i="34"/>
  <c r="K18" i="15"/>
  <c r="I18" i="15"/>
  <c r="H18" i="15"/>
  <c r="E18" i="15"/>
  <c r="D18" i="15"/>
  <c r="B18" i="15"/>
  <c r="L18" i="15"/>
  <c r="L20" i="22"/>
  <c r="K20" i="22"/>
  <c r="I20" i="22"/>
  <c r="H20" i="22"/>
  <c r="E20" i="22"/>
  <c r="D20" i="22"/>
  <c r="B20" i="22"/>
  <c r="L35" i="17"/>
  <c r="K35" i="17"/>
  <c r="I35" i="17"/>
  <c r="H35" i="17"/>
  <c r="E35" i="17"/>
  <c r="D35" i="17"/>
  <c r="B35" i="17"/>
  <c r="L15" i="16"/>
  <c r="K15" i="16"/>
  <c r="I15" i="16"/>
  <c r="H15" i="16"/>
  <c r="E15" i="16"/>
  <c r="D15" i="16"/>
  <c r="B15" i="16"/>
  <c r="I25" i="6" s="1"/>
  <c r="L13" i="18"/>
  <c r="K13" i="18"/>
  <c r="I13" i="18"/>
  <c r="H13" i="18"/>
  <c r="E13" i="18"/>
  <c r="D13" i="18"/>
  <c r="B13" i="18"/>
  <c r="L14" i="19"/>
  <c r="K14" i="19"/>
  <c r="I14" i="19"/>
  <c r="H14" i="19"/>
  <c r="E14" i="19"/>
  <c r="D14" i="19"/>
  <c r="B14" i="19"/>
  <c r="L25" i="27"/>
  <c r="K25" i="27"/>
  <c r="I25" i="27"/>
  <c r="H25" i="27"/>
  <c r="E25" i="27"/>
  <c r="D25" i="27"/>
  <c r="B25" i="27"/>
  <c r="J21" i="6"/>
  <c r="I19" i="28"/>
  <c r="H19" i="28"/>
  <c r="E19" i="28"/>
  <c r="D19" i="28"/>
  <c r="B19" i="28"/>
  <c r="I21" i="6" s="1"/>
  <c r="L15" i="38"/>
  <c r="K15" i="38"/>
  <c r="J20" i="6" s="1"/>
  <c r="I15" i="38"/>
  <c r="H15" i="38"/>
  <c r="J29" i="20"/>
  <c r="I29" i="20"/>
  <c r="I31" i="37"/>
  <c r="H31" i="37"/>
  <c r="E15" i="38"/>
  <c r="D15" i="38"/>
  <c r="B15" i="38"/>
  <c r="L29" i="20"/>
  <c r="M29" i="20"/>
  <c r="E29" i="20"/>
  <c r="D29" i="20"/>
  <c r="B29" i="20"/>
  <c r="H18" i="6"/>
  <c r="K31" i="37"/>
  <c r="E31" i="37"/>
  <c r="D31" i="37"/>
  <c r="N18" i="6"/>
  <c r="J18" i="6"/>
  <c r="I18" i="6"/>
  <c r="L31" i="37"/>
  <c r="B31" i="37"/>
  <c r="N43" i="6" l="1"/>
  <c r="F40" i="42" s="1"/>
  <c r="F16" i="7"/>
  <c r="F31" i="7"/>
  <c r="A24" i="25"/>
  <c r="N24" i="25"/>
  <c r="T24" i="25"/>
  <c r="H43" i="6" l="1"/>
  <c r="K43" i="6" l="1"/>
  <c r="A14" i="24" l="1"/>
  <c r="N14" i="24"/>
  <c r="J34" i="6" s="1"/>
  <c r="T14" i="24" l="1"/>
  <c r="J43" i="6"/>
  <c r="E40" i="42" s="1"/>
  <c r="I43" i="6"/>
  <c r="B40" i="42" s="1"/>
  <c r="B2" i="42"/>
  <c r="B1" i="42"/>
  <c r="B2" i="9"/>
  <c r="B1" i="9"/>
  <c r="E68" i="40"/>
  <c r="J68" i="40" s="1"/>
  <c r="J67" i="40"/>
  <c r="E65" i="40"/>
  <c r="J65" i="40" s="1"/>
  <c r="J57" i="40"/>
  <c r="E57" i="40"/>
  <c r="E54" i="40"/>
  <c r="J54" i="40" s="1"/>
  <c r="J48" i="40"/>
  <c r="E48" i="40"/>
  <c r="E44" i="40"/>
  <c r="J44" i="40" s="1"/>
  <c r="J34" i="40"/>
  <c r="E34" i="40"/>
  <c r="J28" i="40"/>
  <c r="E28" i="40"/>
  <c r="J24" i="40"/>
  <c r="B2" i="40"/>
  <c r="B1" i="40"/>
  <c r="G41" i="8"/>
  <c r="B2" i="8"/>
  <c r="B1" i="8"/>
  <c r="B2" i="7"/>
  <c r="B1" i="7"/>
  <c r="B2" i="6"/>
  <c r="B1" i="6"/>
  <c r="B2" i="5"/>
  <c r="B1" i="5"/>
  <c r="B2" i="2"/>
  <c r="B1" i="2"/>
  <c r="J72" i="40" l="1"/>
  <c r="N44" i="6" l="1"/>
  <c r="F41" i="7"/>
</calcChain>
</file>

<file path=xl/comments1.xml><?xml version="1.0" encoding="utf-8"?>
<comments xmlns="http://schemas.openxmlformats.org/spreadsheetml/2006/main">
  <authors>
    <author>usuario</author>
  </authors>
  <commentList>
    <comment ref="G29" authorId="0" shapeId="0">
      <text>
        <r>
          <rPr>
            <b/>
            <sz val="9"/>
            <color indexed="81"/>
            <rFont val="Tahoma"/>
            <family val="2"/>
          </rPr>
          <t>usuario:</t>
        </r>
        <r>
          <rPr>
            <sz val="9"/>
            <color indexed="81"/>
            <rFont val="Tahoma"/>
            <family val="2"/>
          </rPr>
          <t xml:space="preserve">
3 central 
3 en algunas sedes </t>
        </r>
      </text>
    </comment>
    <comment ref="G33" authorId="0" shapeId="0">
      <text>
        <r>
          <rPr>
            <b/>
            <sz val="9"/>
            <color indexed="81"/>
            <rFont val="Tahoma"/>
            <family val="2"/>
          </rPr>
          <t>usuario:</t>
        </r>
        <r>
          <rPr>
            <sz val="9"/>
            <color indexed="81"/>
            <rFont val="Tahoma"/>
            <family val="2"/>
          </rPr>
          <t xml:space="preserve">
1 central 
1 sede 
</t>
        </r>
      </text>
    </comment>
    <comment ref="G34" authorId="0" shapeId="0">
      <text>
        <r>
          <rPr>
            <b/>
            <sz val="9"/>
            <color indexed="81"/>
            <rFont val="Tahoma"/>
            <family val="2"/>
          </rPr>
          <t>usuario:</t>
        </r>
        <r>
          <rPr>
            <sz val="9"/>
            <color indexed="81"/>
            <rFont val="Tahoma"/>
            <family val="2"/>
          </rPr>
          <t xml:space="preserve">
1 central 
1 sede 
</t>
        </r>
      </text>
    </comment>
  </commentList>
</comments>
</file>

<file path=xl/comments10.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1.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2.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3.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4.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5.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6.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7.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8.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19.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 ref="D38"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 ref="D49"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 ref="D67"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 ref="D78"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2.xml><?xml version="1.0" encoding="utf-8"?>
<comments xmlns="http://schemas.openxmlformats.org/spreadsheetml/2006/main">
  <authors>
    <author>usuario</author>
  </authors>
  <commentList>
    <comment ref="D34" authorId="0" shapeId="0">
      <text>
        <r>
          <rPr>
            <b/>
            <sz val="9"/>
            <color indexed="81"/>
            <rFont val="Tahoma"/>
            <family val="2"/>
          </rPr>
          <t>usuario:</t>
        </r>
        <r>
          <rPr>
            <sz val="9"/>
            <color indexed="81"/>
            <rFont val="Tahoma"/>
            <family val="2"/>
          </rPr>
          <t xml:space="preserve">
Establece los principios básicos y el marco general de actuación para el control y la gestión de los riesgos de toda naturaleza a los que se enfrenta la entidad.</t>
        </r>
      </text>
    </comment>
    <comment ref="D35" authorId="0" shapeId="0">
      <text>
        <r>
          <rPr>
            <b/>
            <sz val="9"/>
            <color indexed="81"/>
            <rFont val="Tahoma"/>
            <family val="2"/>
          </rPr>
          <t>usuario:</t>
        </r>
        <r>
          <rPr>
            <sz val="9"/>
            <color indexed="81"/>
            <rFont val="Tahoma"/>
            <family val="2"/>
          </rPr>
          <t xml:space="preserve">
Establece el ámbito de aplicación de los lineamientos, el cual debe abarcar todos los procesos de la entidad. Se sugiere incluir a todas las seccionales o sedes que la entidad pueda tener en diferentes ubicaciones geográficas, con el fin de garantizar un adecuado conocimiento y control de los riesgos en todos los niveles organizacionales.</t>
        </r>
      </text>
    </comment>
    <comment ref="D36" authorId="0" shapeId="0">
      <text>
        <r>
          <rPr>
            <b/>
            <sz val="9"/>
            <color indexed="81"/>
            <rFont val="Tahoma"/>
            <family val="2"/>
          </rPr>
          <t>usuario:</t>
        </r>
        <r>
          <rPr>
            <sz val="9"/>
            <color indexed="81"/>
            <rFont val="Tahoma"/>
            <family val="2"/>
          </rPr>
          <t xml:space="preserve">
Establece “los niveles aceptables de desviación relativa a la consecución de los objetivos” (NTC GTC 137 Numeral 3.7.16), los mismos están asociados a la estrategia de la entidad y pueden considerarse para cada uno de los procesos. Los riesgos de corrupción son inaceptables.</t>
        </r>
      </text>
    </comment>
    <comment ref="D37" authorId="0" shapeId="0">
      <text>
        <r>
          <rPr>
            <b/>
            <sz val="9"/>
            <color indexed="81"/>
            <rFont val="Tahoma"/>
            <family val="2"/>
          </rPr>
          <t>usuario:</t>
        </r>
        <r>
          <rPr>
            <sz val="9"/>
            <color indexed="81"/>
            <rFont val="Tahoma"/>
            <family val="2"/>
          </rPr>
          <t xml:space="preserve">
Aquellos relacionados con la administración del riesgo y con los temas que el manual o guía desarrollen y sean relevantes para que todos los funcionarios entiendan su contenido y aplicación</t>
        </r>
      </text>
    </comment>
    <comment ref="D47" authorId="0" shapeId="0">
      <text>
        <r>
          <rPr>
            <b/>
            <sz val="9"/>
            <color indexed="81"/>
            <rFont val="Tahoma"/>
            <family val="2"/>
          </rPr>
          <t>usuario:</t>
        </r>
        <r>
          <rPr>
            <sz val="9"/>
            <color indexed="81"/>
            <rFont val="Tahoma"/>
            <family val="2"/>
          </rPr>
          <t xml:space="preserve">
Le corresponde a la primera línea de defensa identificar los activos en cada proceso. 
Ejemplo: 
</t>
        </r>
        <r>
          <rPr>
            <b/>
            <sz val="9"/>
            <color indexed="81"/>
            <rFont val="Tahoma"/>
            <family val="2"/>
          </rPr>
          <t>Análisis de los objetivos estratégicos</t>
        </r>
        <r>
          <rPr>
            <sz val="9"/>
            <color indexed="81"/>
            <rFont val="Tahoma"/>
            <family val="2"/>
          </rPr>
          <t xml:space="preserve">
Son activos elementos que utiliza la organización para funcionar en el entorno digital tales como: Aplicaciones de la organización, servicios web, redes, información física o digital, tecnologías de información -TI, tecnologías de operación -TO.
</t>
        </r>
        <r>
          <rPr>
            <b/>
            <sz val="9"/>
            <color indexed="81"/>
            <rFont val="Tahoma"/>
            <family val="2"/>
          </rPr>
          <t>Análisis de los objetivos de proceso</t>
        </r>
        <r>
          <rPr>
            <sz val="9"/>
            <color indexed="81"/>
            <rFont val="Tahoma"/>
            <family val="2"/>
          </rPr>
          <t xml:space="preserve">
Determinar qué es lo más importante que cada entidad y sus procesos poseen (sean bases de datos, unos archivos, servidores web o aplicaciones claves para que la entidad pueda prestar sus servicios.
</t>
        </r>
      </text>
    </comment>
  </commentList>
</comments>
</file>

<file path=xl/comments20.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21.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22.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23.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24.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3.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4.xml><?xml version="1.0" encoding="utf-8"?>
<comments xmlns="http://schemas.openxmlformats.org/spreadsheetml/2006/main">
  <authors>
    <author>Autor</author>
  </authors>
  <commentList>
    <comment ref="D4" authorId="0" shapeId="0">
      <text>
        <r>
          <rPr>
            <b/>
            <sz val="9"/>
            <color indexed="81"/>
            <rFont val="Tahoma"/>
            <family val="2"/>
          </rPr>
          <t>Autor:</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5.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6.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7.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8.xml><?xml version="1.0" encoding="utf-8"?>
<comments xmlns="http://schemas.openxmlformats.org/spreadsheetml/2006/main">
  <authors>
    <author>Adriana</author>
  </authors>
  <commentList>
    <comment ref="D4"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comments9.xml><?xml version="1.0" encoding="utf-8"?>
<comments xmlns="http://schemas.openxmlformats.org/spreadsheetml/2006/main">
  <authors>
    <author>Adriana</author>
  </authors>
  <commentList>
    <comment ref="D5" authorId="0" shapeId="0">
      <text>
        <r>
          <rPr>
            <b/>
            <sz val="9"/>
            <color indexed="81"/>
            <rFont val="Tahoma"/>
            <family val="2"/>
          </rPr>
          <t>Adriana:</t>
        </r>
        <r>
          <rPr>
            <sz val="9"/>
            <color indexed="81"/>
            <rFont val="Tahoma"/>
            <family val="2"/>
          </rPr>
          <t xml:space="preserve">
Tener en cuenta que la materialización del riesgo se da al no existir controles apropiados que impidan el cumplimiento de los objetivos o actividades del proceso</t>
        </r>
      </text>
    </comment>
  </commentList>
</comments>
</file>

<file path=xl/sharedStrings.xml><?xml version="1.0" encoding="utf-8"?>
<sst xmlns="http://schemas.openxmlformats.org/spreadsheetml/2006/main" count="3883" uniqueCount="2204">
  <si>
    <t xml:space="preserve">Objetivo </t>
  </si>
  <si>
    <t xml:space="preserve">Metodología </t>
  </si>
  <si>
    <t xml:space="preserve">Desarrollo </t>
  </si>
  <si>
    <t xml:space="preserve">Procesos de la Universidad </t>
  </si>
  <si>
    <t xml:space="preserve">Consolidado Seguimiento acciones Mapas de riesgos </t>
  </si>
  <si>
    <t xml:space="preserve">Indicadores asociados a riesgos </t>
  </si>
  <si>
    <t xml:space="preserve">Aspectos por mejorar en la administración de riesgos </t>
  </si>
  <si>
    <t xml:space="preserve">Anexos </t>
  </si>
  <si>
    <t>CONTENIDO</t>
  </si>
  <si>
    <t>OBJETIVO</t>
  </si>
  <si>
    <t>METODOLOGÍA</t>
  </si>
  <si>
    <t xml:space="preserve">RANGOS </t>
  </si>
  <si>
    <t>0% - 19%</t>
  </si>
  <si>
    <t>Sugerir a los procesos reevaluar las acciones y actualizar los Mapa de Riesgos.</t>
  </si>
  <si>
    <t>20% - 39%</t>
  </si>
  <si>
    <t>40% - 59%</t>
  </si>
  <si>
    <t>Sugerir a los procesos reevaluar las acciones o solicitar ampliación en el plazo de finalización de las acciones.</t>
  </si>
  <si>
    <t>60% - 79%</t>
  </si>
  <si>
    <t xml:space="preserve">Sugerir a los proceso solicitar ampliación en el plazo de finalización de las acciones. </t>
  </si>
  <si>
    <t>80% - 100%</t>
  </si>
  <si>
    <t xml:space="preserve">Sugerir al proceso terminar las acciones y dar cierre a las ya ejecutadas. </t>
  </si>
  <si>
    <t xml:space="preserve">3.1 PROCESOS DE LA UNIVERSIDAD </t>
  </si>
  <si>
    <t>DESCRIPCIÓN</t>
  </si>
  <si>
    <t>ASPECTO EVALUADO</t>
  </si>
  <si>
    <t xml:space="preserve">ACCIONES POR EJECUTAR SUGERIDAS </t>
  </si>
  <si>
    <t xml:space="preserve">Incorporar en la gestión de riesgos de cada proceso el análisis del contexto interno y externo </t>
  </si>
  <si>
    <t xml:space="preserve">Los siguientes aspectos por mejorar se dan con base en la valoración del estado de madurez de la administración de riesgos UIS, por lo cual se recomienda que sean desarrollados por la Unidad responsable del despliegue de la metodología. </t>
  </si>
  <si>
    <t>Biblioteca</t>
  </si>
  <si>
    <t xml:space="preserve"> </t>
  </si>
  <si>
    <t xml:space="preserve">Dirección Institucional </t>
  </si>
  <si>
    <t xml:space="preserve">Informe general </t>
  </si>
  <si>
    <t>PROCESO</t>
  </si>
  <si>
    <t>BI</t>
  </si>
  <si>
    <t>CO</t>
  </si>
  <si>
    <t>Contratación</t>
  </si>
  <si>
    <t>IL</t>
  </si>
  <si>
    <t>EX</t>
  </si>
  <si>
    <t>IN</t>
  </si>
  <si>
    <t>PI</t>
  </si>
  <si>
    <t>Planeación Institucional</t>
  </si>
  <si>
    <t>RT</t>
  </si>
  <si>
    <t>Recursos Tecnológicos</t>
  </si>
  <si>
    <t>AR</t>
  </si>
  <si>
    <t>CU</t>
  </si>
  <si>
    <t>Gestión Cultural</t>
  </si>
  <si>
    <t>SI</t>
  </si>
  <si>
    <t>JU</t>
  </si>
  <si>
    <t>Jurídico</t>
  </si>
  <si>
    <t>TH</t>
  </si>
  <si>
    <t>Talento Humano</t>
  </si>
  <si>
    <t>FO</t>
  </si>
  <si>
    <t>Formación</t>
  </si>
  <si>
    <t>CA</t>
  </si>
  <si>
    <t>BE</t>
  </si>
  <si>
    <t>Bienestar Estudiantil</t>
  </si>
  <si>
    <t>CI</t>
  </si>
  <si>
    <t>FI</t>
  </si>
  <si>
    <t>GD</t>
  </si>
  <si>
    <t>RF</t>
  </si>
  <si>
    <t>Recursos Físicos</t>
  </si>
  <si>
    <t>RE</t>
  </si>
  <si>
    <t>Relaciones Exteriores</t>
  </si>
  <si>
    <t>PU</t>
  </si>
  <si>
    <t>Publicaciones</t>
  </si>
  <si>
    <t>UISALUD</t>
  </si>
  <si>
    <t>DI</t>
  </si>
  <si>
    <t>SE</t>
  </si>
  <si>
    <t>CJ</t>
  </si>
  <si>
    <t>Consultorio Jurídico</t>
  </si>
  <si>
    <t>UD</t>
  </si>
  <si>
    <t>Seguimiento Institucional</t>
  </si>
  <si>
    <t>Gestión de la Calidad Académica</t>
  </si>
  <si>
    <t>Investigación</t>
  </si>
  <si>
    <t>Extensión</t>
  </si>
  <si>
    <t xml:space="preserve">Instituto de Lenguas </t>
  </si>
  <si>
    <t>Admisiones y Registro Académico</t>
  </si>
  <si>
    <t>Financiero</t>
  </si>
  <si>
    <t>Servicios Informáticos y de Telecomunicaciones</t>
  </si>
  <si>
    <t>Comunicación Institucional</t>
  </si>
  <si>
    <t>Gestión Documental</t>
  </si>
  <si>
    <t>#</t>
  </si>
  <si>
    <t>CONSOLIDADO SEGUIMIENTO ACCIONES MAPAS DE RIESGOS</t>
  </si>
  <si>
    <t xml:space="preserve">CRITERIO </t>
  </si>
  <si>
    <t>n°</t>
  </si>
  <si>
    <t xml:space="preserve">NIVEL DE CUMPLIMIENTO </t>
  </si>
  <si>
    <t xml:space="preserve">Conocimiento de la entidad </t>
  </si>
  <si>
    <t xml:space="preserve">Está definida la Misión </t>
  </si>
  <si>
    <t xml:space="preserve">Está definida la Visión </t>
  </si>
  <si>
    <t xml:space="preserve">Están definidos los procesos en la institución </t>
  </si>
  <si>
    <t xml:space="preserve">Los procesos contemplan todas las actividades, unidades, áreas u otros que contribuyen a la misión de la institución. </t>
  </si>
  <si>
    <t xml:space="preserve">Han definido los objetivos estratégicos </t>
  </si>
  <si>
    <t xml:space="preserve">Los procesos tienen definidos sus objetivos </t>
  </si>
  <si>
    <t xml:space="preserve">Modelo de operación por proceso </t>
  </si>
  <si>
    <t xml:space="preserve">Política de administración de riesgos </t>
  </si>
  <si>
    <t xml:space="preserve">Cuenta con un objetivo </t>
  </si>
  <si>
    <t xml:space="preserve">Están definidos los niveles de aceptación del riesgo o tolerancia al riesgo </t>
  </si>
  <si>
    <t>Han identificado y descrito los términos y definiciones asociados a la administración de riesgos</t>
  </si>
  <si>
    <t xml:space="preserve">Han instaurado una metodología a utilizar. </t>
  </si>
  <si>
    <t xml:space="preserve">Están definidos los aspectos relevantes sobre los factores de riesgo estratégicos para la entidad, a partir de los cuales los procesos pueden iniciar con el análisis para el establecimiento del contexto. </t>
  </si>
  <si>
    <t>Se encuentra especificada la periodicidad para el monitoreo y revisión de los riesgos, así como el seguimiento de los riesgos de corrupción.</t>
  </si>
  <si>
    <t xml:space="preserve">Han determinado los niveles de riesgo aceptados para la entidad y su forma de manejo. </t>
  </si>
  <si>
    <t xml:space="preserve">Cuentan con una herramienta para la gestión de riesgos y se encuentra la explicación de su manejo. </t>
  </si>
  <si>
    <t>Han incluido una la tabla de impactos o consecuencias institucionales.</t>
  </si>
  <si>
    <t xml:space="preserve">Establecimiento del contexto </t>
  </si>
  <si>
    <t xml:space="preserve">Valoración de riesgos </t>
  </si>
  <si>
    <t xml:space="preserve">Monitoreo y revisión </t>
  </si>
  <si>
    <t xml:space="preserve">Seguimiento </t>
  </si>
  <si>
    <t xml:space="preserve">Han establecido el contexto externo </t>
  </si>
  <si>
    <t xml:space="preserve">Identificación de riesgos </t>
  </si>
  <si>
    <t xml:space="preserve">Está establecido el contexto interno </t>
  </si>
  <si>
    <t xml:space="preserve">Se ha identificado el contexto del proceso  </t>
  </si>
  <si>
    <t>Tienen identificados los activos de seguridad de la información</t>
  </si>
  <si>
    <t xml:space="preserve">Cuentan con técnicas para la identificación de riesgos </t>
  </si>
  <si>
    <t xml:space="preserve">Cuentan con técnicas para la redacción de riesgos </t>
  </si>
  <si>
    <t xml:space="preserve">Cuentan con una matriz de responsabilidades frente a la administración de riesgos </t>
  </si>
  <si>
    <t>Valoración de los controles – diseño de controles</t>
  </si>
  <si>
    <t xml:space="preserve">Se han defino o establecido controles </t>
  </si>
  <si>
    <t xml:space="preserve">Mapa de Calor </t>
  </si>
  <si>
    <t xml:space="preserve">Se ha realizado seguimientos a los riesgos de gestión por proceso según la periodicidad establecida por la institución. </t>
  </si>
  <si>
    <t xml:space="preserve">Se ha realizado seguimientos a los riesgos de corrupción de manera cuatrimestral como lo establece la normativa </t>
  </si>
  <si>
    <t xml:space="preserve">Se ha realizado seguimientos a los riesgos de seguridad digital según la periodicidad establecida por la institución. </t>
  </si>
  <si>
    <t xml:space="preserve">Cuenta con análisis de causas </t>
  </si>
  <si>
    <t xml:space="preserve">Se ha realizado el cálculo de probabilidad y consecuencias o nivel de impacto </t>
  </si>
  <si>
    <t>Cuenta con la valoración de riesgos  inicial o inherente</t>
  </si>
  <si>
    <t>Han identificado qué pasa con las observaciones o desviaciones resultantes de ejecutar el control</t>
  </si>
  <si>
    <t xml:space="preserve">Los controles están diseñados de forma que mitiguen de manera adecuada el riesgo </t>
  </si>
  <si>
    <t>En la redacción está definido el responsable de llevar a cabo la actividad de control.</t>
  </si>
  <si>
    <t xml:space="preserve">En la redacción está identificada la periodicidad de ejecución del control </t>
  </si>
  <si>
    <t>Han Indicado cuál es el propósito del control.</t>
  </si>
  <si>
    <t>Se ha definido la evidencia de la ejecución del control.</t>
  </si>
  <si>
    <t xml:space="preserve">Cuenta con una Planeación Institucional (Políticas, lineamientos, otros) que contribuyan al cumplimiento del PDI </t>
  </si>
  <si>
    <t xml:space="preserve">Los objetivos están alineados con los objetivos institucionales </t>
  </si>
  <si>
    <t xml:space="preserve">Hay definido un alcance </t>
  </si>
  <si>
    <t xml:space="preserve">Tienen identificadas y descritas las tipologías de riesgos </t>
  </si>
  <si>
    <t>En la redacción está identificada cómo se realiza la actividad de control.</t>
  </si>
  <si>
    <t>Cuentan con mapa de calor para los riesgos inherente (antes de controles)</t>
  </si>
  <si>
    <t xml:space="preserve">Cuentan con mapa de calor para los riesgos residuales (después de controles) </t>
  </si>
  <si>
    <t xml:space="preserve">Promedio de Cumplimiento </t>
  </si>
  <si>
    <t>Los procesos definidos cuentan con caracterizaciones</t>
  </si>
  <si>
    <t>INTERMEDIO</t>
  </si>
  <si>
    <t>SATISFACTORIO</t>
  </si>
  <si>
    <t>AVANZADO</t>
  </si>
  <si>
    <t xml:space="preserve">La entidad reconoce que pueden existir amenazas en su entorno, no se han identificado los controles. </t>
  </si>
  <si>
    <t xml:space="preserve">La identificación de riesgos no se ha extendido para todos los procesos sino para unos pocos y es por eso que al interior de la entidad no se ha podido madurar la valoración y administración de los mismos, ni el diseño de mapas de riesgo por proceso y lineamientos para la administración de riesgos y falta fortalecer los controles. </t>
  </si>
  <si>
    <t xml:space="preserve">La entidad se esmera por estar al día, con que su política de riesgos sea coherente con los cambios que surjan al interior de la entidad y sus procesos. La falla es que no es un comportamiento frecuente de la entidad y faltan aún procesos, áreas o unidades a los cuales se les debe identificar riesgos y otros que los deben actualizar. 
Se sensibilizan a los servidores en cuanto a las metodologías de administración de riesgos, pero no se reflejan avances en la implementación.
Se cuenta con controles pero falta fortalecer la identificación y descripción para que mitiguen de manera adecuada el riesgo. </t>
  </si>
  <si>
    <t xml:space="preserve">Todos los procesos cuentan con su mapa de riesgos, se tienen identificados los riesgos que afectan los objetivos institucionales. El ejercicio de detectar nuevos riesgos se reflejan en la revisión continua de los mapas. La sensibilización de la administración de riesgos se da en toda la entidad, y las personas involucradas en procesos cuentan con herramientas de control, lineamientos y herramientas de administración de riesgos, actualizados y completos.
Los controles son revisados, fortalecidos constantemente y cuentan con las especificaciones de construcción para que mitiguen de manera adecuada el riesgo. </t>
  </si>
  <si>
    <t xml:space="preserve">Se cuenta con mapa de riesgos de corrupción </t>
  </si>
  <si>
    <t xml:space="preserve">Se cuenta con mapa de riesgos de seguridad digital </t>
  </si>
  <si>
    <t xml:space="preserve">Se cuenta con mapa de riesgos de gestión </t>
  </si>
  <si>
    <t>Bajo 
(1)</t>
  </si>
  <si>
    <t>Aceptable
(2)</t>
  </si>
  <si>
    <t>Alto
(4)</t>
  </si>
  <si>
    <t xml:space="preserve">Medio 
(3) </t>
  </si>
  <si>
    <t xml:space="preserve">% promedio total de Cumplimiento </t>
  </si>
  <si>
    <t xml:space="preserve">Se han definido planes, programas o proyectos asociados a los procesos para contribuir con la misión institucional y se les han identificado los riesgos. </t>
  </si>
  <si>
    <t>Total de puntos posibles  por criterio</t>
  </si>
  <si>
    <t>1% - 30%</t>
  </si>
  <si>
    <t>86% - 100%</t>
  </si>
  <si>
    <t>31% - 60%</t>
  </si>
  <si>
    <t>61% - 85%</t>
  </si>
  <si>
    <t xml:space="preserve">n° de Indicadores </t>
  </si>
  <si>
    <t xml:space="preserve">NUMERO DE INDICADORES ASOCIADOS A RIESGOS </t>
  </si>
  <si>
    <t xml:space="preserve">*Nota: Tabla es de construcción propia, con el fin de hacer un posible acercamiento a las brechas actuales de la gestión de riesgos frente a la nueva guía del DAFP  </t>
  </si>
  <si>
    <t xml:space="preserve">Inculcar en los procesos la cultura de la gestión de riesgos para casos en los que se formulan planes, programas o proyectos. </t>
  </si>
  <si>
    <t xml:space="preserve">Revisar las caracterización (objetivo, alcance, actividades, salidas) y en caso de ser necesario actualizarlas. </t>
  </si>
  <si>
    <t xml:space="preserve">Identificar los activos de seguridad de la información y definir los responsables. </t>
  </si>
  <si>
    <t xml:space="preserve">Fortalecer en el  Manual para la Administración de Riesgos las técnicas para la identificación y redacción de riesgos </t>
  </si>
  <si>
    <t xml:space="preserve">Actualizar el Manual para la Administración de Riesgos con base en la metodología establecida por el DAFP y otros mecanismos que contribuyan al buen manejo del tema en la Universidad. </t>
  </si>
  <si>
    <t xml:space="preserve">Fortalecer en el  Manual para la Administración de Riesgos las tipologías de riesgos. </t>
  </si>
  <si>
    <t xml:space="preserve">Hacer la identificación de los riesgos de seguridad digital </t>
  </si>
  <si>
    <t xml:space="preserve">Identificación de riesgos y  Valoración de riesgos </t>
  </si>
  <si>
    <t>5. - 6.</t>
  </si>
  <si>
    <t xml:space="preserve">Fortalecer la identificación de los responsables frente a la administración de riesgos. </t>
  </si>
  <si>
    <t xml:space="preserve">Incluir en la metodología el seguimiento a los riesgos de seguridad digital. </t>
  </si>
  <si>
    <t xml:space="preserve">SEGUIMIENTO ACCIONES POR PROCESO </t>
  </si>
  <si>
    <t xml:space="preserve">Satisfactorio </t>
  </si>
  <si>
    <t>Socializar el PDI 2019-2030 para que los procesos tengan bases para complementar sus mapas de riesgos</t>
  </si>
  <si>
    <t xml:space="preserve">Analizar la posibilidad que la gestión de riesgos sea tenida en cuenta por todas las áreas, unidades,  y oficinas de la universidad, no solo en la parte administrativa. </t>
  </si>
  <si>
    <t xml:space="preserve">Hacer el despliegue de como los objetivos de los procesos aportan al cumplimiento de los objetivos institucionales (PDI) </t>
  </si>
  <si>
    <t xml:space="preserve">Revisar los riesgos de gestión identificados y de ser necesario actualizarlos con base en el análisis integral del contexto y del modelo de operación de la institución. </t>
  </si>
  <si>
    <t xml:space="preserve">Analizar los riesgos de corrupción y hacerlos extensivos a todos los procesos. </t>
  </si>
  <si>
    <t xml:space="preserve">Fortalecer en el  Manual para la Administración de Riesgos la metodología para la construcción de controles incorporando: identificación de responsables, periodicidad de ejecución, propósito y la evidencia. </t>
  </si>
  <si>
    <t>Incluir en la metodología de administración de riesgos la elaboración de los mapas de calor antes y después de controles, con el fin de poder evidenciar de forma gráfica como los controles contribuyen en la mitigación de los riesgos.</t>
  </si>
  <si>
    <t xml:space="preserve">A nivel general se debe fortalecer la socialización de la metodología, capacitaciones constantes y acompañamiento en la implementación de los ajustes que se deben realizar a la gestión de riesgos. </t>
  </si>
  <si>
    <r>
      <t xml:space="preserve">Los siguientes rangos corresponden a las posibles sugerencias por hacer según los resultados de la </t>
    </r>
    <r>
      <rPr>
        <b/>
        <sz val="11"/>
        <color theme="1"/>
        <rFont val="Calibri"/>
        <family val="2"/>
        <scheme val="minor"/>
      </rPr>
      <t>ejecución de las acciones.</t>
    </r>
    <r>
      <rPr>
        <sz val="11"/>
        <color theme="1"/>
        <rFont val="Calibri"/>
        <family val="2"/>
        <scheme val="minor"/>
      </rPr>
      <t xml:space="preserve"> </t>
    </r>
  </si>
  <si>
    <t xml:space="preserve">ASPECTOS POR MEJORAR </t>
  </si>
  <si>
    <t xml:space="preserve">Administración de riesgos UIS vs Guía de administración de riesgos DAFP </t>
  </si>
  <si>
    <t xml:space="preserve">El siguiente nivel de cumplimiento se diseña con base en la -Guía para la administración del riesgo y el diseño de controles en entidades públicas v4- publicada por el Departamento Administrativo de la Función Pública en octubre de 2018. Tiene en cuenta los riesgos asociados a: Gestión, Corrupción y Seguridad Digital. 
La guía adicionalmente se encuentra alineada con el MIPG. 
En la siguiente tabla se encuentran los niveles de madurez para validar el cumplimiento en la Universidad. 
Se presentan 10 criterios que en su totalidad contienen 47 ítems de valoración, por lo cual la valoración de cada nivel se da de multiplicar la cantidad de criterios por el numero asignado al nivel. </t>
  </si>
  <si>
    <t xml:space="preserve">BÁSICO </t>
  </si>
  <si>
    <t xml:space="preserve">OBSERVACIONES </t>
  </si>
  <si>
    <t xml:space="preserve">Cantidad de acciones </t>
  </si>
  <si>
    <t xml:space="preserve">PORCENTAJE PROMEDIO DE EJECUCIÓN DE LAS ACCIONES </t>
  </si>
  <si>
    <t xml:space="preserve">ADMINISTRACIÓN DE RIESGOS A ANIVEL INSTITUCIONAL </t>
  </si>
  <si>
    <t xml:space="preserve">ADMINISTRACIÓN DE RIESGOS POR PROCESO </t>
  </si>
  <si>
    <t xml:space="preserve">Análisis de causas </t>
  </si>
  <si>
    <t xml:space="preserve">Acciones </t>
  </si>
  <si>
    <t xml:space="preserve">• Para cada riesgo realizar el análisis de causas e identificar los posibles controles, en caso de no existir plantear acciones para crearlos 
• Teniendo en cuenta la cantidad de causas se deben priorizar según el impacto que tengan. </t>
  </si>
  <si>
    <t xml:space="preserve">• Revisar la valoración del riesgo, tener en cuenta que la valoración es por el riesgo no por causas. </t>
  </si>
  <si>
    <t xml:space="preserve">NO </t>
  </si>
  <si>
    <t>X</t>
  </si>
  <si>
    <t xml:space="preserve">Cumplimiento de controles </t>
  </si>
  <si>
    <t xml:space="preserve">SI </t>
  </si>
  <si>
    <t xml:space="preserve">Con ejecución total </t>
  </si>
  <si>
    <t xml:space="preserve">Con ejecución parcial </t>
  </si>
  <si>
    <t xml:space="preserve">Sin ejecución </t>
  </si>
  <si>
    <t xml:space="preserve">NIVEL DE CUMPLIMIENTO ADMINISTRACIÓN DE RIESGOS vs GUÍA DAFP </t>
  </si>
  <si>
    <t xml:space="preserve">a) Estado actual: Revisar el estado actual de los Mapas de Riesgos a través de lista de chequeo con el fin de validar que procesos requieren: seguimiento o seguimiento más actualización. 
b) Comunicaciones: Enviar comunicaciones (física o digital) a los líderes de proceso solicitando las evidencias de la ejecución de las actividades y actualización del Mapa de Riesgos, si es necesario.  
c) Seguimiento: Revisar las evidencias del cumplimiento de los controles, las acciones y la posible materialización de los riesgos.
d) Nivel de cumplimiento: Evaluar en qué nivel de  cumplimiento se encuentra la gestión de riesgos en la Universidad con base en los resultados de la vigencia revisada. 
e) Actualización: Revisar las propuestas de actualización de los Mapas de Riesgos y realimentar a los responsables en caso de que se presenten observaciones.   
f) Publicación: Gestionar la Publicación de los Mapas de Riesgos actualizados y del informe de seguimiento. </t>
  </si>
  <si>
    <t xml:space="preserve">n° de riesgos </t>
  </si>
  <si>
    <t xml:space="preserve">• Validar la pertinencia de los riesgos teniendo en cuenta la actualidad del proceso.
• Analizar el contexto interno y externo 
• Analizar las necesidades de los grupos de interés 
• Tener en cuenta para la identificación de riesgos los objetivos del proceso y los subprocesos. </t>
  </si>
  <si>
    <t xml:space="preserve">Valoración de riesgos 
(antes y después de controles) </t>
  </si>
  <si>
    <t xml:space="preserve">Tener en cuenta que las acciones se establecen para: 
• Fortalecer los controles existentes. 
• Crear nuevos controles si se han identificado nuevas causas. 
• Acciones que se ejecutarán por un tiempo y contribuyen a mitigar el riesgo. 
• Para los riesgos materializados se deben realizar todo el análisis y plantear acciones. 
Nota: Si de evidencia que los controles existentes han contribuido por varios periodos a que los riesgos no se materialicen puede que no sea necesario plantear acciones todo depende del análisis realizado por el proceso. </t>
  </si>
  <si>
    <t>Ambiente propicio para el ejercicio del control</t>
  </si>
  <si>
    <t>Evaluación estratégica del riesgo</t>
  </si>
  <si>
    <t>Actividades de control efectivas</t>
  </si>
  <si>
    <t>Información y comunicación relevante y oportuna para el control</t>
  </si>
  <si>
    <t>Actividades de monitoreo sistemáticas y orientadas a la mejora</t>
  </si>
  <si>
    <t>% Prom. cumplimiento de  acciones</t>
  </si>
  <si>
    <t xml:space="preserve">Dimensión </t>
  </si>
  <si>
    <t>Puntaje UIS</t>
  </si>
  <si>
    <t xml:space="preserve">Puntaje Max. </t>
  </si>
  <si>
    <t xml:space="preserve">¿Hay cumplimiento de los controles? </t>
  </si>
  <si>
    <t>¿Hubo Riesgos materializados?</t>
  </si>
  <si>
    <t xml:space="preserve">n° de Acciones  </t>
  </si>
  <si>
    <t>n° de Riesgos UIS</t>
  </si>
  <si>
    <t xml:space="preserve">SUGERENCIAS SEGÚN RESULTADOS DE LAS ACCIONES  </t>
  </si>
  <si>
    <t xml:space="preserve">Observaciones </t>
  </si>
  <si>
    <t xml:space="preserve">*Seguimiento: Los indicadores son reportados a través del informe de desempeño del proceso a la Coordinación de Calidad trimestralmente. 
* Cada unidad plantea y realiza la medición de indicadores asociados a:
- Todo el riesgo 
- Controles que contribuyen a la no materialización de los riesgos identificados. 
- Acciones que ayudan al fortalecimiento de los controles existentes o de unos nuevos, o acciones por un periodo específico.  </t>
  </si>
  <si>
    <t xml:space="preserve">Realizar seguimiento a la gestión de riesgos por proceso de la Universidad, con la finalidad de verificar si los controles y las acciones se están cumpliendo y contribuyen a que no se materialicen los riesgos. </t>
  </si>
  <si>
    <t xml:space="preserve">INFORME DE SEGUIMIENTO 
ADMINISTRACIÓN DE RIESGOS </t>
  </si>
  <si>
    <t>*Rangos establecidos por el profesional de seguimiento UIS</t>
  </si>
  <si>
    <t>Para la validación del estado de los Administración de Riesgos, se tomó como base el modelo de operación por procesos de la Universidad, el cual cuenta con 23 procesos.
Adicionalmente se realiza el seguimiento a los mapas de riesgos de los subprocesos Consultorio Jurídico e Instituto de lenguas.</t>
  </si>
  <si>
    <t xml:space="preserve">%Avance </t>
  </si>
  <si>
    <t>observaciones</t>
  </si>
  <si>
    <t xml:space="preserve">Actividad en análisis </t>
  </si>
  <si>
    <t xml:space="preserve">Pendiente aprobación y posterior  socialización nueva metodología. </t>
  </si>
  <si>
    <t>Será incluida una vez sea aprobada y socializada</t>
  </si>
  <si>
    <t xml:space="preserve">Se realizará conforme se avance en la nueva metodología. </t>
  </si>
  <si>
    <t>OBSERVACIONES</t>
  </si>
  <si>
    <t xml:space="preserve">Acción permanente </t>
  </si>
  <si>
    <t>PROCESO SEGUIMIENTO INSTITUCIONAL</t>
  </si>
  <si>
    <t>Código: FSE.18</t>
  </si>
  <si>
    <t>MAPA DE RIESGOS</t>
  </si>
  <si>
    <t>Versión: 02</t>
  </si>
  <si>
    <t>Impacto</t>
  </si>
  <si>
    <t>Probabilidad</t>
  </si>
  <si>
    <t>Evaluación Riesgo</t>
  </si>
  <si>
    <t>Controles existentes</t>
  </si>
  <si>
    <t>Valoración riesgo</t>
  </si>
  <si>
    <t>Opciones de Manejo</t>
  </si>
  <si>
    <t>Acciones</t>
  </si>
  <si>
    <t>Responsables</t>
  </si>
  <si>
    <t>Cronograma</t>
  </si>
  <si>
    <t>Indicador de la Acción</t>
  </si>
  <si>
    <t>Meta</t>
  </si>
  <si>
    <t>Nivel de 
Cumplimiento</t>
  </si>
  <si>
    <t>Observaciones</t>
  </si>
  <si>
    <t>Por qué se puede presentar?</t>
  </si>
  <si>
    <t>Por qué ?</t>
  </si>
  <si>
    <t>Por qué?</t>
  </si>
  <si>
    <t>Fecha inicio</t>
  </si>
  <si>
    <t>Fecha fin</t>
  </si>
  <si>
    <t>GRAVE (20)</t>
  </si>
  <si>
    <t>REDUCIR</t>
  </si>
  <si>
    <t>Falta de material bibliográfico por cantidad y calidad</t>
  </si>
  <si>
    <t>MODERADO (10)</t>
  </si>
  <si>
    <t>MEDIA (2)</t>
  </si>
  <si>
    <t>* Realización de los diferentes contratos, realizados para: La adquisición y la suscripción, las cuales están representadas en órdenes de compra, ordenes de prestación de servicios y ordenes de pagos al exterior</t>
  </si>
  <si>
    <t>Pérdida del material bibliográfico</t>
  </si>
  <si>
    <t>Daño, hurto y deterioro del material bibliográfico</t>
  </si>
  <si>
    <t>Incumplimiento de los atributos de calidad definidos para los programas y servicios de Bienestar Universitario</t>
  </si>
  <si>
    <t>Disminución en el portafolio de programas y servicios ofertados  y en las coberturas de atención a la población estudiantil</t>
  </si>
  <si>
    <t>Incumplimiento de los requisitos obligatorios para la prestación de los programas y servicios</t>
  </si>
  <si>
    <t xml:space="preserve">REDUCIR </t>
  </si>
  <si>
    <t xml:space="preserve">Hurto de dinero o productos de la SCC 
</t>
  </si>
  <si>
    <t>Incumplimiento en la aplicación del manual de supervisión e interventoría de la UIS</t>
  </si>
  <si>
    <t>N/A</t>
  </si>
  <si>
    <t>Fallas en la inocuidad de los alimentos ofrecidos a la Comunidad Universitaria</t>
  </si>
  <si>
    <t>Fallas en la prestación de servicios públicos como agua, luz y gas</t>
  </si>
  <si>
    <t>Plan de Formación del Proceso Bienestar Estudiantil</t>
  </si>
  <si>
    <t xml:space="preserve">Capacitar al personal de Bienestar Universitario </t>
  </si>
  <si>
    <t>Programación estratégica y registro de actividades masivas de Programas Educativo Preventivos.</t>
  </si>
  <si>
    <t>Ejecución de reuniones periódicas, con el fin de verificar el cumplimiento de la planeación y seguimiento a los resultados.</t>
  </si>
  <si>
    <t>Agendas diarias o semanales con la programación de actividades del proceso y de cada profesional de apoyo.</t>
  </si>
  <si>
    <t>Verificar el cumplimiento de las actividades programadas de PEP para el I y II semestre del año (según el registro FBE.81 Cronograma de Actividades Masivas PEP) del equipo de bienestar estudiantil que promuevan la mejora en la oferta del servicio.</t>
  </si>
  <si>
    <t>Diseñar nuevas estrategias efectivas en pro del aumento en la participación en PEP</t>
  </si>
  <si>
    <t xml:space="preserve">Continuar con la divulgación por los diferentes medios físicos y electrónicos de la Sede, para informar sobre de las fechas y cronogramas para la adjudicación de  los beneficios socioeconómicos. </t>
  </si>
  <si>
    <t xml:space="preserve">Verificar en el Sistema de afiliación a la seguridad social, el nivel socioeconómico de los miembros de la Unidad económica familiar de un muestreo de estudiantes que solicitan el beneficio de Reliquidación de Matrícula. </t>
  </si>
  <si>
    <t xml:space="preserve">Socialización de guías, programas, protocolos, formatos,  procedimientos, normatividad e instructivos de los diferentes programas y servicios. </t>
  </si>
  <si>
    <t>Justificar la necesidad de profesionales del equipo de Bienestar Universitario ante la unidad correspondiente</t>
  </si>
  <si>
    <t>No comunicar de manera oportuna y adecuada el acontecer Institucional.</t>
  </si>
  <si>
    <t>Renovación de equipos de producción audiovisual con avanzado tiempo de uso</t>
  </si>
  <si>
    <t>Renovación de equipos de computo</t>
  </si>
  <si>
    <t xml:space="preserve">Gestionar la adquisición del   equipos de computo y equipos especializados </t>
  </si>
  <si>
    <t>Renovación de equipos requeridos para la labor comunicativa de las emisoras UIS.</t>
  </si>
  <si>
    <t>Desarrollo de estrategias para la difusión de la información y que permitan captar la atención del público objetivo.</t>
  </si>
  <si>
    <t>Desarrollar y/o mejorar productos comunicativos que permitan difundir de forma efectiva la información al público interno y externo.</t>
  </si>
  <si>
    <t>Moderado (10)</t>
  </si>
  <si>
    <t>Media (2)</t>
  </si>
  <si>
    <t xml:space="preserve"> Proyecto de adquisición tecnológica.</t>
  </si>
  <si>
    <t xml:space="preserve">Digitalizar los archivos e información que se encuentran en la fonoteca  </t>
  </si>
  <si>
    <t xml:space="preserve">Adquisición del equipo (sistema escalable) para el almacenamiento y conservación de los archivos de la fonoteca. </t>
  </si>
  <si>
    <t>Inadecuada proyección de la imagen institucional</t>
  </si>
  <si>
    <t>Moderado (20)</t>
  </si>
  <si>
    <t>Dirigir capacitación especializada por parte del diseñador a funcionarios de la dirección de la unidad y de las UAA</t>
  </si>
  <si>
    <t xml:space="preserve">Posible disminución en los beneficiarios atendidos en Consultorio Jurídico y Centro de Conciliación </t>
  </si>
  <si>
    <t xml:space="preserve">Planificación de Estrategias de divulgación por parte de la Dirección de Consultorio Jurídico. </t>
  </si>
  <si>
    <t xml:space="preserve">Diseñar un plan de divulgación que permita garantizar y mantener el conocimiento del Consultorio Jurídico en las personas de escasos Recursos Económicos  </t>
  </si>
  <si>
    <t>Consolidación y Aplicación del Plan de Divulgación de Consultorio Jurídico y Centro de Conciliación.</t>
  </si>
  <si>
    <t>Pérdida de información del Consultorio Jurídico y del Centro de Conciliación</t>
  </si>
  <si>
    <t>Inducción a estudiantes sobre el Manejo seguro de la información, carpetas y procesos en el sistema y archivo físico.</t>
  </si>
  <si>
    <t>Manejo inadecuado de información confidencial</t>
  </si>
  <si>
    <t>Recibir y cobrar dinero por la prestación del servicio.</t>
  </si>
  <si>
    <t>* Difusión de documentación del proceso de Contratación en la página Web institucional
* Capacitaciones al personal administrativo sobre Estatuto de contratación, etapas de contratación, diligenciamiento de formatos, entre otros.</t>
  </si>
  <si>
    <t>Capacitar a las U.A.A en la correcta aplicación del  Estatuto de Contratación</t>
  </si>
  <si>
    <t>Elaborar y/o actualizar los Documentos del proceso de  contratación</t>
  </si>
  <si>
    <t>Mantener actualizada la pagina web según los cambios que se generen en el proceso de contratación</t>
  </si>
  <si>
    <t>Programar capacitaciones para el personal de la División de Contratación</t>
  </si>
  <si>
    <t>Incumplimiento al rol de asesor y apoyo  para las diferentes UAA</t>
  </si>
  <si>
    <t>Asesorar a través de  diferentes medios, a las U.A.A. en temas de Contratación</t>
  </si>
  <si>
    <t>Falencias en el proceso de Contratación</t>
  </si>
  <si>
    <t>*Difusión de información en la página web institucional
*Capacitaciones  al personal administrativo sobre Estatuto de contratación, etapas de contratación, diligenciamiento de formatos, entre otros.</t>
  </si>
  <si>
    <t>Disminución de la visibilidad de la editorial universitaria</t>
  </si>
  <si>
    <t>Poca difusión y comercialización de las obras científicas, literarias, artísticas y demás material impreso con el fin de que sean conocidas por la comunidad en general</t>
  </si>
  <si>
    <t>Lista de chequeo para verificar la pertinencia y el cumplimiento de los requerimientos necesarios para la realización del evento.</t>
  </si>
  <si>
    <t>Hacer seguimiento a la Lista de chequeo</t>
  </si>
  <si>
    <t>Dificultad para mantener y /o maximizar el número de eventos con respecto a periodos anteriores que alimentan el indicar del Proceso.</t>
  </si>
  <si>
    <r>
      <t xml:space="preserve">Riesgo 
</t>
    </r>
    <r>
      <rPr>
        <b/>
        <i/>
        <sz val="9"/>
        <rFont val="Humanst521 BT"/>
        <family val="2"/>
      </rPr>
      <t>(</t>
    </r>
    <r>
      <rPr>
        <b/>
        <i/>
        <sz val="9"/>
        <color indexed="18"/>
        <rFont val="Humanst521 BT"/>
        <family val="2"/>
      </rPr>
      <t>Evento</t>
    </r>
    <r>
      <rPr>
        <b/>
        <sz val="9"/>
        <rFont val="Humanst521 BT"/>
        <family val="2"/>
      </rPr>
      <t xml:space="preserve"> que puede afectar el logro del</t>
    </r>
    <r>
      <rPr>
        <b/>
        <sz val="9"/>
        <color indexed="18"/>
        <rFont val="Humanst521 BT"/>
        <family val="2"/>
      </rPr>
      <t xml:space="preserve"> </t>
    </r>
    <r>
      <rPr>
        <b/>
        <i/>
        <sz val="9"/>
        <color indexed="18"/>
        <rFont val="Humanst521 BT"/>
        <family val="2"/>
      </rPr>
      <t>objetivo</t>
    </r>
    <r>
      <rPr>
        <b/>
        <i/>
        <sz val="9"/>
        <rFont val="Humanst521 BT"/>
        <family val="2"/>
      </rPr>
      <t>)</t>
    </r>
  </si>
  <si>
    <r>
      <t xml:space="preserve">Agente generador
</t>
    </r>
    <r>
      <rPr>
        <b/>
        <i/>
        <sz val="9"/>
        <rFont val="Humanst521 BT"/>
        <family val="2"/>
      </rPr>
      <t>(</t>
    </r>
    <r>
      <rPr>
        <b/>
        <i/>
        <sz val="9"/>
        <color indexed="62"/>
        <rFont val="Humanst521 BT"/>
        <family val="2"/>
      </rPr>
      <t>Sujeto</t>
    </r>
    <r>
      <rPr>
        <b/>
        <sz val="9"/>
        <color indexed="62"/>
        <rFont val="Humanst521 BT"/>
        <family val="2"/>
      </rPr>
      <t xml:space="preserve"> u </t>
    </r>
    <r>
      <rPr>
        <b/>
        <i/>
        <sz val="9"/>
        <color indexed="62"/>
        <rFont val="Humanst521 BT"/>
        <family val="2"/>
      </rPr>
      <t>objeto</t>
    </r>
    <r>
      <rPr>
        <b/>
        <sz val="9"/>
        <rFont val="Humanst521 BT"/>
        <family val="2"/>
      </rPr>
      <t xml:space="preserve"> con capacidad para generar el riesgo)</t>
    </r>
  </si>
  <si>
    <r>
      <t xml:space="preserve">Causas
</t>
    </r>
    <r>
      <rPr>
        <b/>
        <i/>
        <sz val="9"/>
        <rFont val="Humanst521 BT"/>
        <family val="2"/>
      </rPr>
      <t>(</t>
    </r>
    <r>
      <rPr>
        <b/>
        <i/>
        <sz val="9"/>
        <color indexed="18"/>
        <rFont val="Humanst521 BT"/>
        <family val="2"/>
      </rPr>
      <t>Factores</t>
    </r>
    <r>
      <rPr>
        <b/>
        <sz val="9"/>
        <rFont val="Humanst521 BT"/>
        <family val="2"/>
      </rPr>
      <t xml:space="preserve"> internos o externos)</t>
    </r>
  </si>
  <si>
    <r>
      <t>Efecto /
Consecuencias
 (Cómo se</t>
    </r>
    <r>
      <rPr>
        <b/>
        <sz val="9"/>
        <color indexed="18"/>
        <rFont val="Humanst521 BT"/>
        <family val="2"/>
      </rPr>
      <t xml:space="preserve"> </t>
    </r>
    <r>
      <rPr>
        <b/>
        <i/>
        <sz val="9"/>
        <color indexed="18"/>
        <rFont val="Humanst521 BT"/>
        <family val="2"/>
      </rPr>
      <t>refleja</t>
    </r>
    <r>
      <rPr>
        <b/>
        <sz val="9"/>
        <color indexed="18"/>
        <rFont val="Humanst521 BT"/>
        <family val="2"/>
      </rPr>
      <t xml:space="preserve"> </t>
    </r>
    <r>
      <rPr>
        <b/>
        <sz val="9"/>
        <rFont val="Humanst521 BT"/>
        <family val="2"/>
      </rPr>
      <t>en la entidad?)</t>
    </r>
  </si>
  <si>
    <r>
      <t xml:space="preserve">Riesgo
</t>
    </r>
    <r>
      <rPr>
        <b/>
        <i/>
        <sz val="9"/>
        <color indexed="18"/>
        <rFont val="Humanst521 BT"/>
        <family val="2"/>
      </rPr>
      <t>Qué puede ocurrir?</t>
    </r>
  </si>
  <si>
    <r>
      <t xml:space="preserve">Descripción
</t>
    </r>
    <r>
      <rPr>
        <b/>
        <i/>
        <sz val="9"/>
        <color indexed="18"/>
        <rFont val="Humanst521 BT"/>
        <family val="2"/>
      </rPr>
      <t>En qué consiste o cuáles son sus características?</t>
    </r>
  </si>
  <si>
    <t>No renovación de la Acreditación Institucional de la Universidad.</t>
  </si>
  <si>
    <t>Realizar seguimiento a la ejecución del plan de mejoramiento institucional.</t>
  </si>
  <si>
    <t>No acreditación o no renovación de la acreditación de programas académicos.</t>
  </si>
  <si>
    <t>No obtener el Registro Calificado.</t>
  </si>
  <si>
    <t>Realizar un diagnóstico del avance de los procesos de renovación de registro calificado.</t>
  </si>
  <si>
    <t>Incorrecta gestión de la producción documental de la Universidad, sin aplicar y/o actualizar las TRD.</t>
  </si>
  <si>
    <t xml:space="preserve">No realización y entrega oportuna de las Transferencias Documentales </t>
  </si>
  <si>
    <t>Deterioro de los documentos de archivo</t>
  </si>
  <si>
    <t>Arrendamiento de  sedes alternas  que  permitan cumplir con el cronograma establecido.</t>
  </si>
  <si>
    <t>Gestión para  el préstamo de salones en otros edificios  de la UIS  u otras Instituciones.</t>
  </si>
  <si>
    <t xml:space="preserve">Realizar el  traslado de los cursos a la sede de cabecera y /o a otras Instituciones cuando el número de estudiantes  excede la capacidad de la Sede extramural.  </t>
  </si>
  <si>
    <t>Reconfiguración de actividades académicas.</t>
  </si>
  <si>
    <t xml:space="preserve">Modificar el cronograma de actividades. </t>
  </si>
  <si>
    <t xml:space="preserve">Diligenciamiento del formato  para reposición de clase según acuerdo entre estudiantes y profesores. </t>
  </si>
  <si>
    <t xml:space="preserve">Revisar y aprobar los formatos de acuerdo de reposición de clase. </t>
  </si>
  <si>
    <t>Postergar la finalización de los cursos.</t>
  </si>
  <si>
    <t>Correos enviados  a los Docentes y Usuarios, informando el plan a seguir.</t>
  </si>
  <si>
    <t>Reprogramación del cronograma de los periodos académicos.</t>
  </si>
  <si>
    <t>Calendarios actualizados en la página web.</t>
  </si>
  <si>
    <t>Reasignación  de carga académica a  docentes existentes.</t>
  </si>
  <si>
    <t>Convocatoria para Instructores I.L.</t>
  </si>
  <si>
    <t>Realización de convocatoria según necesidades,  para ampliar el grupo de  Instructores elegibles.
Comunicación directa con la Escuela de Idiomas.</t>
  </si>
  <si>
    <t>Plan de actualización  docente</t>
  </si>
  <si>
    <t>Fortalecimiento y seguimiento al plan de actualización docente.</t>
  </si>
  <si>
    <t xml:space="preserve">
Correos enviados  a los Docentes y Usuarios con información sobre los cambios autorizados.</t>
  </si>
  <si>
    <t xml:space="preserve">Reconfiguración de actividades académicas  y/o cancelación  de las clases en los horarios  que se vean afectados por la situación presentada. </t>
  </si>
  <si>
    <t>Publicar en la página web, la  información sobre los cambios hechos  por la dificultad presentada.</t>
  </si>
  <si>
    <t xml:space="preserve">Comunicación en la página web. </t>
  </si>
  <si>
    <t>Fortalecimiento de  estrategias de mercadeo y publicidad.</t>
  </si>
  <si>
    <t>Pautas radiales
Vallas  y volantes 
Redes sociales</t>
  </si>
  <si>
    <t>Actualización de la información en el  SIET para mantener  la validez de las certificaciones expedidas.</t>
  </si>
  <si>
    <t xml:space="preserve"> Ofrecimiento  de servicios  de Alta calidad Académica Certificada. </t>
  </si>
  <si>
    <t>Mantenimiento del S.G.C  
Desarrollo del  Plan de  Actualización  Administrativo,  enfocado al buen servicio para  satisfacción de los usuarios.</t>
  </si>
  <si>
    <t xml:space="preserve">Implementación de las reparaciones según necesidad/solicitud. 
</t>
  </si>
  <si>
    <t xml:space="preserve">Acciones de mejora 
Acciones Correctivas
</t>
  </si>
  <si>
    <t xml:space="preserve">Contratación de una persona con funciones de todero de tiempo completo para mantenimiento de las instalaciones. </t>
  </si>
  <si>
    <t xml:space="preserve">ordenes de pago </t>
  </si>
  <si>
    <t xml:space="preserve"> Ordenes  de pago 
Solicitudes  por medio correos electrónicos </t>
  </si>
  <si>
    <t>PROCESO: JURÍDICO</t>
  </si>
  <si>
    <r>
      <t>OBJETIVO DEL PROCESO:</t>
    </r>
    <r>
      <rPr>
        <sz val="10"/>
        <rFont val="Humanst521 BT"/>
        <family val="2"/>
      </rPr>
      <t xml:space="preserve"> Asesorar y representar jurídicamente a la Universidad de forma oportuna y de acuerdo a la normatividad vigente, así como suministrar información y atender requerimientos solicitados por entes internos y/o externos.</t>
    </r>
  </si>
  <si>
    <t>Imposibilidad de representar  oportunamente a la Universidad.</t>
  </si>
  <si>
    <r>
      <t xml:space="preserve">No asistir a una diligencia judicial o administrativa.
</t>
    </r>
    <r>
      <rPr>
        <u/>
        <sz val="10"/>
        <rFont val="Arial"/>
        <family val="2"/>
      </rPr>
      <t/>
    </r>
  </si>
  <si>
    <t>Por no conocer la fecha y hora de la diligencia.</t>
  </si>
  <si>
    <r>
      <rPr>
        <sz val="10"/>
        <rFont val="Humanst521 BT"/>
        <family val="2"/>
      </rPr>
      <t xml:space="preserve">Pérdida de oportunidad para ejercer el derecho de defensa  y de ejercer las acciones </t>
    </r>
    <r>
      <rPr>
        <sz val="10"/>
        <color indexed="8"/>
        <rFont val="Humanst521 BT"/>
        <family val="2"/>
      </rPr>
      <t>en representación de la Universidad.
Sanciones y pérdidas económicas para la Universidad y/o para quien ejerce la representación.</t>
    </r>
  </si>
  <si>
    <t>GRAVE (40)</t>
  </si>
  <si>
    <t>GRAVE (40) =  Impacto: Grave (20) x Probabilidad: Media (2)</t>
  </si>
  <si>
    <t>Porque las UAA no remiten oportunamente o de manera completa la información y documentación requerida.</t>
  </si>
  <si>
    <t>Por no consultar oportunamente el Litisdata en donde se encuentran los datos de fecha y hora de la diligencia.</t>
  </si>
  <si>
    <t xml:space="preserve"> Por cierre de la Universidad, o problemas de orden público que impida tener a disposición los documentos necesarios.</t>
  </si>
  <si>
    <t>Imposibilidad de brindar asesoría jurídica oportuna a las UAA de la Universidad.</t>
  </si>
  <si>
    <t xml:space="preserve">No brindar asesoría jurídica en el tiempo requerido por las unidades académico administrativas, beneficiarias del proceso. </t>
  </si>
  <si>
    <t>Porque las solicitudes son complejas, confusas o imprecisas.</t>
  </si>
  <si>
    <t xml:space="preserve">
Requieren altos tiempos para brindar asesoría.
</t>
  </si>
  <si>
    <t xml:space="preserve">Pérdida de la oportunidad de desarrollar actividades misionales. 
Pérdida económica.
Deterioro de la imagen de la Universidad.
Mal ambiente institucional.
</t>
  </si>
  <si>
    <t xml:space="preserve">MEDIA (2) </t>
  </si>
  <si>
    <t xml:space="preserve">MODERADO (20) </t>
  </si>
  <si>
    <t>Inducción y reinducción sobre lineamientos de Asesoría Jurídica.
Enviar por correo electrónico a las diferentes UAA, en el curso del semestre el folleto del instructivo sobre el Tramite ante la oficina Jurídica.</t>
  </si>
  <si>
    <t>TOLERABLE (10) =  Impacto Moderado(10) x probabilidad baja (1)</t>
  </si>
  <si>
    <t xml:space="preserve">No recibir oportunamente la documentación o la solicitud presentada por parte de los beneficiarios de la asesoría. </t>
  </si>
  <si>
    <t>Por desconocimiento de los documentos soportes que deben adjuntar.</t>
  </si>
  <si>
    <t>Porque los plazos y limites establecidos por la ley ante figuras tales como tutelas y derechos de petición son muy cortos y se les debe dar prioridad.</t>
  </si>
  <si>
    <t>Cierre de la universidad o problemas de orden público que imposibilite tener a disposición los documentos necesarios.</t>
  </si>
  <si>
    <t>Imposibilidad de suministrar oportunamente información solicitada por entes internos y/o externos</t>
  </si>
  <si>
    <t>No suministrar la información solicitada en el tiempo requerido por los entes internos y/o externos</t>
  </si>
  <si>
    <t>Porque las solicitudes de información son complejas, confusas o imprecisas.</t>
  </si>
  <si>
    <t xml:space="preserve">Se incrementa el tiempo para el suministro de la información
</t>
  </si>
  <si>
    <t xml:space="preserve">Pérdida de la oportunidad de desarrollar actividades misionales. 
Pérdida de oportunidad para ejercer el derecho de defensa  y de ejercer las acciones en representación de la Universidad.
Sanciones y pérdidas económicas para la Universidad y/o para quien ejerce la representación
Deterioro de la imagen de la Universidad.
Mal ambiente institucional.
</t>
  </si>
  <si>
    <t>Formato de Control de Correspondencia FJU.01
Realizar seguimiento aleatorio mensual a los controles establecidos.</t>
  </si>
  <si>
    <t xml:space="preserve">No recibir oportunamente la solicitud de información requerida por los entes externos y/o internos </t>
  </si>
  <si>
    <t xml:space="preserve">La solicitud es recibida por una UAA la cual debe suministrar la información </t>
  </si>
  <si>
    <t>Cierre de la universidad o problemas de orden público que impidan acceder a los documentos necesarios para suministrar la información requerida</t>
  </si>
  <si>
    <t>Inadecuado proceso de planificación institucional</t>
  </si>
  <si>
    <t>Fortalecer la divulgación del proceso de programación anual, a través de la difusión a lideres de UAA y profesionales de apoyo</t>
  </si>
  <si>
    <t>Falencias en la gestión de proyectos de inversión</t>
  </si>
  <si>
    <t>Grave (20)</t>
  </si>
  <si>
    <t>Grave (40)</t>
  </si>
  <si>
    <t>Incumplimiento en el servicio</t>
  </si>
  <si>
    <t>Alta (3)</t>
  </si>
  <si>
    <t>Realizar evaluación a cada uno de los proveedores</t>
  </si>
  <si>
    <t xml:space="preserve">Realizar solicitud de cotizaciones a proveedores </t>
  </si>
  <si>
    <t>Enviar cuentas de cobro a las Unidades Académico Administrativas</t>
  </si>
  <si>
    <t>Enviar un correo masivo a las UAA dando a conocer los servicios brindados por la DMT, y los procedimientos de la división.</t>
  </si>
  <si>
    <t>Reprogramar actividades</t>
  </si>
  <si>
    <t>Falla posterior a los servicios prestados por la División de Mantenimiento Tecnológico</t>
  </si>
  <si>
    <t>Realizar el Plan de mantenimiento preventivo anual</t>
  </si>
  <si>
    <t xml:space="preserve">Participación en Becas como Alianza Pacífico y Iberoamericana Santander PILA que favorecen la movilidad </t>
  </si>
  <si>
    <t>Financiamiento insuficiente del programa de movilidad</t>
  </si>
  <si>
    <t>Generar reportes de beneficiarios semestralmente para indicar los montos invertido en el programa</t>
  </si>
  <si>
    <t>Difusión de las oportunidades y convocatorias de becas y financiamiento de movilidades</t>
  </si>
  <si>
    <t>Fortalecer las relaciones de cooperación con instituciones internacionales que apoyen</t>
  </si>
  <si>
    <t>Identificar y promover diferentes programas de becas para diversificar las fuentes de financiamiento de las movilidades</t>
  </si>
  <si>
    <t>Acuerdo 029 de 2014 Y Difusión de los programas de becas disponibles</t>
  </si>
  <si>
    <t>Dificultades del orden físico, psicológico y legal durante la movilidad</t>
  </si>
  <si>
    <t>Certificado de notas con anotaciones de conducta irregular del estudiante</t>
  </si>
  <si>
    <t>Reglamento de pregrado y proceso disciplinario del caso</t>
  </si>
  <si>
    <t>Incumplimiento de los compromisos de movilidad por parte de los estudiantes</t>
  </si>
  <si>
    <t>Carta de autorización para llenado de pagaré con carta de instrucciones.</t>
  </si>
  <si>
    <t>Procesos de suscripción de convenios inconclusos</t>
  </si>
  <si>
    <t>Encuesta de seguimiento a convenios</t>
  </si>
  <si>
    <t>Evaluación Institucional de convenios</t>
  </si>
  <si>
    <t>Revisar los convenios próximos a vencer</t>
  </si>
  <si>
    <t>Solicitar reporte por parte de los gestores y las UAA recopiladoras que permita dar cuenta de las actividades desarrolladas de un convenio</t>
  </si>
  <si>
    <t>Disminución en la participación de los Egresados en las actividades del Programa Institucional</t>
  </si>
  <si>
    <t>Se solicita a los Egresados que actualicen la información en el enlace web dispuesto para ellos</t>
  </si>
  <si>
    <t>Depurar la base general de egresados estandarizando los datos correctos a través de la plataforma master base.</t>
  </si>
  <si>
    <t>Recolección de datos en eventos culturales donde se convoca a egresados</t>
  </si>
  <si>
    <t>Realizar campaña de sensibilización para tener información actualizada de los datos</t>
  </si>
  <si>
    <t>Acuerdo 091 de 2008, lineamientos con alcance definido</t>
  </si>
  <si>
    <t>Pérdida de la información de Egresados</t>
  </si>
  <si>
    <t>Realizar las cotizaciones para ir validando y comparando precios frente al operador de correo actual</t>
  </si>
  <si>
    <t>Planificar con antelación la compra de la licencia del año N+1 para que a través de ella se cuente con la capacidad de envío de correos y relacionamiento</t>
  </si>
  <si>
    <t xml:space="preserve">Incumplimiento al rol de asesor </t>
  </si>
  <si>
    <t xml:space="preserve">Bajo fomento de la Cultura del Control </t>
  </si>
  <si>
    <t xml:space="preserve">Falencias en el rol de Evaluación y seguimiento </t>
  </si>
  <si>
    <t xml:space="preserve">* Programa de Auditorías
* Plan de Auditorías 
*Informes de Auditorías 
* Seguimiento a las acciones correctivas derivadas de auditorías internas
* Procedimientos de Auditorias 
*Procedimiento de Acciones correctivas y preventivas 
*Plan de formación </t>
  </si>
  <si>
    <t>Participar en capacitaciones de fortalecimiento en evaluación y seguimiento</t>
  </si>
  <si>
    <t>Inadecuada Administración del Riesgo</t>
  </si>
  <si>
    <t>* Programa de Auditorías
* Plan de Auditorías 
*Informes de Auditorías 
* Seguimiento a las acciones correctivas derivadas de auditorías internas
* Procedimientos de Auditorias 
*Procedimiento de Acciones correctivas y preventivas 
*Manual para la Administración del riesgo 
*Formato Mapa de riesgos 
*Formato Controles existentes
 *Informe de Gestión de riesgos</t>
  </si>
  <si>
    <t xml:space="preserve">Asistir a capacitaciones de Gestión de riesgos </t>
  </si>
  <si>
    <t xml:space="preserve">Falencias en los tramites, informes, solicitudes y relaciones con los entes de control </t>
  </si>
  <si>
    <t>PROCESO: SERVICIOS INFORMÁTICOS Y DE TELECOMUNICACIONES</t>
  </si>
  <si>
    <r>
      <t>Riesgo 
(</t>
    </r>
    <r>
      <rPr>
        <b/>
        <i/>
        <sz val="9"/>
        <color indexed="18"/>
        <rFont val="Humanst521 BT"/>
        <family val="2"/>
      </rPr>
      <t>Evento</t>
    </r>
    <r>
      <rPr>
        <b/>
        <i/>
        <sz val="9"/>
        <rFont val="Humanst521 BT"/>
        <family val="2"/>
      </rPr>
      <t xml:space="preserve"> </t>
    </r>
    <r>
      <rPr>
        <b/>
        <sz val="9"/>
        <rFont val="Humanst521 BT"/>
        <family val="2"/>
      </rPr>
      <t>que puede afectar el logro del</t>
    </r>
    <r>
      <rPr>
        <b/>
        <sz val="9"/>
        <color indexed="18"/>
        <rFont val="Humanst521 BT"/>
        <family val="2"/>
      </rPr>
      <t xml:space="preserve"> </t>
    </r>
    <r>
      <rPr>
        <b/>
        <i/>
        <sz val="9"/>
        <color indexed="18"/>
        <rFont val="Humanst521 BT"/>
        <family val="2"/>
      </rPr>
      <t>objetivo</t>
    </r>
    <r>
      <rPr>
        <b/>
        <sz val="9"/>
        <rFont val="Humanst521 BT"/>
        <family val="2"/>
      </rPr>
      <t>)</t>
    </r>
  </si>
  <si>
    <r>
      <t>Agente generador
(</t>
    </r>
    <r>
      <rPr>
        <b/>
        <i/>
        <sz val="9"/>
        <color indexed="62"/>
        <rFont val="Humanst521 BT"/>
        <family val="2"/>
      </rPr>
      <t>Sujeto u objeto</t>
    </r>
    <r>
      <rPr>
        <b/>
        <sz val="9"/>
        <rFont val="Humanst521 BT"/>
        <family val="2"/>
      </rPr>
      <t xml:space="preserve"> con capacidad para generar el riesgo)</t>
    </r>
  </si>
  <si>
    <r>
      <t>Causas
(</t>
    </r>
    <r>
      <rPr>
        <b/>
        <i/>
        <sz val="9"/>
        <color indexed="18"/>
        <rFont val="Humanst521 BT"/>
        <family val="2"/>
      </rPr>
      <t>Factores</t>
    </r>
    <r>
      <rPr>
        <b/>
        <sz val="9"/>
        <rFont val="Humanst521 BT"/>
        <family val="2"/>
      </rPr>
      <t xml:space="preserve"> internos o externos)</t>
    </r>
  </si>
  <si>
    <t>Gestión inapropiada de las tecnologías de información y telecomunicaciones.</t>
  </si>
  <si>
    <t>Incidentes de seguridad de la información dentro del proceso de Servicios Informáticos y de Telecomunicaciones</t>
  </si>
  <si>
    <t xml:space="preserve">Jefes de las UAA's, Líderes de Desarrollo de la DSI y Alta Dirección </t>
  </si>
  <si>
    <t>Malas prácticas que afecten la seguridad de la información dentro del proceso.</t>
  </si>
  <si>
    <t>Desconocimiento por parte de los actores involucrados.</t>
  </si>
  <si>
    <t>Falta de definición de políticas y procedimientos de seguridad de la información.</t>
  </si>
  <si>
    <t>Fuga o pérdida de información confidencial o clasificada. Incumplimiento de requisitos legales.</t>
  </si>
  <si>
    <t>Grave (30)</t>
  </si>
  <si>
    <t>Disponibilidad de seguridad perimetral para la red LAN institucional.
Segmentación de la información en los sistemas por roles.
Backups a las bases de datos institucionales.</t>
  </si>
  <si>
    <t>Líder Proceso Servicios Informáticos y de Telecomunicaciones</t>
  </si>
  <si>
    <t>Definición de políticas y procedimientos de seguridad de la información.</t>
  </si>
  <si>
    <t>Cambios en los procesos institucionales que no puedan ser soportados por los sistemas de información existentes.</t>
  </si>
  <si>
    <t>El nivel de obsolescencia de algunos aplicativos es alto.</t>
  </si>
  <si>
    <t>El diseño de los sistemas se realizó partiendo de procesos que en algunos casos ya no se encuentran vigentes y se desarrolló sobre plataformas que a la fecha son obsoletas.</t>
  </si>
  <si>
    <t>Los sistemas han cumplido su ciclo de vida útil</t>
  </si>
  <si>
    <t>Sistemas de información con exceso de cambios o sistemas de información que no se ajustan a los procedimientos actuales.</t>
  </si>
  <si>
    <t>Solicitudes de los usuarios para modificación del software existente.</t>
  </si>
  <si>
    <t>Tercerización de  los servicios que ofrece  la DSI, por parte de las UAA's.</t>
  </si>
  <si>
    <t>Desconocimiento por parte de las UAA de los servicios, recursos y capacidades con que cuenta la DSI.</t>
  </si>
  <si>
    <t>Falta de divulgación de los servicios, recursos y capacidades con que cuenta la DSI.</t>
  </si>
  <si>
    <t>Ausencia de un lineamiento o política institucional para el desarrollo de aplicaciones o la prestación de servicios transversales.</t>
  </si>
  <si>
    <t xml:space="preserve">Descentralización de los sistemas de información y pérdida de control sobre los recursos de TI.  </t>
  </si>
  <si>
    <t>Elaboración, publicación y divulgación del catálogo de servicios ofrecidos, ubicado en el portal web de la DSI.</t>
  </si>
  <si>
    <t>No disponibilidad de los servicios ofrecidos por la DSI</t>
  </si>
  <si>
    <t>No contar con acceso a los sistemas de información institucionales o a los servicios prestados por la DSI.</t>
  </si>
  <si>
    <t xml:space="preserve">Jefe y personal de la DSI, Coordinadores y Técnicos de las Sedes Regionales. </t>
  </si>
  <si>
    <t>No contar con la infraestructura adecuada y suficiente que permita soportar los sistemas y servicios prestados por la DSI.</t>
  </si>
  <si>
    <t xml:space="preserve">No se ha dado inicio a los procesos de adquisición de equipos o servicios para la actualización de la infraestructura existente. </t>
  </si>
  <si>
    <t>No se cuenta con un  diagnóstico y un esquema de infraestructura que permita tomar acciones de actualización y prevención.</t>
  </si>
  <si>
    <t>No prestación de los servicios ofrecidos por las UAA's, la DSI y las Sedes o demoras en la atención que se presta a los usuarios.</t>
  </si>
  <si>
    <t>Servidor de respaldo y red de almacenamiento de respaldo (SAN)</t>
  </si>
  <si>
    <t>REDUCIR, TRANSFERIR</t>
  </si>
  <si>
    <t>Respaldo eléctrico (Planta eléctrica, UPS y circuitos independientes) en las salas de servidores institucionales.</t>
  </si>
  <si>
    <t>Respaldo para el servicio de internet (dos canales funcionando simultáneamente)</t>
  </si>
  <si>
    <t>Acompañamiento y asesoría inoportuna para los docentes que realizan comisiones de estudio y año sabático</t>
  </si>
  <si>
    <t>Falta de información por parte del docente, sucede cuando el docente omite información relevante sobre su solicitud o interpreta la normatividad sin previa asesoría, o en otros casos el funcionario no brinda los datos necesarios.</t>
  </si>
  <si>
    <t>Dirigir correo electrónico remitiendo normatividad y posibles riesgos ante la falta de asesoría, una vez se comunique sobre el trámite de solicitud de la situación administrativa</t>
  </si>
  <si>
    <t xml:space="preserve">Falta de seguimiento al trámite, el funcionario responsable omite realizar los controles frecuentes a los procesos que están en consideración por las unidades académicas competentes y las solicitudes otorgadas, así como los reportes a los SIRH y SI Académico. </t>
  </si>
  <si>
    <t>Desarrollo de un plan de capacitaciones que no responden a los requerimientos de los funcionarios de la Universidad.</t>
  </si>
  <si>
    <t>Incumplimiento de las fechas establecidas en la programación. Incurrir en daño fiscal ante la pérdida de refrigerios, viáticos y demás aspectos logísticos que se hayan considerado para el desarrollo de la jornada.</t>
  </si>
  <si>
    <t>Lista de chequeo y su revisión periódica.</t>
  </si>
  <si>
    <t xml:space="preserve">Falta de focalización de las áreas que la población necesita.
Falta de información específica, frente a las necesidades de formación de cada unidad, teniendo en cuenta las falencias de sus funcionarios. </t>
  </si>
  <si>
    <t>Acta de compromiso por parte de la comunidad UIS y del jefe inmediato, en la cual se prevé determinada sanción si se genera el incumplimiento.</t>
  </si>
  <si>
    <t>Emitir comunicación a los jefes de unidad a cerca del avance del programa.</t>
  </si>
  <si>
    <t>Gestión insuficiente y tardía de los asuntos pensionales del personal docente y administrativo de planta.</t>
  </si>
  <si>
    <t>Realizar doble pago por un pensionado ya sea de Bono Pensional o de una cuota parte</t>
  </si>
  <si>
    <t>No recibir los ingresos presupuestados por bonos pensionales o por cuota parte</t>
  </si>
  <si>
    <t xml:space="preserve">Embargos a la Universidad derivado de montos insipientes de presupuesto por parte de la Universidad </t>
  </si>
  <si>
    <t>Revisión y pago dentro de los 15 días siguientes a la recepción de la cuenta de cobro, para cumplir con lo establecido en la Ley 1066 de 2006</t>
  </si>
  <si>
    <t>Gestión inoportuna y deficiente de los asuntos laborales de los funcionarios administrativos en todas las modalidades de nombramiento, desde su vinculación hasta su retiro.</t>
  </si>
  <si>
    <t>Asignación salarial errónea en la valoración de Hoja de vida</t>
  </si>
  <si>
    <t>Reconocimiento salarial de días no laborados - Reporte extemporáneo de renuncias</t>
  </si>
  <si>
    <t>Hacer cumplir los procedimientos y fechas establecidas en la guía de ACS. En caso de presentarse la renuncia el ultimo día del mes, elaborar un formato de reporte de novedad.</t>
  </si>
  <si>
    <t xml:space="preserve">Trámite extemporáneo de prórrogas </t>
  </si>
  <si>
    <t>Capacitación de inducción y reinducción con tiempos aconsejables para presentar el permiso</t>
  </si>
  <si>
    <t>Entrega de dotación extemporánea a empleados públicos</t>
  </si>
  <si>
    <t xml:space="preserve"> - Inicio de trámite de solicitud de cotización en febrero.
 - Elegir proveedores de la región.</t>
  </si>
  <si>
    <t>Elaborar una guía para la selección de proveedores para dotación en el que se establezca un cronograma de fechas de cumplimiento para el desarrollo de la selección del proveedor.</t>
  </si>
  <si>
    <t>Gestión inoportuna y deficientes de los asuntos administrativos del personal docente planta, ocasional y cátedra de la UIS.</t>
  </si>
  <si>
    <t xml:space="preserve"> Asignación incorrecta de la categoría del profesor cátedra.</t>
  </si>
  <si>
    <t>Formato FTH.170 Documentos necesarios para la contratación de docentes cátedra</t>
  </si>
  <si>
    <t>Trámite inoportuno en los ascensos de categoría de los profesores cátedra</t>
  </si>
  <si>
    <t>Control cada 30 días de los ascensos pendientes de trámite.</t>
  </si>
  <si>
    <t>Valoración inadecuada de las  hojas de vida de los profesores planta.</t>
  </si>
  <si>
    <t>Asignación del puntaje incorrecto a la productividad académica presentada por los profesores planta</t>
  </si>
  <si>
    <t>Incumplimiento de la normatividad para vincular o desvincular a un extranjero en el Sistema de Información de registro de extranjeros – SIRE</t>
  </si>
  <si>
    <t>Procesos de nómina generados con inexactitud</t>
  </si>
  <si>
    <t>Liquidación de mayores o menores valores de factores salariales o prestacionales.</t>
  </si>
  <si>
    <t>Extemporaneidad en el pago de aportes a la seguridad social.</t>
  </si>
  <si>
    <t>Liquidación errada de aportes a la seguridad social.</t>
  </si>
  <si>
    <t>Liquidación errada de descuentos.</t>
  </si>
  <si>
    <t>Liquidación errada de aportes por incapacidades.</t>
  </si>
  <si>
    <t>Percepción negativa / deficiente de bienestar por parte de los funcionarios de la Universidad, asociada a calidad de vida y clima laboral</t>
  </si>
  <si>
    <t>Baja participación en las actividades programadas</t>
  </si>
  <si>
    <t>Baja participación en los mecanismos de resolución pacífica de conflictos</t>
  </si>
  <si>
    <t>Presentación de los mecanismos en los procesos de inducción y reinducción</t>
  </si>
  <si>
    <t>Dificultades para los funcionarios en proceso de transición a la pensión</t>
  </si>
  <si>
    <t xml:space="preserve">Diseñar e implementar un programa de preparación para los funcionarios en proceso de transición a la pensión </t>
  </si>
  <si>
    <t>Incumplimiento en la implementación de los Estándares Mínimos del Sistema de Gestión de Seguridad y Salud en el Trabajo (SG-SST)</t>
  </si>
  <si>
    <t>Aplicación parcial / errónea de la normatividad legal vigente en SST</t>
  </si>
  <si>
    <t>Incluir en los listados maestros de documentos externos FGD.02, la normatividad que aplique de forma especifica a algunas UAA</t>
  </si>
  <si>
    <t>Incumplimiento en el seguimiento e implementación de los controles establecidos, e impacto negativo en la calificación de los Estándares Mínimos del SG-SST</t>
  </si>
  <si>
    <t>Organizar jornadas de divulgación por UAA de las responsabilidades en SST y los controles establecidos para mitigación de los riesgos.</t>
  </si>
  <si>
    <t>Materialización de los riesgos como accidentes e incidentes en los trabajadores del contratista</t>
  </si>
  <si>
    <t xml:space="preserve"> - Jornadas de inducción con los contratistas de licitaciones
 - Revisión de los requerimientos de los procesos que manejo Contratación y se remitió informe a las UAA pertinentes  </t>
  </si>
  <si>
    <t>Insuficiencia de personal docente para atender las actividades académicas de un periodo académico</t>
  </si>
  <si>
    <t xml:space="preserve">Las unidades académicas no cuentan con el personal docente suficiente para el desarrollo de las actividades académicas en las condiciones adecuadas. </t>
  </si>
  <si>
    <t>Vinculación de profesores en modalidad ocasional</t>
  </si>
  <si>
    <t xml:space="preserve">Convocatoria para la selección de profesores de planta  </t>
  </si>
  <si>
    <t>Contratación de profesores cátedra</t>
  </si>
  <si>
    <t>Convocatorias para ampliar el banco de elegibles de profesores cátedra</t>
  </si>
  <si>
    <t>Concursos docentes</t>
  </si>
  <si>
    <t>Plan de Formación Docente</t>
  </si>
  <si>
    <t>Seguimiento al cumplimiento del plan de formación docente</t>
  </si>
  <si>
    <t>Gestión académica y administrativa de las UAA</t>
  </si>
  <si>
    <t>Insuficiencia de recursos bibliográficos, informáticos, de apoyo didáctico, equipos y materiales de laboratorio necesarios para el desarrollo de las actividades académicas.</t>
  </si>
  <si>
    <t xml:space="preserve">Las unidades académicas  cuentan con recursos bibliográficos, informáticos, de apoyo didáctico, equipos y materiales de laboratorio insuficientes para el desarrollo de las actividades académicas en las condiciones adecuadas. </t>
  </si>
  <si>
    <t>Programa para la renovación y adquisición de material bibliográfico</t>
  </si>
  <si>
    <t>Adquisición de nuevas bases de datos multidisciplinares</t>
  </si>
  <si>
    <t>BPPIUIS</t>
  </si>
  <si>
    <t>Programación financiera</t>
  </si>
  <si>
    <t>Adquirir nuevos libros impresos</t>
  </si>
  <si>
    <t>Programa operativo anual de inversiones de la UIS</t>
  </si>
  <si>
    <t>Operativizar la Política de TIC aprobada</t>
  </si>
  <si>
    <t>No disponibilidad de recursos físicos para el desarrollo de las actividades académicas.</t>
  </si>
  <si>
    <t>Las unidades académicas no tienen disponibles los recursos físicos necesarios para desarrollar las actividades académicas programadas en un periodo académico en las condiciones adecuadas.</t>
  </si>
  <si>
    <t>Mediación para la optimización en la administración de los recursos físicos</t>
  </si>
  <si>
    <t>Depuración  mensual de la base de datos a través del modulo de afiliados</t>
  </si>
  <si>
    <t xml:space="preserve">Realizar  análisis de situaciones o quejas presentadas por el usuario por fallas del proceso de afiliación </t>
  </si>
  <si>
    <t>Se lleva una carpeta de afiliación con los correspondientes soportes suministrados por los afiliados</t>
  </si>
  <si>
    <t>Realizar  la actualización permanente en la base de datos de los  documentos aportados por el usuario  garantizando el archivo oportuno  en la carpeta  de afiliación   y cumplimiento RUAF</t>
  </si>
  <si>
    <t xml:space="preserve">Se solicita  de manera aleatoria la actualización de datos a los afiliados para verificar multiafiliaciones </t>
  </si>
  <si>
    <t xml:space="preserve">Verificar con periodicidad mensual en la base de datos los hijos,  que cumplirán 18 y 25 años en el mes subsiguiente,  con el objeto de notificar al cotizante </t>
  </si>
  <si>
    <t>Se cuenta con un procedimiento de  inducción para dar a conocer la institución a las funcionarios que ingresan a la UIS</t>
  </si>
  <si>
    <t>Realizar cruce de información de los funcionarios que se vinculan a la Universidad y los que se afilian a UISALUD</t>
  </si>
  <si>
    <t xml:space="preserve">Implementar un programa de inducción para los nuevos afiliados a UISALUD (presentación de servicios y motivación de vinculación a  programas de P y P) </t>
  </si>
  <si>
    <t>Cuando el usuario reporta se gestiona directamente ante la red contratada</t>
  </si>
  <si>
    <t xml:space="preserve">Disponer en pagina web y medios electrónicos la base de datos actualizada  de UISALUD para que sea soporte en la atención de la red externa </t>
  </si>
  <si>
    <t>Evaluar la satisfacción del usuario</t>
  </si>
  <si>
    <t>Medición de satisfacción del usuario</t>
  </si>
  <si>
    <t>Se cuenta con un programa y estrategias de seguridad del paciente.</t>
  </si>
  <si>
    <t>Establecer plan de capacitación en temas relacionados a la seguridad del paciente en la atención asistencial.</t>
  </si>
  <si>
    <t>Se realiza el reporte y seguimiento de eventos adversos generados en la atención en salud.</t>
  </si>
  <si>
    <t>Documentación e implementación del las estrategias de seguridad del paciente y barreras de seguridad en los procedimientos asistenciales.</t>
  </si>
  <si>
    <t>Definir e implementar el protocolo de eventos adversos</t>
  </si>
  <si>
    <t>Redefinición de estrategias de demanda inducida</t>
  </si>
  <si>
    <t>Análisis de las causas de inasistencia a programas de p y p</t>
  </si>
  <si>
    <t>Están definidos los programas preventivos que realiza la entidad.</t>
  </si>
  <si>
    <t xml:space="preserve">Diseño e implementación de aplicativos informáticos que faciliten la captura e inducción de pacientes a los diferentes programas de P Y P  </t>
  </si>
  <si>
    <t>Diseñar  estrategias efectivas de difusión y  motivación a los usuarios para garantizar la adherencia a los programas preventivos</t>
  </si>
  <si>
    <t xml:space="preserve">Se aplican estrategias de difusión de información a los usuarios </t>
  </si>
  <si>
    <t>Fortalecer los programas de promoción y prevención, tendientes a fomentar  estilos de vida saludable y detección temprana de la enfermedad</t>
  </si>
  <si>
    <t>Soportar las autorizaciones de tratamientos con nuevas tecnologías, en decisiones de juntas medicas basadas en la evidencia científica</t>
  </si>
  <si>
    <t>Se realizan juntas medicas con los pacientes de alto costo para definir manejos terapéuticos  racionales y costo efectivo</t>
  </si>
  <si>
    <t>Diseño e implementación de aplicativos informáticos que faciliten la captura de información y reportes requeridos</t>
  </si>
  <si>
    <t xml:space="preserve">Realizar las actividades  de verificación y seguimiento al manejo de inventarios de medicamentos por parte de la comisión  </t>
  </si>
  <si>
    <t>Acta de inventario</t>
  </si>
  <si>
    <t>Incumplimiento de las políticas, reglamentos, estatutos y demás normativa que sea aplicable a la Universidad</t>
  </si>
  <si>
    <t>Extemporaneidad de rendición de cuentas</t>
  </si>
  <si>
    <t>Actualizar la estrategia de rendición de cuentas.</t>
  </si>
  <si>
    <t>Enviar información errónea o incompleta en reportes a entes de control y demás instituciones a las que se proporciona  información institucional.</t>
  </si>
  <si>
    <t xml:space="preserve">Total de riesgos </t>
  </si>
  <si>
    <t xml:space="preserve">Total de acciones </t>
  </si>
  <si>
    <t>TOTAL jun 2019- Jun 2020</t>
  </si>
  <si>
    <t>% PROMEDIO DE EJECUCIÓN ACCIONES
 Jul 2019- Jun 2020</t>
  </si>
  <si>
    <t xml:space="preserve">%Promedio Cumplimiento Acciones </t>
  </si>
  <si>
    <t xml:space="preserve">N° riesgos materializados </t>
  </si>
  <si>
    <t>Direccionamiento de PQRS a los responsables de las  UAA involucradas 
Administración del Sistema de PQRS en la página web de la Universidad 
Informes semestrales de PQRS</t>
  </si>
  <si>
    <t xml:space="preserve">
 Imposibilidad de ofrecer cursos de Lenguas Extranjeras  a la Comunidad.</t>
  </si>
  <si>
    <t xml:space="preserve">Actividad permanente </t>
  </si>
  <si>
    <t>Disminución de asistentes en los eventos artísticos</t>
  </si>
  <si>
    <t>Falencias en la asesoría prestada a las UAA</t>
  </si>
  <si>
    <t>Realizar reuniones periódicas del equipo de Planeación para actualización y retroalimentación de los subprocesos</t>
  </si>
  <si>
    <t>Enviar comunicaciones solicitando el préstamo de salones.</t>
  </si>
  <si>
    <t>Crear  el nuevo cronograma, socializar las nuevas fechas a través de la página web,  Facebook  y  correos electrónicos masivos  a los usuarios del Instituto, informando acerca de los cambios hechos  por la dificultad presentada.</t>
  </si>
  <si>
    <t xml:space="preserve">Promocionar los servicios del I.L. a través de diferentes medios. </t>
  </si>
  <si>
    <t xml:space="preserve">Recolectar manualmente  la información de los usuarios, incluir la información en el  sistema  para  posteriormente enviar el recibo de matricula vía correo electrónico.
Solicitudes a la DSI para realizar los ajustes requeridos al sistema de académico del Instituto de Lenguas. 
Desarrollo y seguimiento del plan de mantenimiento preventivo de equipos.
Adquirió de nuevos equipos. 
Seguimiento al cumplimiento del Plan de actualización Docente.  </t>
  </si>
  <si>
    <t>Gestión con Planta Física solicitando el servicio del todero.
Plan de trabajo para el todero contratado.</t>
  </si>
  <si>
    <t xml:space="preserve">Formatos de observación de clase. 
Acta de Grupo primario de análisis de resultados de encuesta de satisfacción.
Sistema académico del Instituto de Lenguas Sección Docentes - Evaluación de desempeño. </t>
  </si>
  <si>
    <t xml:space="preserve">Variados programas y horarios.
Reuniones con padres de familia. 
Invitación  a estudiantes a continuar en los cursos.
Modulo de estudio gratuito para estudiantes nuevos. </t>
  </si>
  <si>
    <t xml:space="preserve">SEGUIMIENTO POLÍTICA DE ADMINISTRACIÓN DE RIESGOS </t>
  </si>
  <si>
    <t xml:space="preserve">Política de administración de riesgos UIS </t>
  </si>
  <si>
    <t xml:space="preserve">Incumplimiento de las metas del Plan de Desarrollo Institucional </t>
  </si>
  <si>
    <t>Elaborar la propuesta de protocolos de indicadores del PDI 2019-2030</t>
  </si>
  <si>
    <t xml:space="preserve">Hacer seguimiento a los proyectos  planteados por la Vicerrectoría Administrativa. </t>
  </si>
  <si>
    <t>Establecer y ejecutar actividades de formación relacionadas con el cumplimiento de normativa actual
 (Temas: MIPG, normas ISO, otros)</t>
  </si>
  <si>
    <t xml:space="preserve">Hacer seguimiento al proyecto Renovación de sistemas de información institucionales liderado  por la Vicerrectoría Administrativa. </t>
  </si>
  <si>
    <t xml:space="preserve">Hacer acompañamiento a las unidades que los soliciten </t>
  </si>
  <si>
    <t>Gestionar mejoras en el sistema de información  de PQRS</t>
  </si>
  <si>
    <t>Realizar un diagnóstico del estado de los programas académicos para planificar el proceso de renovación de registro calificado</t>
  </si>
  <si>
    <t>Baja participación de estudiantes  entrantes movilidad académica (Intercambios)</t>
  </si>
  <si>
    <t>Actualización de la información en la página web de relaciones exteriores para movilidad entrante e intercambios virtuales</t>
  </si>
  <si>
    <t>Generar material audiovisual que invite a realizar una movilidad entrante o intercambio virtual en la UIS, en inglés y español</t>
  </si>
  <si>
    <t>Diseñar una estrategia de comunicación para promover los intercambios hacia la UIS en las instituciones socias</t>
  </si>
  <si>
    <t xml:space="preserve">Participación en Ferias de Internacionalización y movilidad </t>
  </si>
  <si>
    <t>Planeación presupuestal anual aprobada por las autoridades administrativas y financieras de la Universidad</t>
  </si>
  <si>
    <t>Remitir a Cancillería con copia a las Embajadas, la lista de estudiantes en el extranjero</t>
  </si>
  <si>
    <t>Registrar deuda en el sistema inmediatamente se cumpla el plazo del estudiante para finalizar con los compromisos. Carta de autorización para llenado de pagaré con carta de instrucciones.</t>
  </si>
  <si>
    <t xml:space="preserve">Revisar el estado del proceso en que se encuentra el convenio y contactarse con la persona encargada para indagar sobre la posibilidad de continuar con la intención de la cooperación, buscando posibles elementos que impiden el perfeccionamiento del convenio y llegando a un acuerdo mutuo. </t>
  </si>
  <si>
    <t>No renovar o prorrogar un convenio que sea estratégico</t>
  </si>
  <si>
    <t>Promover los convenios a través de las charlas informativas de movilidad y medios institucionales</t>
  </si>
  <si>
    <t>No se identifican  actividades de los convenio marco o  memorando de entendimiento</t>
  </si>
  <si>
    <t xml:space="preserve">Evaluación Institucional de convenios a través del Formato de evaluación institucional de convenios FRE.18 y la encuesta de seguimiento                                                                                                                                                                                                                                                                        </t>
  </si>
  <si>
    <t>Realizar reporte de las actividades desarrolladas bajo convenios marco o memorandos de entendimiento para identificar posibles
 actividades a desarrollar con el fin de incentivar al gestor responsable en viabilizar las oportunidades de colaboración</t>
  </si>
  <si>
    <t>Baja cantidad de asistentes de idiomas en la UIS</t>
  </si>
  <si>
    <t>Difusión de las actividades programadas por los asistentes a través de diversos medios de comunicación</t>
  </si>
  <si>
    <t xml:space="preserve">Gestión en las UAA de la UIS presentando el programa e identificando necesidades. Sondeo con profesores. </t>
  </si>
  <si>
    <t xml:space="preserve">Dificultades del orden físico, psicológico y legal durante la estadía de los asistentes. </t>
  </si>
  <si>
    <t>Proceso de selección. Estudiar atentamente el currículum de cada Asistente.</t>
  </si>
  <si>
    <t xml:space="preserve">Generar espacios de diálogo y confianza durante la semana de inducción y presentarles muy bien la comunidad académica. </t>
  </si>
  <si>
    <t>Mantener diálogo constante con los Asistentes y los Tutores.</t>
  </si>
  <si>
    <t xml:space="preserve">Hechos de violencia basada en género cometidos en cualquier espacio físico o virtual en la institución, en contra de los Asistentes como comunicaciones insinuosas de parte de empleados o de parte de los estudiantes </t>
  </si>
  <si>
    <t xml:space="preserve">Generar espacios de diálogo y confianza durante la semana de inducción y mantener la comunicación. </t>
  </si>
  <si>
    <t>Falencia en el apoyo al Programa UIS e-idiomas el cual esta orientado al aprendizaje de una segunda lengua en la comunidad universitaria</t>
  </si>
  <si>
    <t>Capacitaciones, socializaciones y difusión del programa UIS e-idiomas</t>
  </si>
  <si>
    <t xml:space="preserve">1. Incentivar a los profesores para que promuevan uso de la plataforma </t>
  </si>
  <si>
    <t>Base de datos actualizada de los usuarios de la plataforma</t>
  </si>
  <si>
    <t>2. Realizar piezas publicitarias en los medios UIS</t>
  </si>
  <si>
    <t>Seguimiento a través del proveedor de la plataforma de los usuarios activos</t>
  </si>
  <si>
    <t>3. Realizar concurso en la plataforma</t>
  </si>
  <si>
    <t>4. Capacitar un funcionario en cada sede regional para brindar el apoyo sobre el uso de la plataforma</t>
  </si>
  <si>
    <t>* Desarrollar instrumento para la selección de los recursos bibliográficos</t>
  </si>
  <si>
    <t xml:space="preserve">* Utilizar elementos protectores para el material bibliográfico (forros, papel contac, empastes, encuadernación, otros).
* Realizar mantenimiento permanente  al material bibliográfico
</t>
  </si>
  <si>
    <t>* Servidor en las instalaciones de la DSI</t>
  </si>
  <si>
    <t>* Jornadas de formación en el uso adecuado y responsable del material de la institución</t>
  </si>
  <si>
    <t>Riesgo</t>
  </si>
  <si>
    <t>Pérdida        del        dinero invertido     en     Entidades Financieras</t>
  </si>
  <si>
    <t>Posibilidad   que   el   dinero invertido por la Universidad en Entidades  Financieras no genere     los     rendimientos esperados    por    crisis    y/o ausencia de lineamientos de inversión internos.</t>
  </si>
  <si>
    <t>Manual de Colocación de Excedentes Temporales de Liquidez.
Modelo para la Calificación de Entidades Financieras soporte a la toma de decisiones de inversión.
Seguimiento de carteras colectivas y CDT´s.
Informe de Inversiones Ministerio de Educación Nacional.</t>
  </si>
  <si>
    <t>Informe de Inversiones</t>
  </si>
  <si>
    <t>No  depuración  de  saldos de  los  diferentes  tipos  de cuentas.</t>
  </si>
  <si>
    <t>No depuración de saldos de los     diferentes     tipos     de cuentas.</t>
  </si>
  <si>
    <t>Cronograma socializado mediante Comité.</t>
  </si>
  <si>
    <t>No   reconocimiento   por parte    de    la    Compañía Aseguradora                    de siniestros, robos, daños o pérdida         de         bienes muebles  propiedad  de  la UIS</t>
  </si>
  <si>
    <t>No reporte o reporte fuera de  los  plazos  establecidos  a la   Compañía   Aseguradora de  los   siniestros,   daños   o robos     generados     a     los bienes      muebles      de      la Universidad</t>
  </si>
  <si>
    <t>Robo  o  hurto  de  dinero de         la         Universidad (Campus Central)</t>
  </si>
  <si>
    <t>Posibilidad   de   que   alguien se apodere del dinero  de la Universidad     (recibido     en caja,  manejado  a  través  de cajas          menores,          por transferencia   electrónica   o recibido por las UAA)</t>
  </si>
  <si>
    <t>Pago  no  oportuno  de  los compromisos   adquiridos por   la   Universidad    con Proveedores.</t>
  </si>
  <si>
    <t>Pago   no   oportuno   a   los proveedores           de          la Universidad    por    demoras atribuibles        al        proceso financiero  y  a  la  gestión  de las UAA´s.</t>
  </si>
  <si>
    <t>Déficit de ingresos en los fondos especiales</t>
  </si>
  <si>
    <t>Disminución de los ingresos en el fondo especial de la División de Publicaciones</t>
  </si>
  <si>
    <t>Retornar al área de producción para realizar trabajos solicitados, autorizados por Rectoría.</t>
  </si>
  <si>
    <t>Disponer de diversos canales de distribución digital para las publicaciones UIS.</t>
  </si>
  <si>
    <t>Incorporar la tecnología digital para la promoción de las publicaciones con sello Ediciones UIS.
Participar directamente en eventos nacionales e internacionales.</t>
  </si>
  <si>
    <r>
      <t xml:space="preserve">OBJETIVO DEL PROCESO: </t>
    </r>
    <r>
      <rPr>
        <sz val="10"/>
        <rFont val="Humanst521 BT"/>
        <family val="2"/>
      </rPr>
      <t xml:space="preserve">Gestionar y administrar los recursos y servicios de tecnologías de la información y comunicación - TICs - para el soporte de los procesos institucionales, mediante la modernización de la infraestructura de los servicios informáticos institucionales, el adecuado uso de los recursos y la innovación tecnológica, apoyando la consecución de los objetivos estratégicos y misionales de la Universidad.  </t>
    </r>
  </si>
  <si>
    <t>Implementar un Modelo de Seguridad de la Información para el proceso Servicios Informáticos y de Telecomunicaciones (Fases de planeación)</t>
  </si>
  <si>
    <t>Gestionar ante la alta dirección la aprobación del proyecto para renovación de la infraestructura física y tecnológica del edificio CENTIC</t>
  </si>
  <si>
    <t>Comunicación a Rectoría - Planeación</t>
  </si>
  <si>
    <t>Proyecto radicado</t>
  </si>
  <si>
    <t>ZOOM: Tomar el control de la sala solicitando el rol de anfitrión. Capacitaciones para uso de la herramienta.</t>
  </si>
  <si>
    <t>Profesional DSI</t>
  </si>
  <si>
    <t>Contraseñas cambiadas, comunicación del cambio</t>
  </si>
  <si>
    <t xml:space="preserve">Fallas e inequidad en la asignación de los servicios de atención socioeconómica </t>
  </si>
  <si>
    <t xml:space="preserve">Gestionar la contratación de los profesionales necesarios para el buen desempeño del proceso de Bienestar estudiantil      </t>
  </si>
  <si>
    <t>Bienestar Universitario tiene un cronograma de actividades para el proceso de asignación de los beneficios de Auxiliaturas, Auxilios de sostenimiento, y reliquidaciones, donde se establecen las fechas para  convocatorias, cuya información se publica con anterioridad en las pantallas digitales y carteleras físicas de la sede, en las redes sociales y se envía por correos electrónicos.</t>
  </si>
  <si>
    <t>Se espera un número de personas, y los asistentes son menores</t>
  </si>
  <si>
    <t>Solicitar el diligenciamiento del formato de control del mantenimiento preventivo realizado.</t>
  </si>
  <si>
    <t xml:space="preserve">Disminución de la oferta de los eventos culturales y artísticos. </t>
  </si>
  <si>
    <t>Fallas en la integridad de la información de apoyo de los funcionarios de la Universidad almacenada en archivos físicos o SI.</t>
  </si>
  <si>
    <t xml:space="preserve">Incumplimientos normativos o de proceso a las actividades asociadas con la gestión de archivo de historias laborales. </t>
  </si>
  <si>
    <t xml:space="preserve">- Intervención para actualizar historias laborales  </t>
  </si>
  <si>
    <t>- Actualización de TRD y Matriz de Registros Internos</t>
  </si>
  <si>
    <t>Retrasos o errores en el desarrollo de los procesos realizados por la DGTH por causas relacionadas con acceso a información física de las historias laborales</t>
  </si>
  <si>
    <t>- Revisión y visto bueno por parte del líder de subproceso que emite comunicaciones.
- Para temas específicos las comunicaciones se realizan con el apoyo de la abogada de la DGTH o de la Oficina Jurídica de la Universidad.</t>
  </si>
  <si>
    <t xml:space="preserve">Dificultad en el acceso a los servicios ofrecidos por la DGTH </t>
  </si>
  <si>
    <t xml:space="preserve">Transformar los procesos priorizados que se realizaban de manera presencial en formularios digitales. </t>
  </si>
  <si>
    <t xml:space="preserve"> - Formatos de solicitud, y de informes.
 - Lista de chequeo para verificación de requisitos para desembolso de estímulos.
 - Correo Electrónico con información de proceso y requisitos de situaciones administrativas de  AS, CE, CE inferior a seis meses y CpEP.</t>
  </si>
  <si>
    <t>Socializar y realizar actualización de folletos físicos y digitales sobre las situaciones administrativas de AS, CE, CE inferior a seis meses y CpEP.</t>
  </si>
  <si>
    <t>Guía de procedimental utilizada como apoyo interno del Subproceso para la creación de las listas de chequeo</t>
  </si>
  <si>
    <t xml:space="preserve">Realizar la revisión, actualización y creación de documentación en el SGC para dichos procesos, a partir de la guía general </t>
  </si>
  <si>
    <t>Base de datos de acuerdo con indagación de los profesionales UIS con conocimientos en las áreas de intervención.</t>
  </si>
  <si>
    <t>Replanteamiento y priorización del presupuesto de la Universidad.</t>
  </si>
  <si>
    <t xml:space="preserve">Base de datos de acuerdo con indagación de los profesionales UIS con conocimientos en las áreas de intervención, con el fin de crear una "Escuela de líderes de formación para toda la comunidad UIS". </t>
  </si>
  <si>
    <t xml:space="preserve">Implementar en las actividades ofrecidas dentro del plan de entrenamiento y capacitación  modalidades remotas a través de las herramientas TICs. </t>
  </si>
  <si>
    <t>Consolidar la base de datos, producto de la evaluación de desempeño realizada por los jefes inmediatos, donde se identifican los temas más relevantes e incidentes para fortalecer la capacitación de los funcionarios.</t>
  </si>
  <si>
    <t>-Revisar de forma  permanente los cobros de bonos</t>
  </si>
  <si>
    <t>Realizar reporte mensual a la División Financiera de los bonos a pagar para la verificación correspondiente</t>
  </si>
  <si>
    <t>- Expedición de cuentas cobro dentro de los primeros 10 días del mes
- Realizar Gestión de cobro persuasivo</t>
  </si>
  <si>
    <t xml:space="preserve">-Guía paso a paso para el proceso de valoración de hoja de vida que incluya entre otros aspectos: especificación de las características que deben cumplir los soportes, revisar los registros de todas las modalidades de contratación existentes con la Universidad e incluirlos en la experiencia laboral   
-Solicita a la UAA documentación completa una vez se informa de la vinculación del profesional, así mismo se hace contacto con el futuro funcionario explicando que de la entrega completa de los soportes de educación y experiencia dependerá el salario asignado. </t>
  </si>
  <si>
    <t>Enviar circular al correo institucional con los documentos que se solicitan para la realización de valoraciones de hoja de vida en las distintas modalidades Temporal y OPS.</t>
  </si>
  <si>
    <t xml:space="preserve">Hacer seguimiento a la correcta aplicación de la guía interna por parte de los funcionarios encargados del proceso de valoración </t>
  </si>
  <si>
    <t>Información a los funcionarios en las jornadas de inducción y reinducción en el proceso de presentación de renuncias</t>
  </si>
  <si>
    <t>Divulgar a través de un aviso en la ventanilla de APA o página web de la DGTH en el cual se comunique las fechas oportunas en las que se recibirán y tramitarán las renuncias</t>
  </si>
  <si>
    <t xml:space="preserve">Correo mensual con las novedades consolidadas enviado al subproceso de ACS, fecha de entrega máxima 20 de cada mes. </t>
  </si>
  <si>
    <t>- Implementación de trámite virtual a través de correo electrónico a los jefes de las UAA, solicitando confirmación de prorrogas  terminación de vinculación.
- Base de datos de Excel con alarmas que permite identificar las prorrogas con vencimiento en el siguiente mes</t>
  </si>
  <si>
    <t>Remitir al menos con 15 días de anticipación la  solicitud de trámite de prorroga a las UAA</t>
  </si>
  <si>
    <t xml:space="preserve">Establecer un seguimiento quincenal de las solicitudes procesadas o pendientes de prorroga. </t>
  </si>
  <si>
    <t xml:space="preserve">Guía preliminar de  proceso de solicitud de permisos </t>
  </si>
  <si>
    <t>Elaborar versión definitiva de proceso de solicitud de permiso y actualización de formatos para dicho trámite</t>
  </si>
  <si>
    <t>Actualizar el formato FTH.170 Documentos necesarios para la contratación de docentes cátedra, incluyendo las especificaciones de los documentos requeridos para la asignación de categoría</t>
  </si>
  <si>
    <t>Crear procedimiento para las solicitudes de ascenso de docentes cátedra, que incluya entre otras actividades solicitud por correo electrónico a los Directores de la Escuela o Departamento de los trámites de ascenso de categoría pendientes.</t>
  </si>
  <si>
    <t>Consolidar y remitir  observaciones que deben incluirse en la Convocatoria Concurso Docente y verificar que se estén informando</t>
  </si>
  <si>
    <t>Elaborar material digital que permita capacitar a los usuarios sobre el modulo de CIARP</t>
  </si>
  <si>
    <t>Elaborar y divulgar circular informativa  periódica a los subprocesos generadores del riesgo, con las fechas limites de recepción de novedades</t>
  </si>
  <si>
    <t>Alerta  en el SI frente a la liquidación de novedades de seguridad social</t>
  </si>
  <si>
    <t>Solicitar la creación de alerta en el SIRH que no permita las solicitudes de nombramientos - vinculación - contratación después de los procesos definitivos</t>
  </si>
  <si>
    <t>Realizar seguimiento mensual a los reportes generados por el SI, a través de la elaboración de informe digital que evidencie la inconsistencias que se puedan generar</t>
  </si>
  <si>
    <t>Incluir dentro de las jornadas de inducción y reinducción la información relacionada con la gestión de aplicación de descuentos</t>
  </si>
  <si>
    <t>-Circular enviada por la División de Recursos Humanos</t>
  </si>
  <si>
    <t>Desarrollar y ejecutar una estrategia digital para promover los mecanismos de resolución pacífica de conflictos en la Universidad</t>
  </si>
  <si>
    <t xml:space="preserve"> - Instructivo para la identificación, actualización y evaluación de cumplimiento de requisitos legales en Seguridad y Salud en el Trabajo (ITH.03) y el FTH.108.
 - Actualización de forma periódica la matriz de requisitos legales en SST de la Universidad
-  Jornadas de trabajo donde se revise la importancia en la actualización de normas en SST</t>
  </si>
  <si>
    <t xml:space="preserve"> - Seguimiento a actividades del Plan de trabajo.
 - Evaluaciones periódicas de los estándares mínimos del SG-SST
 - Implementación en las UAA del Procedimiento para la identificación de peligros, evaluación y valoración de riesgos y establecimiento de controles PTH.21
-Información por correo electrónico de los controles a los jefes de las UAA
- Herramienta en Excel que permite hacer seguimiento a los controles 
</t>
  </si>
  <si>
    <t>Realizar seguimiento al proceso de revisión y aprobación de la actualización de reglamento de higiene y seguridad de la Universidad</t>
  </si>
  <si>
    <t>Implementar guía de manejo de contratistas de los temas relacionados con SST</t>
  </si>
  <si>
    <t>Gestionar el 20%, la adquisición de equipos para la renovación tecnológica y repuestos prioritarios para el buen funcionamiento de las emisoras.</t>
  </si>
  <si>
    <t>Falencias en el manejo técnico de la fonoteca (RADIO y T.V)</t>
  </si>
  <si>
    <t xml:space="preserve">Gestionar proyecto que permita la adquisición de un equipo para el almacenamiento y conservación de los archivos de televisión. </t>
  </si>
  <si>
    <t xml:space="preserve"> Atención directa del Director  y profesionales de la Dirección de Comunicaciones</t>
  </si>
  <si>
    <t>Gestionar la contratación del personal</t>
  </si>
  <si>
    <t>Informar a la Comunidad Universitaria el proceso para el envío de manuales de equipos.</t>
  </si>
  <si>
    <t>Solicitar a las Unidades Académico Administrativas del plan anual de mantenimiento preventivo el listado de equipos críticos actualizado</t>
  </si>
  <si>
    <t>Informar a la División de Servicios de Información los inconvenientes presentados con el SIMAT</t>
  </si>
  <si>
    <t>Solicitar servicio de transporte por la intranet</t>
  </si>
  <si>
    <t>Realizar encuesta de satisfacción al usuario</t>
  </si>
  <si>
    <t>Informar a la Comunidad Universitaria de la importancia del cuidado de los equipos</t>
  </si>
  <si>
    <t>Informar a la comunidad universitaria de los servicios brindados en la DMT y el procedimiento</t>
  </si>
  <si>
    <t>Enviar instructivo para el embalaje de equipos delicados a la Comunidad Universitaria</t>
  </si>
  <si>
    <t>Socializar al ingreso del usuario el reglamento de UISALUD y publicarlo en la página web de la Unidad.</t>
  </si>
  <si>
    <t>Adelantar la actualización de la base de datos de acuerdo a lo establecido en el Decreto 1637 del 2006 (RUAF) y Resoluciones 3755 y 2455  del 2008, o normas que la modifiquen o sustituyan</t>
  </si>
  <si>
    <t>Se realiza auditoria a las entidades de la red externa contratada.</t>
  </si>
  <si>
    <t>Realizar seguimiento al cumplimiento de las obligaciones contractuales de la red contratada</t>
  </si>
  <si>
    <t>Realizar el estudio de suficiencia de red con el objeto de ofertar los servicios de acuerdo con las necesidades observadas</t>
  </si>
  <si>
    <t>Se envía carta de autorización de servicios a la RUSS, informando el medio de comprobación de derechos y línea 018000</t>
  </si>
  <si>
    <t>Se realiza junta médica para la evaluación de los casos detectados</t>
  </si>
  <si>
    <t>Concertar con la red de profesionales adscritos el acceso a la historia clínica electrónica de los pacientes.</t>
  </si>
  <si>
    <t>Establecer en el procedimiento de contratación de prestación de servicios asistenciales la inclusión de pólizas de responsabilidad civil</t>
  </si>
  <si>
    <t>Establecer y ejecutar un plan de capacitación para los funcionarios de UISALUD.</t>
  </si>
  <si>
    <t>Socializar los diferentes los canales de comunicación de la Unidad con los usuarios: Página web, correo electrónico, Líneas telefónicas, etc.</t>
  </si>
  <si>
    <t>Evaluar el cumplimiento del horario por parte del personal asistencial de la entidad</t>
  </si>
  <si>
    <t>Indicador de gestión de eventos adversos</t>
  </si>
  <si>
    <t>Revisión  y ajuste de los procedimientos para el cumplimiento de las Rutas de Atención Integral por ciclos de vida, con fundamento en la normatividad vigente y la evidencia científica</t>
  </si>
  <si>
    <t>Están definidos los indicadores de los diferentes programas preventivos que realiza la entidad.</t>
  </si>
  <si>
    <t>Utilizar los medios de comunicación para brindar educación en salud a los usuarios.</t>
  </si>
  <si>
    <t>Diseñar estrategias articuladas con la Universidad  para el fortalecimiento de los programas de promoción y prevención</t>
  </si>
  <si>
    <t>El estado de liquidez de la Unidad permite acceder a los descuentos financieros otorgados por los proveedores</t>
  </si>
  <si>
    <t>Buscar mejores condiciones de negociación con la red de prestadores de servicios de salud y proveedores de medicamentos e insumos (tarifas, descuentos financieros)</t>
  </si>
  <si>
    <t>Se cuenta con cronograma de entrega de reportes e informes a los diferentes entes de control.</t>
  </si>
  <si>
    <t>Comité de Farmacia como ente de seguimiento y control</t>
  </si>
  <si>
    <t>Inventarios selectivos realizados por el personal del área como autocontrol</t>
  </si>
  <si>
    <t>Cumplimiento y adherencia a los protocolos y procedimientos del servicio farmacéutico de UISALUD.</t>
  </si>
  <si>
    <t>Creación de un comité que revise de manera periódica el funcionamiento general de la farmacia de la Unidad.</t>
  </si>
  <si>
    <t>Realizar cuatrimestralmente inventario de medicamentos e insumos médicos y odontológicos.</t>
  </si>
  <si>
    <t>Detectar oportunamente los medicamentos próximos a vencer para gestionar la rotación o devolución al proveedor.</t>
  </si>
  <si>
    <t>TOTAL jun 2020- Jun 2021</t>
  </si>
  <si>
    <t xml:space="preserve">Se deja un porcentaje del 100% teniendo en cuenta que el proceso no tiene acciones y se evidencia el cumplimiento efectivo de los controles. </t>
  </si>
  <si>
    <t>Se tiene propuesta para los 81 indicadores del PDI 2019-2030, sin embargo se realizará la revisión y ajuste final una vez se presente la batería de indicadores en los consejos académico y superior de mayo y junio de 2021.</t>
  </si>
  <si>
    <t>Desde la coordinación de calidad se elaboró una versión preliminar de la relación de indicadores del SGC con los del PDI 2019-2030.
Una vez se tenga la batería de indicadores revisada, ajustada y aprobada por parte de los consejos académico y superior se procederá a realizar la matriz final para enviar a validar con los líderes de los diferentes procesos.</t>
  </si>
  <si>
    <t>Los proyectos de la Vicerrectoría Administrativa relacionados con la Gestión del Conocimiento y la Renovación de los Sistemas de Información Institucionales se cumplieron en un 100%. Ahora bien, el Avance del proyecto de Gestión del Conocimiento Fase II del 2021 tiene un avance del 30% y el de Sistemas de Información Institucionales Fase IV tiene un avance del 50%.</t>
  </si>
  <si>
    <t>Se avanzó según lo planeado en el proyecto para la vigencia 2020 y en la vigencia 2021 se ha avanzado de acuerdo con lo planeado y se tiene un avance del 50%</t>
  </si>
  <si>
    <t>Se logra el cumplimiento del indicador propuesta en términos de lograr gestionar los smmlv asignados por la gobernación para la vigencia, en este caso los proyectos se presentaron desde el IPRED unidad que desde hace varios años participa de esta formulación y por tanto no requirió preparación particular, mientras que el proyecto del EDIC se formuló desde Planeación.</t>
  </si>
  <si>
    <t>Los profesionales de la DCIEG participaron en capacitaciones virtuales realizadas por parte de la Universidad y otras entidades. 
Principalmente se asistió a los eventos programados por la ARL POSITIVA, ICONTEC y Departamento Administrativo de la Función Pública.</t>
  </si>
  <si>
    <t>Según las necesidades que se presentaron por parte de las UAA se realizó el acompañamiento en temas como; Aspectos contractuales, Gestión de Riesgos, Sistema de gestión de calidad, PQRDSF Institucional, Revisiones por la dirección de calidad, SST y laboratorios.</t>
  </si>
  <si>
    <t>Según la periodicidad establecida en la normativa emitida por parte de los entes de control, el proceso Seguimiento Institucional ha realizado el respectivo acompañamiento y verificación del cumplimiento de las acciones establecidas en los Planes de Mejoramiento derivados de auditorias realizadas por la Contraloría General de Santander.  
Como resultado del seguimiento se realiza la respectiva rendición en la Plataforma SIA CONTRALORIA.</t>
  </si>
  <si>
    <t>Se adquirieron 129 bases de datos multidisciplinares.</t>
  </si>
  <si>
    <t>Se adquirieron 1162 libros impresos.</t>
  </si>
  <si>
    <t>En archivo adjunto se presenta el avance de los logros alcanzados en 2020.</t>
  </si>
  <si>
    <t>A partir de la emergencia sanitaria por el Covid 19 la Universidad ha garantizado los espacios requeridos para el desarrollo de clases por medio de la adquisición de licencias Zoom para los encuentros en presencialidad remota y como soporte permanente a la comunidad universitaria ha dispuesto el grupo Apoyo TIC para el manejo de estas licencias.</t>
  </si>
  <si>
    <t xml:space="preserve">OBSERVACIONES / RECOMENDACIONES </t>
  </si>
  <si>
    <t xml:space="preserve">• Se evidenció que los procesos han gestionado los riesgos atendiendo los lineamientos establecidos en la metodología adoptada en el MSE.01 Manual para la Administración del Riesgo. </t>
  </si>
  <si>
    <t xml:space="preserve">• El seguimiento de los riesgos de corrupción se realiza trimestralmente y se puede evidenciar en el siguiente link </t>
  </si>
  <si>
    <t>https://bit.ly/3yEoqEl</t>
  </si>
  <si>
    <t>https://bit.ly/3lQf0Cg</t>
  </si>
  <si>
    <t>https://bit.ly/2XfLziL</t>
  </si>
  <si>
    <t>RESULTADOS FURAG II -2020</t>
  </si>
  <si>
    <t xml:space="preserve">El sistema de control interno de la UIS según los resultados del FURAG II evidencia una buena gestión de la Universidad y su compromiso con la gestión de control al obtener un resultado de 92.0 superando en 19.7 puntos el promedio del índice de su grupo par que fue de 72.3 puntos. 
</t>
  </si>
  <si>
    <t>MATERIALIZACIÓN DE LOS RIESGOS</t>
  </si>
  <si>
    <t xml:space="preserve">Gestionar capacitación en el manejo adecuado de la información. </t>
  </si>
  <si>
    <t xml:space="preserve">Capacitaciones y documento de Word con preguntas orientadoras con preguntas que permitieron darle mayor claridad al proceso </t>
  </si>
  <si>
    <t>https://bit.ly/3jGikNu</t>
  </si>
  <si>
    <t xml:space="preserve">• A nivel institucional también se cuenta con mapa de riesgos de corrupción, el cual aplica para todos los procesos. El seguimiento de dicho mapa se realiza cuatrimestralmente. </t>
  </si>
  <si>
    <t>https://bit.ly/3fMcQQ8</t>
  </si>
  <si>
    <t xml:space="preserve">Desarrollo de software que permite realizar la inscripción en línea para cualquier programa de las sedes regionales, permitiendo realizar el registro dentro de las fechas estipuladas en el calendario académico. </t>
  </si>
  <si>
    <t xml:space="preserve">• Para la identificación de cambios en el entorno, contexto externo e interno se tiene establecida la matriz DOFA, cual ha sido actualizada conforme a las eventualidades de salud pública presentadas en el año 2020. </t>
  </si>
  <si>
    <t>JUNIO 2020 - JUNIO 2021</t>
  </si>
  <si>
    <t xml:space="preserve">En algunos procesos aumento el número de acciones debido a la inclusión de actividades derivadas de la emergencia sanitaria. </t>
  </si>
  <si>
    <t xml:space="preserve">Durante este periodo la Biblioteca reforzó la adquisición de bases de datos con contenido de libro electrónico y laboratorios virtuales con el fin de apoyar a la academia en su trabajo de enseñanza virtual; cumpliendo con el presupuesto aprobado para este fin en el acuerdo 052 de 2020. No se adquirieron las bases de datos  de la AMS, ASCE, ASME, IOP, Journals AIP  para el año 2021 debido a la poca consulta que presentó en el periodo de 2020. </t>
  </si>
  <si>
    <t>*Gestionar la adquisición de material bibliográfico  y monitoreo a trámites administrativos y pagos a proveedores</t>
  </si>
  <si>
    <t xml:space="preserve">No se dio la necesidad del formato ya que se pasó de la modalidad presencial al desarrollo de las clases en presencialidad remota. </t>
  </si>
  <si>
    <t xml:space="preserve">Semestralmente se realiza observación de clase a los docentes. Se aplica encuesta de satisfacción a los estudiantes  y los resultados son tabulados  y se ingresan en hoja de vida de cada docente en el sistema académico del Instituto de Lenguas y se socializan a cada uno de ellos.  </t>
  </si>
  <si>
    <t>Durante  el año 2020 no se presento esta dificultad por razones de aislamiento preventivo,  por lo tanto no fue necesario aplicar este control.</t>
  </si>
  <si>
    <t xml:space="preserve">Por la emergencia sanitaria presentada se  debió pasar de la presencialidad a la presencialidad remota el desarrollo de los cursos, para lo cual la información se publicó en la página web de  la UIS y en la del Instituto de Lenguas. </t>
  </si>
  <si>
    <t xml:space="preserve">Actualización de  la información en el sistema del SIET
Se elaboran e imprimen las actas con los nombres de los estudiantes que alcanzan competencia. </t>
  </si>
  <si>
    <t xml:space="preserve">Creación de un drive para el  registro de información  de los usuarios y sus solicitudes  para el  posterior registro en el sistema y  envío de las facturas vía correo electrónico o plataforma.
Correo enviado a DSI solicitando ajustes al sistema académico del Instituto de Lenguas. </t>
  </si>
  <si>
    <t>Plataforma  UIS   Sistema Gestión de Calidad,  
Actualización información SIET.</t>
  </si>
  <si>
    <t xml:space="preserve">Se realizó mantenimiento de la planta física como  resanes, pintura , limpieza. </t>
  </si>
  <si>
    <t xml:space="preserve">Tramite oportuno de las ordenes de pago </t>
  </si>
  <si>
    <t xml:space="preserve">Evaluación semestral de la actividad docente y realimentación a Instructores I.L.
</t>
  </si>
  <si>
    <t xml:space="preserve">El proceso cuenta con controles que le han permitido mitigar los riesgos identificados y no han requerido formular nuevas acciones. </t>
  </si>
  <si>
    <t>Situación en la cual la  Universidad no pueda atender oportunamente los requerimientos judiciales, extrajudiciales o administrativos, o indicar acciones extrajudiciales y judiciales.</t>
  </si>
  <si>
    <r>
      <t xml:space="preserve">Estudiantes
Abogados Externos y/o Asesor Jurídico.
Secretaria Oficina Jurídica
</t>
    </r>
    <r>
      <rPr>
        <sz val="10"/>
        <rFont val="Humanst521 BT"/>
        <family val="2"/>
      </rPr>
      <t>Abogado Pasante
Unidades Académico-Administrativas
Servidores de la Universidad.</t>
    </r>
  </si>
  <si>
    <t>Porque el Litisdata no  reporta oportunamente la información o la reporta errores en la información.</t>
  </si>
  <si>
    <t>Resumen de revisión diaria de Litisdata.
Formato Control de Correspondencia FJU-01.
Formato Control de Procesos Judiciales FJU-09 actualizado.             
Dos personas del proceso jurídico revisan diariamente en forma independiente los datos suministrados por los informativos.
Realizar seguimiento aleatorio mensual a los controles establecidos.</t>
  </si>
  <si>
    <t>Estudiantes
Abogados Externos y/o Asesor Jurídico.
Secretaria Oficina Jurídica
Abogado Pasante
Unidades Académico-Administrativas
Servidores de la Universidad.</t>
  </si>
  <si>
    <t>Solicitudes imprevistas de carácter urgente o  términos cortos que obligan a reprogramar las actividades planeadas.</t>
  </si>
  <si>
    <t>Porque los plazos y limites establecidos por la ley o las autoridades judiciales ante figuras tales como tutelas y derechos de petición son muy cortos e improrrogables y se les debe dar prioridad.</t>
  </si>
  <si>
    <t>Se actualizaron los documentos del proceso de contratación en la vigencia 2020 y primer semestre vigencia 2021</t>
  </si>
  <si>
    <t xml:space="preserve">Se actualiza la pagina web, donde se actualiza la normativa </t>
  </si>
  <si>
    <t xml:space="preserve">Incumplimiento en la aplicación de la normativa </t>
  </si>
  <si>
    <t>* Difusión de documentación del proceso en la página Web institucional
* Control selectivo</t>
  </si>
  <si>
    <t>Asesorar a través de  diferentes medios, a las U.A.A. en temas jurídicos de Contratación</t>
  </si>
  <si>
    <t>Falencia en la gestión de la plataforma de proveedores</t>
  </si>
  <si>
    <t>Cambiar contraseña de forma automática  cada semestre</t>
  </si>
  <si>
    <t>Elaborar un documento informativo para asesoramiento en el registro de proveedores</t>
  </si>
  <si>
    <t>Se viene realizando el cambio de contraseña en la plataforma</t>
  </si>
  <si>
    <t>Se elaboro un documento sobre el registro de proveedores y se habilito en la pagina de registro de proveedores, como preguntas frecuentes</t>
  </si>
  <si>
    <t>Seguimiento a los canales de distribución digital para las publicaciones UIS (Bookwire, e-Libro a través de Bibliotecas).</t>
  </si>
  <si>
    <t>-Política general
-Políticas específicas
-Procedimientos específicos
https://teams.microsoft.com/_#/school/files/General?threadId=19%3Ad1fdd0beebc8458aa14468a8e8fa936b%40thread.tacv2&amp;ctx=channel&amp;context=General&amp;rootfolder=%252Fsites%252FSeguridaddelaInfo</t>
  </si>
  <si>
    <t>Documento registrado en el Banco de Programas y Proyectos de Inversión</t>
  </si>
  <si>
    <t>Propuesta enviada al Rector - Pendiente aval para el registro en el Banco de Proyectos</t>
  </si>
  <si>
    <t xml:space="preserve">Se realizo el cambio de las contraseñas conforme a la planeación de la DSI. </t>
  </si>
  <si>
    <t>El día miércoles 23 de junio de 2021 a las 8 am se realizó la socialización del instructivo que detalla el proceso de adjudicación de estudiantes del comedor estudiantil al Jefe y profesionales administrativos de la SCC por parte del auxiliar administrativo Jaime Almeyda</t>
  </si>
  <si>
    <t>Se presenta como evidencia el video, y lista de asistencia a la jornada de socialización de la información.</t>
  </si>
  <si>
    <t>La Sección de Servicios Integrales de Salud y Desarrollo Psicosocial - SSISDS, documentó el Programa de Seguridad del Paciente PGBE-08, el cual contiene 5 practicas seguras que se trabajaron y se documentaron a través de cinco protocolos: 
• TBE.44 Protocolo identificación correcta de pacientes
• TBE.45 Protocolo de pequeña cirugía segura
• TBE.46 Protocolo prevención de caídas
• TBE.47 Protocolo de atención limpia y segura
• TBE.48 Protocolo manejo seguro de medicamentos
Para conocimiento de todo el personal adscrito a la SSISDS, estos documentos se socializaron en reunión de equipo de trabajo</t>
  </si>
  <si>
    <t>Copia Acta de reunión semanal – SSISDS (fecha: 26 de abril de 2021)</t>
  </si>
  <si>
    <t xml:space="preserve">Las actividades descritas en los programas de Buenas Prácticas de Manufactura documentadas por la Sección Comedores y Cafetería en el sistema de Gestión de Calidad tales como: Programa de manejo de residuos sólidos - BPM - PGBE02, Programa de monitoreo de agua potable - BPM - PGBE03,  Programa de manejo integrado de plagas - BPM - PGBE04, Programa de muestreo microbiológico y fisicoquímico - BPM - PGBE06 tienen como objetivo garantizar las condiciones de inocuidad en la prestación del servicio del Comedor Estudiantil. Dada la contingencia por el COVID 19 y el proyecto de reforzamiento estructural del Edificio de Bienestar Universitario, dichos servicios fueron suspendidos sin reactivación a la fecha y por tanto; no es factible desarrollar las actividades descritas puesto que son dependientes de la existencia de infraestructura física y un proceso de entrega de alimentos dado el carácter que tienes las actividades como: toma de muestras, inspecciones física, ubicación de trampas para roedores, entre otros. </t>
  </si>
  <si>
    <t>Durante el año 2020 la SCC acompañó el proyecto de grado denominado: Modelo de Disciplina Operativa en la Sección de Comedores y Cafetería UIS, Trabajo de Aplicación para optar por el título de Maestría en Gerencia de la Seguridad y Salud en el Trabajo</t>
  </si>
  <si>
    <t>Copia del Trabajo de Aplicación para optar por el título de Maestría en Gerencia de la Seguridad y Salud en el Trabajo: Modelo de Disciplina Operativa en la Sección de Comedores y Cafetería UIS</t>
  </si>
  <si>
    <t>*Pantallazos reuniones para realizar ajustes en el SIMSIS
*Solicitud de la jefe SSISDS para la DSI, solicitando mejora en el SIMSIS
*Soportes de la gestión e inclusión de un modulo nuevo en SIMSIS, para registrar las actividades masivas de los PEP
*Pantallazos del nuevo modulo en funcionamiento
*Copia Acta de entrega de ajustes al sistema de información del Programa Combo Saludable - SICOMBOS</t>
  </si>
  <si>
    <t>La realización de Backup periódicos de los sistemas de información de la Sección Salud y PEP esta a cargo de la DSI, como soporte se anexa Correo electrónico donde nos informan: "La División de servicios de información realiza el backup de las bases de datos institucionales y de los servidores que soportan los sistemas de información institucionales de acuerdo con la guía de backup GSI.02.
Los soportes se encuentran en la DSI, los backups se realizaron normalmente durante el año 2020."
*El backup de los equipos de computo es realizado por cada funcionario de la Sección</t>
  </si>
  <si>
    <t>*Pantallazos del correo donde la SSISDS realiza seguimiento a la correcta y oportuna realización de Backup al SIMSIS</t>
  </si>
  <si>
    <t xml:space="preserve">Se realizó un cronograma de mantenimiento anual para la SSISDS, también se lleva control de todos los equipos por áreas, dejando registro de la fecha en la cual se hace el respectivo mantenimiento </t>
  </si>
  <si>
    <t>Copia de los reportes de servicio del proveedor externo que realiza mantenimiento preventivo a los equipos de la SSISDS</t>
  </si>
  <si>
    <t xml:space="preserve">Pantallazos de capacitación por la Plataforma Microsoft Teams </t>
  </si>
  <si>
    <t xml:space="preserve">En la Unidad NO se realizaron contrataciones nuevas durante el periodo de tiempo aquí referido. </t>
  </si>
  <si>
    <t xml:space="preserve">Se han realizado 1 de los 30 inventarios programados. </t>
  </si>
  <si>
    <t xml:space="preserve">Se realizó el envío de rendición de inventarios a la División Financiera UIS en las siguientes fechas: 
*Agosto 27 de 2020
*Octubre 30 de 2020 </t>
  </si>
  <si>
    <t xml:space="preserve">Se presenta evidencia de la solicitud realizada: correo electrónico remitido a la DCIEG </t>
  </si>
  <si>
    <t xml:space="preserve">El formato de eventualidades y devoluciones, es un documento previsto para ser diligenciado en forma presencial durante el proceso de recepción e inspección de materias primas por parte del auxiliar de almacén y almacenista de la SCC. Como parte de la contingencia por el COVID 19 y el proyecto de reforzamiento estructural del Edificio de Bienestar Universitario no se cuenta con infraestructura física en la cual se desarrollen procesos de recepción e inspección de materias primas y tampoco procesos de producción o servicio de alimentación. En ese sentido,  no se presenta evidencia de lo requerido. Una vez se reactiven los procesos de producción e inspección de calidad de las materias primas, se continuará con el diligenciamiento. </t>
  </si>
  <si>
    <t>Durante el año 2020 y primer trimestre de 2021 se aplicaron diferentes capacitaciones al personal de la Sección de Comedores y Cafetería (SCC), como complemento a estas capacitaciones se les realizaron actividades evaluativas por medio de Formularios (FORMS), los cuales el personal podía realizar varias veces, hasta afianzar y obtener un puntaje superior al 80% del puntaje total, como calificación se colocó la mayor calificación obtenida</t>
  </si>
  <si>
    <t xml:space="preserve">Socialización y evaluación Documentos del SGC en la SCC - 2020 y Lista de capacitaciones con y sin certificados SCC 2020
En total se llevaron a cabo durante 2020, 28 capacitaciones relacionadas con Buenas Prácticas de Manufactura, especialmente de la documentación que se encontraba en el Sistema de Gestión de Calidad. 
El 100% del personal operativo desarrolló las capacitaciones y evaluaciones tal como se evidencia en los informes relacionados. </t>
  </si>
  <si>
    <t xml:space="preserve">Durante el año 2020 y primer semestre de 2021 se capacitó al personal de bodega Sección de Comedores y Cafetería (SCC)  en temas relacionados con Buenas Prácticas de recepción y almacenamiento de materias primas e insumos, como complemento a la capacitación se les realizaron actividades evaluativas por medio de Formularios (FORMS), los cuales el personal podía realizar varias veces, hasta afianzar y obtener un puntaje superior al 80% del puntaje total, como calificación se colocó la mayor calificación obtenida.
*Del 23 al 26 de junio de 2020 / Capacitación en recepción y almacenamiento de materias primas e insumos / 1 auxiliar de almacén contratado - 100% capacitado. 
*Del 21 al 26 de agosto de 2020 / Protocolo de Bioseguridad para recepción y almacenamiento de materias primas e insumos / 1 auxiliar de almacén contratado - 100% capacitado. </t>
  </si>
  <si>
    <t xml:space="preserve">Socialización y evaluación Documentos del SGC en la SCC - 2020 y Lista de capacitaciones con y sin certificados SCC 2020 relacionadas con Buenas Prácticas de Manufactura </t>
  </si>
  <si>
    <t xml:space="preserve">Las jornadas de limpieza profunda y organización de bodegas de la SCC se realizan como parte de las actividades derivadas de los Programas de Buenas Prácticas de Manufactura que garantizan la inocuidad de los alimentos ofrecidos a los usuarios de los servicios de alimentación. Como parte de la contingencia por el COVID 19 y el proyecto de reforzamiento estructural del Edificio de Bienestar Universitario no se cuenta con infraestructura física en la cual se desarrollen procesos de limpieza y desinfección, tampoco procesos de producción o servicio de alimentación. En ese sentido, no se presenta evidencia de lo requerido. Una vez se cuente con infraestructura física de bodegas y se reactiven los procesos de producción se reactivaran las jornadas. </t>
  </si>
  <si>
    <t>En la SCC se brindaron las siguientes capacitaciones: 
*Impactos negativos por praxis inadecuada en todos los procesos operativos del Comedor Estudiantil
*Comprensión e importancia del Procedimiento Elaboración de Minutas del Comedor Estudiantil</t>
  </si>
  <si>
    <t>*Presentaciones en PPT de las Capacitaciones
*Archivo en excel donde se resaltan las personas capacitadas y evaluadas</t>
  </si>
  <si>
    <t>Se presenta evidencia de la solicitud realizada a la División de Planta Física para que efectuara el lavado de tanques de agua de la Cafetería AKDmia dado que los tanques de agua de Comedores, Combos, Especiales y Cafetería Bienestar NO se encontraban activos por la remodelación de infraestructura del Edificio de Bienestar Universitario. En respuesta a la comunicación, la División de Planta Física indica que la limpieza se realizará entre junio y julio de 2020. Es importante aclarar que durante 2021 dada la contingencia por el COVID y la modalidad trabajo en casa, no se están tramitando dichas solicitudes  se encuentran en pausa los procesos de mantenimiento de tanques, y dichas solicitudes se realizarán una vez se reactive el trabajo presencial en la Universidad</t>
  </si>
  <si>
    <t>Correo de gestión de la solicitud y la respuesta por parte de la División de Planta Física</t>
  </si>
  <si>
    <t>Se realizaron capacitaciones al personal de bienestar estudiantil enfocadas a  Bioseguridad/ cuidado y manejo de voz asociado al uso de protección respiratoria/administración de riesgos</t>
  </si>
  <si>
    <t>Listados de asistencia</t>
  </si>
  <si>
    <t>Acta de reunión con Bienestar Estudiantil</t>
  </si>
  <si>
    <t>Cronogramas de actividades FBE.81, por cada PEP</t>
  </si>
  <si>
    <t>Formato FBE. 81</t>
  </si>
  <si>
    <t xml:space="preserve">1. Cronograma convocatoria Bonos alimentarios periodos 2020-2 y 2021-1
2. Acuerdo del Consejo Académico N° 052 de febrero 18 de 2020, por el cual se aprueba el calendario académico de las sedes regionales de la UIS en Barrancabermeja y Socorro, correspondiente al primer y segundo periodo académico de 2020. Acuerdo del Consejo Académico N° 004 de enero 20 de 2021 Por el cual se aprueba el calendario académico de las Sedes Regionales de la UIS en Barbosa, Barrancabermeja, Málaga y Socorro, correspondiente al primer y segundo periodo académico de 2021.
3. Divulgaciones realizadas: Bonos alimentarios y Reliquidaciones de matrícula  </t>
  </si>
  <si>
    <t>Se revisan la afiliación a seguridad social de los integrantes de la UEF de todos los estudiantes que solicitan reliquidación de matriculas, a través de consultas en ADRES, RUAF y registro en SIMSIS.</t>
  </si>
  <si>
    <t>1. Acta número 2021100001 de noviembre 24 de 2020 Solicitud de Reliquidaciones para el segundo Semestre del 2020, Comité de Reliquidación de Matrículas Sede Socorro
2. Acta previa de mayo de 2021 Solicitud de Reliquidaciones para el segundo Semestre del 2021, Comité de Reliquidación de Matrículas Sede Socorro</t>
  </si>
  <si>
    <t>Inducción a la profesional en Psicopedagogía contratada según OPS N° 2021000361 celebrada el 2 de febrero de 2021</t>
  </si>
  <si>
    <t>Acta de reunión N° 003 del día 2 de febrero de 2021, entre la profesional de Coordinación Bienestar Universitario y la profesional en Psicopedagogía contratada según OPS N° 2021000361 por el periodo de 2 de febrero de 2021 al 30 de junio de 2021. Cuyo objeto es, Realizar las valoraciones pedagógicas-cognitivas a los estudiantes que ingresan por primera vez a la universidad. ejecutar asesorías individuales y la realización de talleres grupales para los estudiantes con riesgo pedagógico y/o cognitivo de todos los niveles con el fin de ampliar la cobertura del programa SEA-FPC en la Sede Socorro de enero a junio de 2021.</t>
  </si>
  <si>
    <t xml:space="preserve">Se requieren las profesionales en Enfermería y en Trabajo social para la sede, cargos profesionales ausentes desde el año 2018, se han hecho dos procesos de vinculación para Enfermería los cuales no se han logrado culminar. </t>
  </si>
  <si>
    <t>MATERIALIZACIÓN DEL RIESGO</t>
  </si>
  <si>
    <t>CONTROLES EXISTENTES</t>
  </si>
  <si>
    <t>ACCIONES DE MITIGACIÓN DEL RIESGO</t>
  </si>
  <si>
    <t>Descripción de la posible materialización del riesgo</t>
  </si>
  <si>
    <t>El riesgo se ha materializado</t>
  </si>
  <si>
    <t>¿Qué acciones se adelantaron al respecto?</t>
  </si>
  <si>
    <t xml:space="preserve">Controles existentes por Riesgo </t>
  </si>
  <si>
    <t>Los controles se están ejecutando</t>
  </si>
  <si>
    <t>Relacionar evidencias del cumplimiento de los controles</t>
  </si>
  <si>
    <t>Acción</t>
  </si>
  <si>
    <t xml:space="preserve">% Avance </t>
  </si>
  <si>
    <t>Descripción del seguimiento de las acciones</t>
  </si>
  <si>
    <t>Relacionar evidencias del cumplimiento de las acciones.</t>
  </si>
  <si>
    <t>Si</t>
  </si>
  <si>
    <t>No</t>
  </si>
  <si>
    <t>Escribir la acción</t>
  </si>
  <si>
    <t>Batería de indicadores estratégicos del PDI 2019-2030</t>
  </si>
  <si>
    <t xml:space="preserve">Batería de indicadores aprobado como parte del PDI 2019-2030. http://www.uis.edu.co/webUIS/es/administracion/rectoria/documentos/PDI2019-2030.pdf </t>
  </si>
  <si>
    <t xml:space="preserve">Batería de indicadores del sistema de gestión de calidad </t>
  </si>
  <si>
    <t>https://www.uis.edu.co/webUIS/es/sistemaGestionIntegrado/sistemaGestionCalidad/indicadoresSGC.html</t>
  </si>
  <si>
    <t xml:space="preserve">Capacitaciones realizadas por Planeación a las UAA con el fin de guiar la formulación de proyectos del Programa Anual de Gestión (PGA) de acuerdo con los objetivos del PDI. </t>
  </si>
  <si>
    <t>Listados de asistencia de capacitación a UAA (c1.3)</t>
  </si>
  <si>
    <t xml:space="preserve">Establecer la relación entre los indicadores del sistema de gestión de calidad y los indicadores del PDI 2019-2030 e incorporarlo en la matriz de planeación estratégica.  </t>
  </si>
  <si>
    <t>Versión preliminar de la matriz de indicadores</t>
  </si>
  <si>
    <t>Seguimiento a los proyectos del PGA de las UAA por parte de la Dirección de Control Interno y Evaluación de Gestión.</t>
  </si>
  <si>
    <t>http://www.uis.edu.co/webUIS/es/administracion/controlGestion/documentos/seguimientoEvaluacion/informeSeguimientoProgramaGestion2020.pdf</t>
  </si>
  <si>
    <t>Seguimiento al Plan de mejoramiento fruto de la Acreditación Institucional.</t>
  </si>
  <si>
    <t>Informe de Seguimiento al Plan de Mejoramiento (c1.5)</t>
  </si>
  <si>
    <t>Auditorias internas realizadas por la Dirección de Control Interno y Evaluación de Gestión.</t>
  </si>
  <si>
    <t>Los informes de auditoría reposan en el archivo de la Dirección de Control Interno y Evaluación y Gestión - DCIEG-.</t>
  </si>
  <si>
    <t>Micro sitio en la Página web institucional para el control y seguimiento de la ciudadanía: "Transparencia y acceso a información pública"; Veeduría ciudadana; Rendición de Cuentas</t>
  </si>
  <si>
    <t>https://www.uis.edu.co/webUIS/es/transparenciaAccesoInformacionPublica.html
https://www.uis.edu.co/veeduria/indexNuevo.html</t>
  </si>
  <si>
    <t>Documentación del Sistema de Gestión de Calidad.</t>
  </si>
  <si>
    <t>https://www.uis.edu.co/webUIS/es/index.jsp Ruta: Inicio, Sistemas de Información, Intranet (usuario y contraseña: publico)/Sistema de Gestión Integrado/  
Mapa de Procesos Documentación</t>
  </si>
  <si>
    <t>Actas de reuniones de grupos primarios para el seguimiento de las actividades de cada proceso.</t>
  </si>
  <si>
    <t>Las actas de los grupos primarios reposan en el archivo interno de cada uno de los procesos.</t>
  </si>
  <si>
    <t>Correos y circulares para dar a conocer cambios o lineamientos de los procesos</t>
  </si>
  <si>
    <t>La Universidad, desde la División de Gestión de Talento Humano y a partir de los requerimientos y planeación de cada UAA han desarrollado diversas actividades de formación relacionada con cumplimiento de normativa actual, tales como: MIPG, SGC, Procedimiento interno de gestión del cambio.</t>
  </si>
  <si>
    <t>Divulgación del Diario Normativo por medio de correos electrónicos.</t>
  </si>
  <si>
    <t xml:space="preserve">Revisión por la dirección de los sistema de gestión. </t>
  </si>
  <si>
    <t>Enlace - SGC.  https://www.uis.edu.co/webUIS/es/sistemaGestionIntegrado/sistemaGestionCalidad/documentos/revisionDireccionSGC2020.pdf</t>
  </si>
  <si>
    <t>Listados maestros de documentos externos.</t>
  </si>
  <si>
    <t>https://www.uis.edu.co/webUIS/es/index.jsp Ruta: Inicio/Sistemas de Información/Intranet (usuario y contraseña: publico)/Sistema de Gestión Integrado/  
Mapa de Procesos Documentación. En cada proceso se encuentra el listado maestro de documentos internos</t>
  </si>
  <si>
    <t>Publicación de la rendición de cuentas  en la página Web y medios de divulgación internos como correos electrónico y redes sociales</t>
  </si>
  <si>
    <t>http://www.uis.edu.co/webUIS/es/administracion/rectoria/rendicionCuentas/2019-2022/index.html</t>
  </si>
  <si>
    <t>http://www.uis.edu.co/webUIS/es/administracion/rectoria/rendicionCuentas/2019-2022/documentos/estrategiaRendicionCuentas2021.pdf</t>
  </si>
  <si>
    <t>Especiales periodísticos TELEUIS; Periódicos UIS.</t>
  </si>
  <si>
    <t>http://www.uis.edu.co/webUIS/es/mediosComunicacion/hechoenlauis/edicionesHechosUIS/libro/index.html</t>
  </si>
  <si>
    <t>Redes sociales institucionales.</t>
  </si>
  <si>
    <t>https://www.youtube.com/watch?v=Y9tJngBqab8
https://www.facebook.com/1024991774189294/videos/798041730741882
https://www.facebook.com/1539247399632425/videos/1292039557840087
https://www.facebook.com/645045812258766/videos/298862284865280</t>
  </si>
  <si>
    <t>Informes publicados en la página Web: UIS en Cifras.</t>
  </si>
  <si>
    <t>https://bit.ly/2NucOl6</t>
  </si>
  <si>
    <t>Plan Anticorrupción y Atención al Ciudadano publicado en la página institucional.</t>
  </si>
  <si>
    <t>https://www.uis.edu.co/webUIS/es/transparenciaAccesoaInformacionPublica/planeacion/documentos/planAnticorrupcion/2021/PAAC2021-V1.pdf</t>
  </si>
  <si>
    <t xml:space="preserve">Seguimiento a indicadores institucionales </t>
  </si>
  <si>
    <t>https://www.uis.edu.co/webUIS/es/transparenciaAccesoaInformacionPublica/planeacion/documentos/informePDI2019-2030.pdf</t>
  </si>
  <si>
    <t>Renovación_SI_Fase_III_2020
Renovación_SI_Fase_IV_2021</t>
  </si>
  <si>
    <t>Reportes a entes de control según normativa</t>
  </si>
  <si>
    <t>Los reportes para los entes de control se consolidan en la Dirección de Control Interno y Evaluación de Gestión.</t>
  </si>
  <si>
    <t xml:space="preserve">Validación de la información a reportar a organismos externos por parte de los responsables de las UAA. </t>
  </si>
  <si>
    <t>La validación de la información la realiza cada una de las Unidades Académico Administrativas -UAA- desde donde se realizan reportes específicos, según requerimientos a la Institución.</t>
  </si>
  <si>
    <t xml:space="preserve">Registros de los sistemas de información institucionales. </t>
  </si>
  <si>
    <t>Desde los sistemas de información institucionales se pueden generar reportes, según las necesidades de las UAA.</t>
  </si>
  <si>
    <t xml:space="preserve">DIRECCIÓN INSTITUCIONAL </t>
  </si>
  <si>
    <t>Proporcionar a las unidades asesoría basada en información incorrecta para la para la elaboración de propuestas, proyectos o presupuesto.</t>
  </si>
  <si>
    <t>NA</t>
  </si>
  <si>
    <t>Revisión y validación por parte de los funcionarios de Planeación sobre los datos suministrados.</t>
  </si>
  <si>
    <t>correo dirigido a una de las unidades para revisión de información. (c1 #1)</t>
  </si>
  <si>
    <t>Se han llevado a cabo 7 reuniones en las cuales se han discutido temas varios en torno a intereses de la unidad.</t>
  </si>
  <si>
    <t>Auditorias externas del MEN para verificar la calidad de la información reportada por las UAA.</t>
  </si>
  <si>
    <t>comunicación de visita de auditores (c1 #2)</t>
  </si>
  <si>
    <t>Existencia de archivos que  soportan los reportes dados por las UAA.</t>
  </si>
  <si>
    <t>Copia de correo de una de las unidades que poseen las tablas de reporte  (c1 #3)</t>
  </si>
  <si>
    <t>Seguimiento del cronograma con fechas de corte para el registro de la información.</t>
  </si>
  <si>
    <t>Cronograma establecido para fechas de reporte (c1 #4)</t>
  </si>
  <si>
    <t>Inducción a nuevos funcionarios</t>
  </si>
  <si>
    <t>se adjunta listado de asistencia para la inducción realizada a la profesional Andrea Corredor (c1.5)</t>
  </si>
  <si>
    <t>Que el proceso de planificación institucional bien sea Plan de Desarrollo Institucional o Programación Anual presente fallas y no permita generar las propuestas finales</t>
  </si>
  <si>
    <t>Lineamientos por parte de Rectoría para la elaboración del presupuesto.</t>
  </si>
  <si>
    <t>Acta CS 11 de 2020 en el cual se aprueban los lineamientos presupuestales (c2.1)</t>
  </si>
  <si>
    <t>Se llevaron a cabo 5 reuniones las cuales cubrieron la misma población que se había planeado con 6 reuniones</t>
  </si>
  <si>
    <t>Consulta del comportamiento de las variables macroeconómicas a lo largo del año.</t>
  </si>
  <si>
    <t>Consulta ejecución presupuestal del año.</t>
  </si>
  <si>
    <t>Histórico Ingresos y Egresos F. Común y proyección ppto 2021 (c2.3 y c2.5)</t>
  </si>
  <si>
    <t>Capacitaciones a las UAA.</t>
  </si>
  <si>
    <t>Listados de asistencia a las capacitaciones. (c2.4)</t>
  </si>
  <si>
    <t xml:space="preserve">Comparación entre el presupuesto proyectado y el histórico. </t>
  </si>
  <si>
    <t>Verificación de partidas que presentan desviaciones con la fuente de información (suministrada por las UAA) - (Documento de trabajo)</t>
  </si>
  <si>
    <t>Presupuesto comparativo 2021 Fondo Común_Versiones (c2.6)</t>
  </si>
  <si>
    <t>Reuniones de  revisión y retroalimentación de información entre Planeación y la alta dirección para determinar los  ajustes necesarios.</t>
  </si>
  <si>
    <t>Reuniones -Programación Presupuestal para 2021 (c2.7)</t>
  </si>
  <si>
    <t>Observaciones a las UAA sobre los proyectos de gestión formulados.</t>
  </si>
  <si>
    <t>correo en el cual se informa el lugar de consulta de las observaciones de cada proyecto (c2.8)</t>
  </si>
  <si>
    <t>Reuniones de retroalimentación de información con la Comisión del Consejo Superior.</t>
  </si>
  <si>
    <t>Acta 17 de 2020 del Consejo Superior (c2.9)</t>
  </si>
  <si>
    <t>La metodología para la construcción del PDI es aprobada por el Consejo Académico y propuesta por un equipo técnico.</t>
  </si>
  <si>
    <t>acuerdo CS 047 de 2019 de aprobación del PDI 2019-2030 en el cual se explica el proceso para su aprobación. (c2.10)</t>
  </si>
  <si>
    <t>Indicación incluida en la Guía para la formulación de proyectos de gestión https://www.uis.edu.co/planeacion/documentos/2020/planificacion2021/4guiaFormulacionProyectosGestion2021.pdf#page=8</t>
  </si>
  <si>
    <t>Pérdida de recursos destinados para proyectos de inversión por la no asignación a tiempo de recursos provenientes de Ordenanza por proyectos de inversión no gestionados oportunamente.</t>
  </si>
  <si>
    <t>Base de propuestas priorizadas para ser presentadas</t>
  </si>
  <si>
    <t xml:space="preserve">Archivo con las propuestas que fueron priorizadas y presentadas a la Gobernación para posible financiación con recursos del departamento o de Sistema General de Regalías </t>
  </si>
  <si>
    <t>Preparar a las unidades competentes para formular proyectos maduros desde el punto de vista técnico, viables financieramente y alineados con las necesidades estratégicas de la Universidad, para que presenten los proyectos de inversión pertinentes ante la Gobernación de Santander, indicador Monto a solicitar con propuestas de inversión presentadas para recursos de ordenanza</t>
  </si>
  <si>
    <t>Radicados de los proyectos presentados a la Gobernación de Santander, correo IPRED.</t>
  </si>
  <si>
    <t>Asesorías a las UAA.</t>
  </si>
  <si>
    <t>Correos enviados a algunas Unidades de las que recibieron asesorías y se requirió el envío de correo electrónico</t>
  </si>
  <si>
    <t xml:space="preserve">Cumplimiento del Procedimiento Institucional para la planeación y aprobación de la inversión. </t>
  </si>
  <si>
    <t>POAI 2021 http://www.uis.edu.co/webUIS/es/transparenciaAccesoaInformacionPublica/planeacion/documentos/POAI-2020.pdf</t>
  </si>
  <si>
    <t xml:space="preserve">PLANEACIÓN INSTITUCIONAL </t>
  </si>
  <si>
    <t>https://www.uis.edu.co/intranet/calidad/mapa.html
https://www.uis.edu.co/webUIS/es/administracion/controlGestion/auditoriasInternas.html</t>
  </si>
  <si>
    <t>https://www.uis.edu.co/webUIS/es/administracion/controlGestion/auditoriasInternas.html</t>
  </si>
  <si>
    <t>https://www.uis.edu.co/intranet/calidad/mapa.html
https://www.uis.edu.co/webUIS/es/documentos/planesDecreto612/planFormacionDocentes.pdf
https://www.uis.edu.co/webUIS/es/administracion/controlGestion/auditoriasInternas.html</t>
  </si>
  <si>
    <t>Hacer seguimiento al plan anual de auditorías</t>
  </si>
  <si>
    <t>Esta es una actividad de carácter permanente realizada por el Director de Control Interno. 
Para la vigencia 2020 el seguimiento se encuentra ejecutado al 100%  y se encuentra publicado en la página web en el siguiente link https://bit.ly/2UQQPYR
Para el primer semestre del año 2021, se continua con la ejecución de las actividades establecidas en el PAAI y el seguimiento se ha realizado periódicamente.</t>
  </si>
  <si>
    <t>Página web link https://bit.ly/2UQQPYR</t>
  </si>
  <si>
    <t xml:space="preserve">Evidencia actividad 3-4: Capacitaciones Profesionales DCIEG </t>
  </si>
  <si>
    <t>https://www.uis.edu.co/intranet/calidad/mapa.html</t>
  </si>
  <si>
    <t>Procedimiento para la elaboración del plan de acción y/o corrección
Seguimiento a las páginas web de los entes de control con el fin de conocer sus cronogramas y novedades
Plan Anual de Auditorías</t>
  </si>
  <si>
    <t>https://www.uis.edu.co/intranet/calidad/documentos/SEGUIMIENTO_INSTITUCIONAL/procedimientos/PSE.02.pdf
https://www.uis.edu.co/webUIS/es/administracion/controlGestion/organismosInspeccionVigControl.html
https://www.uis.edu.co/webUIS/es/administracion/controlGestion/auditoriasInternas.html</t>
  </si>
  <si>
    <t xml:space="preserve">Evidencia actividad 5: Pantallazos rendiciones </t>
  </si>
  <si>
    <t>Incumplimiento en tiempo de respuesta a los usuarios del Sistema de Quejas, Reclamos y Sugerencias</t>
  </si>
  <si>
    <t>https://www.uis.edu.co/sipqrsPublico/home.seam</t>
  </si>
  <si>
    <t xml:space="preserve">Con el fin de mejorar se solicitado dos ajustes al sistema de PQRS los cuales fueron realizados por parte de la División de Servicios de Información. </t>
  </si>
  <si>
    <t xml:space="preserve">Evidencia actividad 5: Pantallazos de las mejoras al sistema </t>
  </si>
  <si>
    <t xml:space="preserve">SEGUIMIENTO INSTITUCIONAL </t>
  </si>
  <si>
    <t>Plan de mejoramiento acorde con los resultados de la acreditación institucional y su ejecución.</t>
  </si>
  <si>
    <t>•Plan de mejoramiento derivado de la acreditación institucional (2013) disponible en https://www.uis.edu.co/webUIS/es/acercaUis/index.html &gt; Acreditación Institucional &gt; Autoevaluación Institucional 2013 &gt; Informe.
• Planes de gestión 2020 disponible en https://www.uis.edu.co/planeacionUIS/ Planeación estratégica&gt; Plan de Gestión&gt;Plan de Gestión 2020.</t>
  </si>
  <si>
    <t xml:space="preserve">
•Plan de mejoramiento fruto de la autoevaluación con fines de renovación de la acreditación institucional 2021.</t>
  </si>
  <si>
    <t>Plan de desarrollo acorde con las exigencias de la Universidad.</t>
  </si>
  <si>
    <t>• Plan de Desarrollo Institucional 2019-2030 disponible en https://www.uis.edu.co/webUIS/es/administracion/rectoria/documentos/PDI2019-2030.pdf.</t>
  </si>
  <si>
    <t>Seguimiento al cumplimiento del plan de mejoramiento del programa.</t>
  </si>
  <si>
    <t xml:space="preserve">Dado que el CNA, en febrero de 2021, publicó la Guía 4 “Seguimiento y evaluación de los planes de mejoramiento de programas académicos e instituciones de educación superior”, se hizo necesario elaborar o reajustar los siguientes documentos para atender estas disposiciones:
• Aparte de la “Guía de gestión de los planes de mejoramiento de seguimiento” - capítulo 4 con sus respectivos anexos (anexo 3 y 4) - versión 2.
• Instrumento para el seguimiento del plan de mejoramiento (anexo 4 de la Guía para la gestión de los planes de mejoramiento) en formato Excel – versión 0.
• Presentación: Seguimiento del plan de mejoramiento derivado de la acreditación del programa que se realizará a las UAA al inicio del seguimiento anual – versión 0.
• Plantilla del informe de seguimiento al plan de mejoramiento derivado de la acreditación para el seguimiento anual – versión 0.
• Plantilla del informe de seguimiento y evaluación del plan de mejoramiento derivado de la acreditación para envío al CNA en la mitad de la vigencia de la acreditación de los programas – versión 0.
</t>
  </si>
  <si>
    <t>Actualizar el plan de mejoramiento que se establece en la autoevaluación, con fundamento en los resultados de la evaluación de los pares académicos y del CNA</t>
  </si>
  <si>
    <t>Plan de gestión UAA acorde con las exigencias de la Universidad y el Entorno.</t>
  </si>
  <si>
    <t xml:space="preserve">• Plan Anual de Gestión 2020 disponible en http://www.uis.edu.co/planeacion/plantillas/pgestion.htm
• Programa anual de gestión disponible en: https://www.uis.edu.co/plan_gestion/index.jsp  </t>
  </si>
  <si>
    <t>Evaluación del Proyecto Educativo de cada Programa por CEDEDUIS y Planeación.</t>
  </si>
  <si>
    <r>
      <t xml:space="preserve">Según el número de programas académicos que deben iniciar proceso de renovación del registro calificado durante el año 2020. 
</t>
    </r>
    <r>
      <rPr>
        <sz val="11"/>
        <rFont val="Humanst521 BT"/>
        <family val="2"/>
      </rPr>
      <t xml:space="preserve">Durante el 2020, 21 programas académicos debían solicitar la renovación del registro calificado; sin embargo, no fue necesario el diagnóstico de 12 programas.  En este sentido, se realizó el diagnóstico de 9. 
De los 9 programas académicos, el MEN renovó de oficio el registro calificado de 4 programas con base en la acreditación. </t>
    </r>
  </si>
  <si>
    <t>• DiagnosticoPlanificacion_ProgramasEEIE_30-06-2020
• DiagnosticoPlanificacion_MaestriaMatematicas_05-08-2020
• DiagnosticoPlanificacion_MaestriaIngElectrica_19-05-2020</t>
  </si>
  <si>
    <t>Red de apoyo para el Mejoramiento y la Evaluación de los procesos académicos</t>
  </si>
  <si>
    <t xml:space="preserve">• NodoCoordinador_Acta01(08_05_2020).
• NodoCoordinador_Acta02(17_07_2020).
• NodoCoordinador_Acta04(06_11_2020). (Acta borrador dado que está pendiente la aprobación por parte del Nodo Coordinador de la RAEMA. </t>
  </si>
  <si>
    <t>Seguimiento a los plazos establecidos por el MEN y al estado de cada programa.</t>
  </si>
  <si>
    <t>• Monitoreo del estado y de las fechas de vencimiento de Registro Calificado y Acreditación de Programas que reposa en el archivo de la Coordinación de Evaluación de la Calidad Académica .</t>
  </si>
  <si>
    <t>• SeguimientoProgramas_RenovacionRC_10-09-2020
• SeguimientoProgramas_RenovacionRC_18-12-2020
• Diagnostico_MaestriaMatematicaAplicada_06-08-2020
• Diagnostico_MaestríaSemiotica_26-08-2020
• Diagnostico_DoctoradoHistoria_02-09-2020
• Diagnostico_MaestríaGeologia_27-08-2020
• Diagnostico_DoctoradoCienciasBiomedicas_11-08-2020
• Diagnostico_IngProcesosRefinacionPetroquimicos_20-08-2020
• Diagnostico_IngenieraSistemas_25-09-2020
• Diagnostico_IngenieraMecanica_24-09-2020
• Diagnostico_MaestríaFilosofia_21-08-2020
• Diagnostico_MaestriaIngTelecomunicaciones_10-09-2020
• Diagnostico_Zootecnia_02-09-2020</t>
  </si>
  <si>
    <t xml:space="preserve">GESTIÓN DE LA CALIDAD ACADÉMICA </t>
  </si>
  <si>
    <t>https://www.uis.edu.co/webUIS/es/concursoDocente/concursoDocente2021/index.html</t>
  </si>
  <si>
    <t>Cada periodo académico se realiza la contratación de profesores cátedra de acuerdo con los requerimientos de la Escuelas.  Evidencias en el SIRH.</t>
  </si>
  <si>
    <t>Se lleva a cabo la primera convocatoria del año 2021 para ampliar el banco de elegibles para 
profesores de cátedra.</t>
  </si>
  <si>
    <t>https://www.uis.edu.co/webUIS/es/concursosConvocatorias/2021/conv01_prof_catedra_2021/docs_generales/acuAcademico032-2021.pdf</t>
  </si>
  <si>
    <t>Acuerdo Superior No. 008  del 2 de marzo de 2021.</t>
  </si>
  <si>
    <r>
      <t xml:space="preserve">Teniendo en cuenta que el plan de formación docente fue aprobado recientemente, el seguimiento al cumplimiento se realizará en los primer trimestre de2022.
</t>
    </r>
    <r>
      <rPr>
        <sz val="11"/>
        <color theme="4"/>
        <rFont val="Humanst521 BT"/>
        <family val="2"/>
      </rPr>
      <t>Nota DCIEG: Se establece un avance en la acción del 100% teniendo en cuenta que el proceso adelantó la gestión para la aprobación del acuerdo respectivo que llevó a la formulación del plan de formación cuya ejecución y cumplimiento se verificarán en el primer  trimestre de 2022.</t>
    </r>
  </si>
  <si>
    <t>https://mailuis-my.sharepoint.com/:b:/g/personal/mapidija_uis_edu_co/Eb_pRqGRCVxIm4CsBfwz0oABeOUFu90jJXfpEMxgWqo0Jw?e=3abzjA</t>
  </si>
  <si>
    <t>Acuerdo Superior No. 052 del 16 de diciembre de 2020.
Reporte de avance recursos 2021 a junio 30.</t>
  </si>
  <si>
    <t>Se cuenta con copia de las OPS de la compra.</t>
  </si>
  <si>
    <t>Oficina de Planeación UIS.</t>
  </si>
  <si>
    <t>Acuerdo Superior No. 052 del 16 de diciembre de 2020.</t>
  </si>
  <si>
    <t>https://mailuis-my.sharepoint.com/:b:/g/personal/mapidija_uis_edu_co/Ebgh2dKufl1FiXtOgDcehcIB2_LcLon-QN9rwYwr4HC_-w</t>
  </si>
  <si>
    <t>Asignación de salas Zoom en el Sistema de Información Académico y soporte a cargo del grupo Apoyo TIC de la DSI.
https://www.uis.edu.co/intranet/documentos/dsi/estadoTICs.pdf</t>
  </si>
  <si>
    <t>Se invirtieron $386.000.000 para la adquisición de licencias de software que facilitaran el trabajo remoto en las escuelas.</t>
  </si>
  <si>
    <t xml:space="preserve">FORMACIÓN </t>
  </si>
  <si>
    <t>Disminución de la investigación realizada en la Universidad.</t>
  </si>
  <si>
    <t>1. Orientación en la formulación de propuestas y requisitos de las convocatorias vigentes: generalidades de la propuesta, socialización de tarifas institucionales, proforma de presupuesto y contenido de la propuesta. 
2. Disponibilidad de los procedimientos - guía del investigador..
3. Portafolio para el fomento de la investigación liderado por la VIE.  
 4. Vigilancia de las fuentes de financiación externa.
  5.Socialización semanal de las convocatorias de financiación de investigación a través de distintos medios institucionales.                
 6. Socialización del portafolio VIE.                                              
7. Socialización de los lineamientos para el desarrollo de actividades y servicios de investigación.
 8. Ampliación del plazo para la recepción de propuestas a las convocatorias internas de investigación y ajuste en las programaciones.                                                                             
  9.  Atención a la disposición de los lineamientos institucionales para la continuación de los trámites de contratación.                                                                                      
10.  Solicitar a los investigadores revisar los planes de trabajo y actividades de los proyectos de investigación, de forma que se pueda continuar con el desarrollo de los mismos.</t>
  </si>
  <si>
    <t>1. Correos.
 2. Procedimientos  -  Guía  
3. Portafolio.                                           
 4. Correos: Listados.
 5. Publicaciones / Boletín VIE.
6. Listados                                         Actas de los consejos de facultad.
7. Circular.
 8. Circular.
9. Lineamientos Institucionales.
10. Actas COIE.</t>
  </si>
  <si>
    <t>1. Participar en la capacitación en proyectos de investigación presentados a entes externos de financiación, en el programa de capacitaciones que se dirigen a los profesores de reciente vinculación.                                                  
 2. Socializar programa del portafolio VIE, para acceder a recursos en efectivo para proyectos con financiación externa en caso de que la convocatoria lo requiera.
3. Socializar los procesos sobre la formulación del proyecto, solicitud del aval institucional, y participación en las convocatorias, a través de los medios institucionales con la utilización de infografías, proformas, presentaciones informativas.                                                    
4. Participar en asesoría y conocimiento de investigadores para las actividades de apoyo a la emergencia departamental por Salud Pública                                               
 5. Promover participación en convocatorias de investigación para presentar proyectos que contribuyan a la solución de problemáticas actuales de salud relacionadas con la salud pública.</t>
  </si>
  <si>
    <t>Acción completada.                    
1. Se participó en una jornada de capacitación  dirigida a los profesores de recién vinculación.                            
2. Se divulgó sobre el programa del portafolio VIE, por medio  de un correo y se realizó una adenda.                                             
3.Se socializa infografías de convocatorias e igualmente son publicadas en la página web y redes institucionales.
4. Se enviaron cartas a los diferentes entes para la participación con respecto a las actividades a la emergencia departamental.                    
 5. Se enviaron correos a los DIEF, información relacionada con los requisitos de la convocatoria y se hicieron reuniones con el Consejo de Facultad de Salud. Actas No 09, 11, 35, 37 de 2020.</t>
  </si>
  <si>
    <t>1. Hoja de asistencia de la actividad.                                                                                       *Correo material enviado por Yina Anaya.                                           
2. Correo: socialización que se envían a investigadores.                    *Adenda # 3.                                          *Portafolio VIE.   
3. Correos que se envían a investigadores.                                                    * Infografía.                                            
* Circular.                                             
4. Soportes de participación.
5. DIEF- correo de remisión de información.                                              * CPP- correo que se envía a comunicaciones para difusión a la comunidad.</t>
  </si>
  <si>
    <t>Violación de los derechos de propiedad intelectual de los investigadores.</t>
  </si>
  <si>
    <t xml:space="preserve">11. Reglamento de propiedad intelectual.                                     
12.  Control de propiedad intelectual.                                            
13. Programa de apoyo de propiedad intelectual de la VIE.                                                    
14. Asesoría a la comunidad universitaria sobre derechos de propiedad intelectual.                                                                  
15. Acompañamiento del equipo de propiedad intelectual en los procesos que se ejecutan.                                                                                  </t>
  </si>
  <si>
    <t xml:space="preserve">11. Reglamento.                                              
12. Soporte del comité de propiedad Intelectual.     
13. Portafolio VIE.
14. Listado.                                             
15. Listado.                                                       </t>
  </si>
  <si>
    <t>6. Realizar eventos de sensibilización y capacitación en propiedad intelectual dirigidos a la comunidad universitaria.
7. Participación en la capacitación dirigida a los profesores de recién vinculación.                                                             
8. Socializar los procesos de propiedad intelectual a través de los medios institucionales con la utilización de infografías.</t>
  </si>
  <si>
    <t>6. Se realizaron 5 capacitaciones                       
7. Se realizan las siguientes actividades:                              Presentación programada de propiedad intelectual a docentes de reciente vinculación.
8. Se divulgo los procesos de propiedad intelectual por medio de las siguientes infografías:                                  - Protección patentes.                     
- Recursos Biológicos.                
 - Recursos Genéticos.                          - Registro derechos de autor.                                                 Se evidencia correo de infografías para la publicación de las infografías.</t>
  </si>
  <si>
    <t>Incumplimiento de los compromisos derivados de los proyectos de investigación.</t>
  </si>
  <si>
    <t>16. Procedimientos establecidos.                                                   
17. Términos de referencia de las convocatorias internas( inhabilidad para presentación en las próximas convocatorias por estado de mora de compromisos).                                                                   
18. Acta de inicio Y/O contratos con entes financiadores.                                                                        
19.  Reprogramación o nuevo planteamiento para la ejecución de las actividades de los proyectos, a cargo de los investigadores y seguimiento previo a su finalización.                            
 20. Recepción de solicitudes de suspensión temporal de proyectos presentados a concepto del COIE.</t>
  </si>
  <si>
    <t>16. Procedimiento.                                     
17. Portafolio VIE.                                         
18. Acta de Inicio y / Contratos.                  
19. Actas COIE.                                           
20. Actas COIE.</t>
  </si>
  <si>
    <t xml:space="preserve">9.  Realizar seguimiento al cumplimiento de los compromisos de los proyectos de investigación.                                                          
10.  Realizar un balance de los proyectos que han gestionado suspensión y los proyectos que han solicitado prórroga, su impacto en el desarrollo de los proyectos en temas como incremento de costos por dedicación de investigadores y cambio de productos.    </t>
  </si>
  <si>
    <t>9.Se ha realizado seguimiento al cumplimiento de los compromisos por medio de correo electrónico. Se cuenta con una base de datos para los proyectos de investigación con financiación interna donde se consolida toda la información presupuestal y los compromisos. 
10. Se realizó un Informe del estado de los proyectos y a su vez se generó una base de datos generales de los proyectos.</t>
  </si>
  <si>
    <t>9. Correos soporte de seguimiento a los compromisos por los profesores.                             
* Base de datos seguimiento a los proyectos.                                               
10. Base de datos de proyectos de investigación.</t>
  </si>
  <si>
    <t>Apropiación a beneficio propio o de terceros, de los recursos públicos que destina la Universidad para la investigación.</t>
  </si>
  <si>
    <t>21. Reporte de contratos en el sistema de gestión transparente.
22. Reporte de contratos en el sistema de gestión transparente.                                                                                   
23. Trámites revisados a través del SIVIE para su aprobación debidamente incluidos en la propuesta.                                                                                   
24. Informes financieros de los proyectos a la mitad y finalización de la vigencia.</t>
  </si>
  <si>
    <t>21. Sistema.
22. Portafolio VIE.                                        
23. SIVIE. Pantallazo de una solicitud financiera registrada en el SIVIE                                                         
24. Informes Financieros.</t>
  </si>
  <si>
    <t xml:space="preserve">11. .Realizar seguimiento a la ejecución financiera de los proyectos de investigación con financiación interna.                    
12. Verificar una muestra aleatoria de los contratos derivados de los proyectos con financiación interna para los fines pertinentes de la investigación aprobada.        </t>
  </si>
  <si>
    <t>11. Se cuenta con una base de datos para los proyectos de investigación con financiación interna donde se consolida toda la información presupuestal y los compromisos. 
12. Se escogieron dos proyectos internos  aleatoriamente y se hizo una relación para saber en SÍ, si el recurso se invirtió para lo que estaba ejecutado.</t>
  </si>
  <si>
    <t xml:space="preserve"> Incumplimiento de los programas de gestión del proceso de Investigación.</t>
  </si>
  <si>
    <t xml:space="preserve">25. Uso de herramientas virtuales para la ejecución de programas y continuidad de las actividades.
</t>
  </si>
  <si>
    <t>25.Informes 
actividades virtuales como lo son las capacitaciones</t>
  </si>
  <si>
    <t>13. Evaluar alternativas para desarrollar el plan de gestión de la VIE y gestionar concepto ante el Consejo Académico.                
14.  Revisar y plantear ajustes pertinentes a los indicadores del plan de gestión VIE 2020 según el balance del primer semestre del año, y gestionar solicitud de aprobación a las unidades encargadas.</t>
  </si>
  <si>
    <t>13. Se realizó una presentación del plan de gestión ante el Consejo Académico.                                             
14. Se presento un informe solicitando ajustar metas del plan de gestión 2020 en atención al cumplimiento de los lineamientos institucionales.</t>
  </si>
  <si>
    <t xml:space="preserve">INVESTIGACIÓN </t>
  </si>
  <si>
    <t xml:space="preserve"> Incumplimiento en el registro del modulo de extensión  de las actividades.</t>
  </si>
  <si>
    <t>1.Acuerdo del Consejo Superior N° 103 del 2010.
 2.Procedimientos de extensión.
                                   3.Comunicaciones a las UAA solicitando el reporte de las actividades de extensión.
                                 4.Elaboración y entrega de los informes de actividades de extensión por medio del correo electrónico por parte de las Unidades.
 5. Registro en el módulo de extensión.</t>
  </si>
  <si>
    <t>X
X
X
X
X</t>
  </si>
  <si>
    <t>1. Realizar seguimiento al reporte semestral de las actividades de extensión.</t>
  </si>
  <si>
    <r>
      <rPr>
        <b/>
        <sz val="11"/>
        <color rgb="FF000000"/>
        <rFont val="Humanst521 BT"/>
        <family val="2"/>
      </rPr>
      <t xml:space="preserve">Actividad N.1.   </t>
    </r>
    <r>
      <rPr>
        <sz val="11"/>
        <color rgb="FF000000"/>
        <rFont val="Humanst521 BT"/>
        <family val="2"/>
      </rPr>
      <t xml:space="preserve">          Circular informe.                       Copia de Informe.                          Correo solicitud informe semestral.</t>
    </r>
  </si>
  <si>
    <t xml:space="preserve">                                                                                                                                                                             2. Socializar los trámites del proceso de Extensión a través de los medios institucionales con la utilización de infografías.</t>
  </si>
  <si>
    <t>Disminución en la formulación de iniciativas de extensión.</t>
  </si>
  <si>
    <t>6.Orientación en el registro y formulación de propuestas de extensión.    
7. Registro en el módulo de extensión.
8. Registro en el módulo de extensión.  
9. Generación de actividades relacionadas con la Salud pública y el orden público.</t>
  </si>
  <si>
    <t xml:space="preserve">X
X
X
X
</t>
  </si>
  <si>
    <t>6. Listado de asistencia.
7. Base de datos.
8. Base de datos.
9. Base de datos.</t>
  </si>
  <si>
    <t xml:space="preserve">3. Participar en actividades de formación dirigida a profesores.  </t>
  </si>
  <si>
    <t xml:space="preserve"> Incumplimiento de los programas de gestión del proceso de Extensión.</t>
  </si>
  <si>
    <t>10. Informes</t>
  </si>
  <si>
    <t>4. Revisar y plantear ajustes pertinentes a los indicadores del plan de gestión VIE 2020 según el balance del primer semestre del año y gestionar solicitud de aprobación a las encargadas.</t>
  </si>
  <si>
    <t xml:space="preserve">EXTENSIÓN </t>
  </si>
  <si>
    <t>x</t>
  </si>
  <si>
    <t>Plan de divulgación</t>
  </si>
  <si>
    <t xml:space="preserve">Capacitaciones y Documento de Word </t>
  </si>
  <si>
    <t>Preguntas orientadoras</t>
  </si>
  <si>
    <t>Socialización el funcionamiento y manejo del consultorio jurídico y centro de conciliación, por consiguiente manejo de la información.</t>
  </si>
  <si>
    <t>Inducción semestral - Documento de Excel</t>
  </si>
  <si>
    <t>Realizar un Manual de procedimientos de Consultorio Jurídico (Numeral 5.5.10 Propiedad de los beneficiarios)</t>
  </si>
  <si>
    <t xml:space="preserve">Inducción semestral y documento de Excel en el que los estudiantes certifican el uso exclusivo de información para procedimientos del consultorio jurídico </t>
  </si>
  <si>
    <t xml:space="preserve">Documentos de excel con información de estudiantes que certifican el uso exclusivo de información para procedimientos jurídicos </t>
  </si>
  <si>
    <t>Socializar  a estudiantes  y personal docente de la  prohibición de recibir dinero por parte de  los  beneficiarios y la creación de avisos informativos para advertir a los estudiantes y beneficiarios de la prohibición.
Socialización a los estudiantes de las consecuencias de recibir dinero.</t>
  </si>
  <si>
    <t xml:space="preserve">Pieza comunicativa </t>
  </si>
  <si>
    <t xml:space="preserve"> Crear pieza comunicativa sobre la gratuidad y no cobro del servicio enviado a los estudiantes </t>
  </si>
  <si>
    <t xml:space="preserve">Pieza comunicativa con información relevante sobre el proceso brindado por el consultorio jurídico y centro de conciliación, en el que se evidencia que los servicios brindados son sin ningún costo y que permitió llegar a la población que lo requería </t>
  </si>
  <si>
    <t>Ficha publicitaria</t>
  </si>
  <si>
    <t>SUBPROCESO</t>
  </si>
  <si>
    <t xml:space="preserve">CONSULTORIO JURÍDICO Y CENTRO DE CONCILIACIÓN </t>
  </si>
  <si>
    <t>Incumplimiento de la programación de las actividades de admisiones a los programas de pregrado</t>
  </si>
  <si>
    <t>Verificación ante la Vicerrectoría Académica la vigencia de los Programas académicos, un mes antes del inicio de cada convocatoria</t>
  </si>
  <si>
    <t>Se entrega imagen de los correos que se envían a la vicerrectoría académica y la respuesta de los mismos, confirmando la vigencia de los programas, previo al inicio de la convocatoria de admisión</t>
  </si>
  <si>
    <t xml:space="preserve">Correo electrónico  y línea de atención establecido para   realizar inscripciones que no se han podido realizar directamente por lentitud u otra razón que se presente en la web. </t>
  </si>
  <si>
    <t>No se presentan problemas en la web durante el 2020, por lo cual el proceso de admisión se realiza sin problemas y por ende no hay necesidad de realizar inscripciones directas o usando formulario físico</t>
  </si>
  <si>
    <t>Formulario de inscripcion</t>
  </si>
  <si>
    <t xml:space="preserve">Reprogramacion del cronograma de admisiones </t>
  </si>
  <si>
    <r>
      <rPr>
        <sz val="11"/>
        <color rgb="FF000000"/>
        <rFont val="Humanst521 BT"/>
        <family val="2"/>
      </rPr>
      <t xml:space="preserve">No se ha presentado la necesidad de reprogramar el cronograma
</t>
    </r>
    <r>
      <rPr>
        <sz val="11"/>
        <color rgb="FF4472C4"/>
        <rFont val="Humanst521 BT"/>
        <family val="2"/>
      </rPr>
      <t xml:space="preserve">Nota DCIEG: El control correctivo si se tiene, pero no se requirió su uso. </t>
    </r>
  </si>
  <si>
    <t>Seguimiento oportuno a las modificaciones que se realicen en la estructura del Examen del Estado</t>
  </si>
  <si>
    <t>En el año 2020 no se presentan modificaciones, sin embargo, por la situación de emergencia sanitaria no se pueden desarrollar la presentación del examen de estado proyectada para marzo de 2020. Teniendo en cuenta la situación, se toman dos medidas para afrontar la situación:                                         1. Con el Acuerdo 262 del 22 de Julio de 2020 del Consejo Académico por el cual se adoptan medidas excepcionales y transitorias para el proceso de admisión del 2020-2.                    2. Con el Acuerdo 324 del 01 de Septiembre de 2020 del Consejo Académico se establece un proceso de admisión excepcional y transitorio para los cupos no asignados en el proceso de admisión ordinario</t>
  </si>
  <si>
    <t>Analizar y tomar decisión sobre la aplicación de los criterios de selección en el siguiente periodo académico</t>
  </si>
  <si>
    <t xml:space="preserve">Solicitar mediante correo electrónico el comprobante </t>
  </si>
  <si>
    <r>
      <rPr>
        <sz val="11"/>
        <color rgb="FF000000"/>
        <rFont val="Humanst521 BT"/>
        <family val="2"/>
      </rPr>
      <t xml:space="preserve">No se presentan errores en el transcurso del año 2020 y todos los pagos fueron reportados en los tiempos establecidos
</t>
    </r>
    <r>
      <rPr>
        <sz val="11"/>
        <color rgb="FF4472C4"/>
        <rFont val="Humanst521 BT"/>
        <family val="2"/>
      </rPr>
      <t>Nota DCIEG: El control correctivo si se tiene, pero no se requirió su uso.</t>
    </r>
    <r>
      <rPr>
        <sz val="11"/>
        <color rgb="FF000000"/>
        <rFont val="Humanst521 BT"/>
        <family val="2"/>
      </rPr>
      <t xml:space="preserve"> </t>
    </r>
  </si>
  <si>
    <r>
      <rPr>
        <sz val="11"/>
        <color rgb="FF000000"/>
        <rFont val="Humanst521 BT"/>
        <family val="2"/>
      </rPr>
      <t xml:space="preserve">El software funciona de manera correcta en cada una de las sedes
</t>
    </r>
    <r>
      <rPr>
        <sz val="11"/>
        <color rgb="FF4472C4"/>
        <rFont val="Humanst521 BT"/>
        <family val="2"/>
      </rPr>
      <t xml:space="preserve">Nota DCIEG: software en funcionamiento  </t>
    </r>
  </si>
  <si>
    <t>Inseguridad en la información asociada con Admisiones y Registro Académico</t>
  </si>
  <si>
    <t>Mantener actualizadas las historias académicas, anexando documentos como polígrafos y revisión de matrícula, que se presentan cada semestre.</t>
  </si>
  <si>
    <t xml:space="preserve">En el año 2020 se guardaron las historias académicas en cajas, ya que se realizaría traslado al nuevo espacio físico dispuesto para el archivo académico, sin embargo por la emergencia presentada por COVID-19, se inicia el traslado de estas historias académicas en el mes de Junio de 2021, por lo cual a la fecha el 70% del archivo continua en cajas. Debe tenerse en cuenta que previendo dicha situación, en grupo primario se determinó que el indicador de seguridad en la información no se mediría para el año 2020, se adjunta acta del grupo primario en mención. </t>
  </si>
  <si>
    <t>Listado de inconsistencias</t>
  </si>
  <si>
    <t>Corrección de la información de Admisiones y Registro Académico</t>
  </si>
  <si>
    <t>No se puede realizar, teniendo en cuenta que no se tiene acceso al archivo en físico, por lo cual no hay comparación entre la información registrada en el sistema y la información física</t>
  </si>
  <si>
    <t xml:space="preserve">INSTITUTO DE LENGUAS </t>
  </si>
  <si>
    <t xml:space="preserve">ADMISIONES Y REGISTRO ACADÉMICO </t>
  </si>
  <si>
    <t xml:space="preserve">Cese forzoso de la actividad académica  en el Campus Principal . 
</t>
  </si>
  <si>
    <t xml:space="preserve">
Cursos de Lenguas Extranjeras ejecutados en las sedes alternas de cabecera. </t>
  </si>
  <si>
    <t xml:space="preserve">Firmar contrato de arrendamiento de dos sedes alternas en el sector de cabecera. </t>
  </si>
  <si>
    <t xml:space="preserve">pagos oportunos de las mensualidades del canon de arrendamiento de las sedes. </t>
  </si>
  <si>
    <t xml:space="preserve">Sistema académico del Instituto de Lenguas con la asignación de salones para cada uno de los cursos. </t>
  </si>
  <si>
    <t>Envió de comunicación a las Escuelas solicitando el préstamo de salones.</t>
  </si>
  <si>
    <t>Comunicaciones  enviadas a las  escuelas, las cuales  reposan en el archivo físico  de Coordinación de niños en la UIS.</t>
  </si>
  <si>
    <t xml:space="preserve">Asignación de salones en préstamo  en el Sistema de matriculas del Instituto de Lenguas </t>
  </si>
  <si>
    <t xml:space="preserve">Acta de Grupo Primario donde se tomaron decisiones. </t>
  </si>
  <si>
    <t xml:space="preserve">Se dieron instrucciones a los docentes sobre el plan a seguir para el desarrollo de la actividades. </t>
  </si>
  <si>
    <t xml:space="preserve">Se publicaron los calendarios con los ajustes requeridos. </t>
  </si>
  <si>
    <t>Disminución representativa de docentes.</t>
  </si>
  <si>
    <t xml:space="preserve">
Nombramientos en el Sistema académico de pregrado.
Nombramientos en el Sistema académico Instituto de Lenguas.
Correos electrónicos .</t>
  </si>
  <si>
    <t xml:space="preserve">Revisión de la hoja de vida de los docentes teniendo en cuenta evaluación docente,  experiencia, disponibilidad de tiempo y  número de cursos asignados. </t>
  </si>
  <si>
    <t xml:space="preserve">Se realizan las novedades de nómina en el sistema de Recursos Humanos: </t>
  </si>
  <si>
    <t>Actas de  Grupo Primario de las Convocatorias realizadas.</t>
  </si>
  <si>
    <t xml:space="preserve">Se realizaron  convocatorias durante la vigencia 2020  para ingresar candidatos al banco de elegibles. </t>
  </si>
  <si>
    <t>Correos electrónicos enviados a los docentes para la asistencia a capacitación sobre manejo de TIC</t>
  </si>
  <si>
    <t xml:space="preserve">Los docentes asistieron a las capacitaciones organizadas por la universidad para el manejo de TIC. </t>
  </si>
  <si>
    <t xml:space="preserve">Observación  de clase.
Aplicación  y análisis de encuestas de satisfacción. 
Realimentación a cada uno de los docentes de los resultados obtenidos en la observación y encuesta.
Planeación y seguimiento de planes acción en caso que aplique. </t>
  </si>
  <si>
    <t xml:space="preserve">Cambio de la modalidad de presencialidad a la presencialidad remota para dar continuidad al desarrollo de las clases por la situación de emergencia presentada por la pandemia por COVID 19. </t>
  </si>
  <si>
    <t xml:space="preserve">Uso de los baños de un sólo piso.  </t>
  </si>
  <si>
    <t>Enviar comunicación vía correo electrónico a los usuarios  del Instituto de Lenguas  socializando sobre el uso racional del agua  en periodos afectados. 
Indicación  a los estudiantes sobre el uso de los baños de un solo piso del edificio por la dificultad presentada.</t>
  </si>
  <si>
    <t xml:space="preserve">Cursos para  manejo de TIC
Adquisición de una  plataforma digital para la aplicación de exámenes en línea. </t>
  </si>
  <si>
    <t>Profesores preparados para dictar las clases  en presencialidad remota en plataformas virtuales.  
Disponibilidad del material empleado para los cursos en formato digital.</t>
  </si>
  <si>
    <t xml:space="preserve">Capacitaciones  en manejo de TIC ofrecidos por la Universidad. 
Correo enviado a los estudiantes con los libros digitales. 
Plataforma en uso para la aplicación de exámenes. </t>
  </si>
  <si>
    <t xml:space="preserve">Plan de actualización de docente enfocado al manejo de herramientas virtuales .
Encuesta a estudiantes sobre el manejo de las herramientas por parte de los docentes. 
Incentivar la participación de los docentes en las capacitaciones que ofrece la Universidad  sobre manejo de plataformas. </t>
  </si>
  <si>
    <t xml:space="preserve">Los docentes para ser contratados debieron realizar las capacitaciones ofrecidas por la Universidad CEDEDUIS.  
Se envío información a los usuarios y se publicó en la página web como se desarrolla la modalidad de presencialidad remota.
Se adquirió y se puso en marcha una plataforma para la aplicación de exámenes en línea. </t>
  </si>
  <si>
    <t>Se realizaron llamadas y envió de correo electrónico estudiantes que habían desertado  invitándolos a retornar .
Cada inicio de ciclo se envía un módulo de refuerzo  gratuito a los estudiantes .</t>
  </si>
  <si>
    <t xml:space="preserve">
Análisis de la  Deserción.
Invitación  a estudiantes a continuar en los cursos.
Modulo de estudio  gratuito para estudiantes nuevos. 
</t>
  </si>
  <si>
    <t xml:space="preserve">
Correos electrónicos enviados invitándolos a continuar en los cursos.  
Publicaciones de invitación a talleres de refuerzo. 
Correo electrónico enviado a los estudiantes con módulo de refuerzo. 
</t>
  </si>
  <si>
    <t>Envío de correos electrónicos a los estudiantes que han desertado para que continúen con los cursos. 
Envío de correo a los estudiantes nuevos   con  un  módulo de  refuerzo gratuito. 
Ofrecimiento de tutorías gratuitas para estudiantes. 
Desarrollo  de talleres gratuitos de aprender a aprender. 
Inducción  a estudiantes sobre formación como estudiante de Lengua extranjera. 
Ofrecimiento de club de conversación y de Intercambio  Cultural.</t>
  </si>
  <si>
    <t xml:space="preserve">Se cero un documento drive con información de estudiantes que habían desertado a los cuales se les llamó y se les envío información sobre el inicio del siguiente ciclo y se les invitó a continuar su proceso de aprendizaje. </t>
  </si>
  <si>
    <t xml:space="preserve">Disminución de la matricula  por la creciente demanda  de cursos para el aprendizaje de lenguas extranjeras en el mercado competitivo. </t>
  </si>
  <si>
    <t xml:space="preserve">Se realizaron campañas publicitarias promocionando  los servicios del Instituto  en las diferentes redes sociales. 
Se realizaron talleres en vivo por Facebook
Se reactivo la cuenta de Instagram del instituto. 
</t>
  </si>
  <si>
    <t xml:space="preserve">  
Correos electrónicos enviados a estudiantes 
Planillas de control de asistencia a talleres.
Informe de  tutorías gratuitas dictadas.
Evidencias asistencia a club.</t>
  </si>
  <si>
    <t>Reuniones con los padres de familia, para brindar información sobre el desarrollo del curso y el desempeño de los estudiantes menores de edad. 
Envío de correos electrónicos con el  módulo de  refuerzo  y  la  invitación a continuar  con el programa.
Programación y aprobación de Tutorías gratuitas.
Planeación y desarrollo  de talleres gratuitos de  "aprender a aprender". 
Desarrollo de taller de Inducción  a estudiantes sobre "formación como estudiante de Lengua extranjera". 
Ofrecimiento de club de conversación y de Intercambio  Cultural.</t>
  </si>
  <si>
    <t xml:space="preserve">Publicitar a través de diferentes medios 
Brindar información a los padres de familia sobre el desarrollo del curso y el desempeño de los niños.
Envió de correos electrónicos con  un  módulo de  refuerzo  y con  invitación a continuar  con el programa.
Tutorías gratuitas.
Desarrollo  de talleres gratuitos de aprender a aprender. 
Inducción  a estudiantes sobre formación como estudiante de Lengua extranjera. 
</t>
  </si>
  <si>
    <t>Registro  SIET actualizado.</t>
  </si>
  <si>
    <t xml:space="preserve">Fallas en equipos de computo, plataforma, sistema de información. </t>
  </si>
  <si>
    <t>Recolección  manual de la  información de los usuarios.
Plan de  mantenimiento preventivo de equipos. 
Re potencialización de infraestructura tecnológica.
Actualización Docente en  TIC.</t>
  </si>
  <si>
    <t xml:space="preserve">Disminución de la matricula por fallas en infraestructura </t>
  </si>
  <si>
    <t xml:space="preserve">Registro SIET, 
Certificación de Calidad,  
</t>
  </si>
  <si>
    <t xml:space="preserve">Adecuaciones locativas 
 (mantenimiento de piso, paredes, techo, instalación de persianas, polarización de ventanas,  instalación de equipos tecnológicos, adecuación de oficinas para la actividad administrativa, renovación del mobiliario, instalación por cambio de  aires acondicionados). </t>
  </si>
  <si>
    <t xml:space="preserve">Orden de pago que reposa en archivo de financiera </t>
  </si>
  <si>
    <t xml:space="preserve">Pago oportuno  del canon de arrendamiento.
Solicitudes a los propietarios de las sedes extramurales arrendadas  para que realicen las adecuaciones necesarias. </t>
  </si>
  <si>
    <t xml:space="preserve">Tramites para el pago de la cuenta de cobro mensual. 
Seguimiento a las obras  (correos enviados). </t>
  </si>
  <si>
    <t xml:space="preserve">Se programa capacitaciones </t>
  </si>
  <si>
    <t>Anexo 6. Documentos de preguntas frecuentes</t>
  </si>
  <si>
    <t>Anexo 1 y 2</t>
  </si>
  <si>
    <t xml:space="preserve">* Se cuenta con un rol de administrador de la plataforma 
* Disponibilidad de seguridad perimetral para la red LAN institucional *Validación permanente de la plataforma
</t>
  </si>
  <si>
    <t>Anexo 7. Cambio de contraseña
Anexo 8. Preguntas frecuentes plataforma de proveedores</t>
  </si>
  <si>
    <t>CONTRATACIÓN</t>
  </si>
  <si>
    <t>Adhesión a redes de cooperación que ofrecieran intercambios virtuales y publicación en la Web de Relaciones Exteriores</t>
  </si>
  <si>
    <t>https://www.uis.edu.co/webUIS/es/administracion/relacionesExteriores/index.html</t>
  </si>
  <si>
    <t>https://youtube.com/playlist?list=PLvwgA-3gXjlbyiQXtDticlaobJLG7vj2Y</t>
  </si>
  <si>
    <t>Se realizó una versión en inglés con subtítulos, del tutorial para los estudiantes interesados en movilidad entrante, además se hizo una lista de reproducción con testimonios de estudiantes visitantes</t>
  </si>
  <si>
    <t xml:space="preserve">
https://youtube.com/playlist?list=PLvwgA-3gXjlbyiQXtDticlaobJLG7vj2Y</t>
  </si>
  <si>
    <t>https://mailuis-my.sharepoint.com/:u:/g/personal/movilidad_uis_edu_co/Ea9kj2F_qZBGoDeSts4uGu4BpcjD1Rx39IsF9eeUKlZlkA?e=Eoe4df</t>
  </si>
  <si>
    <t>Pensado en mejorar la visibilidad, se reestructuró el material de divulgación, con un nuevo para la estrategia</t>
  </si>
  <si>
    <t xml:space="preserve">Lanzamiento programa PILA: https://youtu.be/rKcptemY_RY
Coursera, plataforma internacional virtual: https://mailuis-my.sharepoint.com/:w:/g/personal/movilidad_uis_edu_co/EcMWxAZlJqVAuLHQKq99REUBk5MlN7xXi4vmrnpyTZd6Zw?e=WJqpDR 
</t>
  </si>
  <si>
    <t>Con el fin de aumentar la visibilidad de la Universidad se participó en los eventos: Lanzamiento programa PILA y Coursera, plataforma internacional virtual</t>
  </si>
  <si>
    <r>
      <t xml:space="preserve"> </t>
    </r>
    <r>
      <rPr>
        <u/>
        <sz val="11"/>
        <color theme="3"/>
        <rFont val="Humanst521 BT"/>
        <family val="2"/>
      </rPr>
      <t>https://youtu.be/rKcptemY_RY</t>
    </r>
    <r>
      <rPr>
        <sz val="11"/>
        <rFont val="Humanst521 BT"/>
        <family val="2"/>
      </rPr>
      <t xml:space="preserve">
 </t>
    </r>
    <r>
      <rPr>
        <u/>
        <sz val="11"/>
        <color theme="3"/>
        <rFont val="Humanst521 BT"/>
        <family val="2"/>
      </rPr>
      <t>https://mailuis-my.sharepoint.com/:w:/g/personal/movilidad_uis_edu_co/EcMWxAZlJqVAuLHQKq99REUBk5MlN7xXi4vmrnpyTZd6Zw?e=WJqpDR</t>
    </r>
    <r>
      <rPr>
        <sz val="11"/>
        <rFont val="Humanst521 BT"/>
        <family val="2"/>
      </rPr>
      <t xml:space="preserve"> 
</t>
    </r>
  </si>
  <si>
    <t xml:space="preserve">Se generaron 3 documentos de metodología de enseñanza virtual y herramientas: https://mailuis-my.sharepoint.com/:f:/g/personal/movilidad_uis_edu_co/EvGKwOTxUOxHqBaSh5TohU0BImDAa_3jYnZviA7d2_Pg8Q?e=ANv9WC   Adicionalmente, las alianzas con redes de cooperación y la disposición de universidades en convenio, generaron la posibilidad de encontrar intercambios virtuales, pese a las condiciones de salud pública y en concordancia con los lineamientos de internacionalización, de este modo se desarrolló una presentación para convocar a los estudiantes a participar de las modalidades de intercambio existentes: https://mailuis-my.sharepoint.com/:p:/g/personal/movilidad_uis_edu_co/Ec5J7YsGFdZAnRUzCv7jJhcB6Bre_3aKCbIbNIV6fVv8_Q?e=wXQa6K 
Además se desarrolló una pestaña en la página de Relaciones Exteriores, destinada a estas modalidades de intercambio virtual: https://sway.office.com/ZLELlw9BOAy5SqZ9?ref=Link
</t>
  </si>
  <si>
    <t xml:space="preserve">Se generaron 3 documentos de metodología de enseñanza virtual y herramientas.  Adicionalmente, las alianzas con redes de cooperación y la disposición de universidades en convenio, generaron la posibilidad de encontrar intercambios virtuales, pese a las condiciones de salud pública y en concordancia con los lineamientos de internacionalización, de este modo se desarrolló una presentación para convocar a los estudiantes a participar de las modalidades de intercambio existentes. Además se desarrolló una pestaña en la página de Relaciones Exteriores, destinada a estas modalidades de intercambio virtual: </t>
  </si>
  <si>
    <r>
      <rPr>
        <u/>
        <sz val="11"/>
        <rFont val="Humanst521 BT"/>
        <family val="2"/>
      </rPr>
      <t>https://mailuis-my.sharepoint.com/:f:/g/personal/movilidad_uis_edu_co/EvGKwOTxUOxHqBaSh5TohU0BImDAa_3jYnZviA7d2_Pg8Q?e=ANv9WC   https://mailuis-my.sharepoint.com/:p:/g/personal/movilidad_uis_edu_co/Ec5J7YsGFdZAnRUzCv7jJhcB6Bre_3aKCbIbNIV6fVv8_Q?e=wXQa6K</t>
    </r>
    <r>
      <rPr>
        <sz val="11"/>
        <rFont val="Humanst521 BT"/>
        <family val="2"/>
      </rPr>
      <t xml:space="preserve">
</t>
    </r>
    <r>
      <rPr>
        <u/>
        <sz val="11"/>
        <rFont val="Humanst521 BT"/>
        <family val="2"/>
      </rPr>
      <t>https://sway.office.com/ZLELlw9BOAy5SqZ9?ref=Link</t>
    </r>
    <r>
      <rPr>
        <sz val="11"/>
        <rFont val="Humanst521 BT"/>
        <family val="2"/>
      </rPr>
      <t xml:space="preserve">
</t>
    </r>
  </si>
  <si>
    <t>En los periodos 2020-2 y 2021-1 no se desembolsaron recursos con cargo al rubro de movilidad, puesto que se encuentra restringido por Acuerdo del Consejo Académico 314 de 2020 y 058 de 2021. Pero con las resoluciones 959 y 960 se desembolsaron apoyos para el retorno de estudiantes atrapados en otros países a causa de la pandemia</t>
  </si>
  <si>
    <t>https://mailuis-my.sharepoint.com/:f:/g/personal/movilidad_uis_edu_co/EhTHht6SMztAgEAvynim59kBMvCvtNgL62rNWVpD4jnElw?e=U0oxmJ</t>
  </si>
  <si>
    <t>Se creó una carpeta de becas en el año 2020: https://mailuis-my.sharepoint.com/:f:/g/personal/movilidad_uis_edu_co/EmwEfNG4321Lj1s4kI9KTM4BBIwULSC0c8jyUPo0DrsUCg?e=HSbytj
 y una en el año 2021: https://mailuis-my.sharepoint.com/:f:/g/personal/movilidad_uis_edu_co/EoFea2rMShVOqDH-uu8UuEwBTuas83zMvir4Cgt2-i4Yzg?e=OBPe6N</t>
  </si>
  <si>
    <t>Para hacer un seguimiento de los posibles entes de financiación y organizaciones que otorgan becas, se crearon unas carpetas por año y con información por programa. También se creo una pestaña en la web llamada Becas y organismos de cooperación</t>
  </si>
  <si>
    <t>Están publicados en la web de Relaciones Exteriores, en la pestaña "Información"</t>
  </si>
  <si>
    <t>Declaración de la pandemia COVID-19 cuando los estudiantes ya estaban en sus destinos de movilidad</t>
  </si>
  <si>
    <t>Buscar apoyo en las embajadas y consulados con las oficina de Ayuda a connacionales y buscar recursos para retorno en las arcas de la universidad</t>
  </si>
  <si>
    <t>https://mailuis-my.sharepoint.com/:f:/g/personal/movilidad_uis_edu_co/EiC070seoL5MtPwGJSSP_ToBe2e2ZghSRxeNtfFw4UaTRA?e=dyyM0O</t>
  </si>
  <si>
    <t>Resoluciones Rectorales 959 y 960 de 2020</t>
  </si>
  <si>
    <t>https://mailuis-my.sharepoint.com/:f:/g/personal/movilidad_uis_edu_co/EtaNX7_dwmVHnlp_NyAkru8B8sUO7pyCky87QqVtpqmJcA?e=IvGhgB</t>
  </si>
  <si>
    <t>Hicimos un video informativo como parte de los tutoriales que se mandan a los estudiantes: https://youtu.be/DG44fx5MueQ</t>
  </si>
  <si>
    <t>https://youtu.be/DG44fx5MueQ</t>
  </si>
  <si>
    <t>Declaración de la pandemia COVID-19 cuando los estudiantes ya estaban en sus destinos de movilidad y las universidades cerradas</t>
  </si>
  <si>
    <t>Se realizó una revisión de compromisos y se hizo seguimiento a cada caso.</t>
  </si>
  <si>
    <t xml:space="preserve">El documento está diseñado y listo para ingresarlo al sistema de gestión del proceso Relaciones Exteriores: https://mailuis-my.sharepoint.com/:f:/g/personal/movilidad_uis_edu_co/EsIkwTq_mQpHoBN8KVjgS4kBnS-6vPjHlTeqRkhz-tCzNQ?e=ap435d </t>
  </si>
  <si>
    <t>Seguimiento a estudiantes en movilidad para revisión de compromisos y situaciones especiales</t>
  </si>
  <si>
    <t>https://mailuis-my.sharepoint.com/:x:/g/personal/movilidad_uis_edu_co/Ec4cjcRbLzVHmhs-GI3_AL8BOhtuS4X-bo_lde34P6MlYg?e=0a3GwL</t>
  </si>
  <si>
    <t>Carpeta evidencia PC- MR 2020-2021 Documento revisión proceso de convenios 
https://mailuis-my.sharepoint.com/:f:/g/personal/relextconvenios_uis_edu_co/ErOBRLBT3clAlEYOZbMS2GABH-PkHvHkI-5HWDE2Q-HZFA?e=KzLIin</t>
  </si>
  <si>
    <t>Se realiza seguimiento mediante correo electrónico entre las partes</t>
  </si>
  <si>
    <t>https://mailuis-my.sharepoint.com/:f:/g/personal/relextconvenios_uis_edu_co/ErOBRLBT3clAlEYOZbMS2GABH-PkHvHkI-5HWDE2Q-HZFA?e=KzLIin</t>
  </si>
  <si>
    <t>https://sway.office.com/ZLELlw9BOAy5SqZ9?ref=Link 
 https://sway.office.com/YL2TALps9xQamtFw s</t>
  </si>
  <si>
    <t>Carpeta evidencia PC- MR 2020-2021 Convenios renovados: Convenio marco y específicos entre la UIS UBT (Alemania), Convenio marco y específico entre la UIS y PUCRS (Brasil), BANCO SANTANDER, FUNDACIÓN CAROLINA
https://mailuis-my.sharepoint.com/:f:/g/personal/relextconvenios_uis_edu_co/ErOBRLBT3clAlEYOZbMS2GABH-PkHvHkI-5HWDE2Q-HZFA?e=KzLIin</t>
  </si>
  <si>
    <t>Carpeta evidencia PC- MR 2020-2021 Convenios renovados: Convenio marco y específicos entre la UIS UBT (Alemania), Convenio marco y específico entre la UIS y PUCRS (Brasil), BANCO SANTANDER, FUNDACIÓN CAROLINA</t>
  </si>
  <si>
    <t>Carpeta evidencia PC- MR 2020-2021: Reunión comité de evaluación institucional de convenios - Acta, borrador del informe.
https://mailuis-my.sharepoint.com/:f:/g/personal/relextconvenios_uis_edu_co/ErOBRLBT3clAlEYOZbMS2GABH-PkHvHkI-5HWDE2Q-HZFA?e=KzLIin</t>
  </si>
  <si>
    <t>El reporte a los gestores se realiza regularmente a través de encuesta</t>
  </si>
  <si>
    <t xml:space="preserve">IV Informe de desempeño 2020 (hoja denominada Porcentaje de Convenios)
https://mailuis-my.sharepoint.com/:x:/g/personal/movilidad_uis_edu_co/EcuQjQD0kSBOr23-JzyHf64BTmaoLBK3ntx2sYqNArif_w?e=vuNjFM
Carpeta evidencia PC- MR 2020-2021: Seguimiento RELEXT convenios de cooperación
</t>
  </si>
  <si>
    <t>En el informe de desempeño del proceso se lleva un reporte. También, Para dar cumplimiento a lo reglamentado en el estatuto de contratación, se realizó un seguimiento de los convenios y se presentó a la comisión evaluadora</t>
  </si>
  <si>
    <t>IV Informe de desempeño 2020 (hoja denominada Porcentaje de Convenios)
https://mailuis-my.sharepoint.com/:x:/g/personal/movilidad_uis_edu_co/EcuQjQD0kSBOr23-JzyHf64BTmaoLBK3ntx2sYqNArif_w?e=vuNjFM
Carpeta evidencia PC- MR 2020-2021: Seguimiento RELEXT convenios de cooperación</t>
  </si>
  <si>
    <t>Teniendo en cuenta que los datos de los egresados provienen de admisiones y que los datos de aquellas bases suelen estar desactualizados.</t>
  </si>
  <si>
    <t>https://mailuis-my.sharepoint.com/:w:/g/personal/uisegresados_uis_edu_co/Ee6hESbiSfJAn3VpopzCuvsBMw6m-CgXCiSzptiuFI2uQw?e=8gURe6</t>
  </si>
  <si>
    <t>Se realizó campaña de sensibilización para actualizar datos</t>
  </si>
  <si>
    <t>La actividad realizada fue solicitar opciones de diferentes proveedores</t>
  </si>
  <si>
    <t>Situación externa</t>
  </si>
  <si>
    <t>NR</t>
  </si>
  <si>
    <t>-En febrero de 2020, se socializó el programa y la nueva versión de la plataforma de altissia a los profesores de la Escuela de Idiomas.
- En marzo de 2021, se socializó el programa UIS e-Idiomas a las sedes regionales y a los profesores de algunas de ellas.
- En abril de 2021, se socializó el programa UIS e-Idiomas a los profesores de la E3T.</t>
  </si>
  <si>
    <t>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t>
  </si>
  <si>
    <t>RELACIONES EXTERIORES</t>
  </si>
  <si>
    <t>No disponer de material bibliográfico actualizado, de autores y casas editoras reconocidas que satisfagan el desarrollo de las actividades Académico-Administrativas.</t>
  </si>
  <si>
    <t>*Acuerdo N° 101 de Julio 14 de 2004 del Consejo Académico por el cual se aprueba la Política de Desarrollo de Colecciones de la Biblioteca UIS.</t>
  </si>
  <si>
    <t>http://documentos.uis.edu.co/documentos/ConsultasSecretariaGeneral/DocumentoContenido.aspx?Id=40356&amp;Tabla=ACADE000_NEW</t>
  </si>
  <si>
    <t>Acuerdo 052 de 2020  del 16 de diciembre Por el cual se aprueba el Presupuesto General de Ingresos y Egresos de la Universidad Industrial de Santander para la vigencia fiscal del año 2021</t>
  </si>
  <si>
    <t>*Procedimiento para la Selección de Material Bibliográfico.PBI.01</t>
  </si>
  <si>
    <t>https://www.uis.edu.co/intranet/calidad/documentos/BIBLIOTECA/PROCEDIMIENTOS/PBI.01.pdf</t>
  </si>
  <si>
    <t>*Procedimiento  para la Adquisición (por compra) de Material Bibliográfico.PBI.02</t>
  </si>
  <si>
    <t>https://www.uis.edu.co/intranet/calidad/documentos/BIBLIOTECA/PROCEDIMIENTOS/PBI.02.pdf</t>
  </si>
  <si>
    <t>* Archivo de libros solicitados 
*  Solicitud del profesor DUBAN FABIAN GARCIA NAVAS
* Solicitud del profesor VICTOR GABRIEL BALDOVINO MEDRANO
* Solicitud del profesor NATALIA ROCIO MORENO CASTELLANO
* Solicitud del profesor MARIO FELIPE NEGRETTE GUZMAN
* Solicitud del profesor GIOHANNY OLAVE ARIAS</t>
  </si>
  <si>
    <t>https://mailuis-my.sharepoint.com/:x:/g/personal/vtorresa_uis_edu_co/ETUo-lcCZAZKppwLhlK4PqcBrhHtY9eOZ2ME_qp5njTukA?e=tFGdgS</t>
  </si>
  <si>
    <t xml:space="preserve">En el año 2020 se analizó el uso de las bases de datos muy minuciosamente para determinar las prioridades del caso. En esta ocasión el análisis corrió por cuenta de una comisión creada por el Consejo Académico en el mes de febrero, comisión que se reunió de manera permanente hasta el mes de octubre cuando se terminó el análisis.
Dicha comisión estuvo conformada por el Vicerrector de investigación y extensión, profesor Dionisio Laverde; Director de planeación, profesor Daniel Sierra, Represéntate de los profesores ante el Consejo Académico, profesor Carlos Muvdi, Decano de la Facultad de Ciencias, profesor David Sanabria y el Director de la Biblioteca, profesor Pedro Antonio García, logrando realizar un instrumento de medición y toma de decisiones para la adquisición de los recursos bibliográficos </t>
  </si>
  <si>
    <t xml:space="preserve">Base de datos archivo en excel </t>
  </si>
  <si>
    <t>*Sistema de Información Financiero</t>
  </si>
  <si>
    <t>*Pagina web biblioteca</t>
  </si>
  <si>
    <t>http://tangara.uis.edu.co/</t>
  </si>
  <si>
    <t xml:space="preserve">*Hoja de vida de indicadores. FSE.14. 
Efectividad en la ejecución del presupuesto asignado para las adquisiciones de MB 
Eficacia en las adquisiciones de MB
</t>
  </si>
  <si>
    <t>https://mailuis-my.sharepoint.com/:f:/g/personal/sanjulpe_uis_edu_co/EraFw9hBmRFNhB4cSq4qU2IBxBZQy15t124mtvN0E0gjiQ?e=YVIXN1</t>
  </si>
  <si>
    <t>* Solicitud de selección para material bibliográfico. FBI.021</t>
  </si>
  <si>
    <t>*Solicitudes de necesidades internas de material bibliográfico. FBI.022</t>
  </si>
  <si>
    <t>*Solicitud de selección para recursos electrónicos. FBI.023</t>
  </si>
  <si>
    <t xml:space="preserve">•Acuerdo n.° 036 de Octubre 19 de 2018 del Consejo Superior por el cual aprueba el Reglamento para la prestación de servicios de Biblioteca de la Universidad Industrial de Santander. </t>
  </si>
  <si>
    <t>http://www.uis.edu.co/webUIS/es/acercaUis/reglamentos/reglamentoBiblioteca.pdf</t>
  </si>
  <si>
    <t xml:space="preserve">* Solicitud en el sistema
* Evidencia Fotográfica
</t>
  </si>
  <si>
    <t>• Manual de funciones cargos de nivel directivo, asesor, ejecutivo y profesional</t>
  </si>
  <si>
    <t>https://www.uis.edu.co/intranet/documentos/rrhh/manualFuncionesProfesionales.pdf</t>
  </si>
  <si>
    <t>• Manual de funciones cargos de empleados públicos no profesionales empleados públicos no profesionales y trabajadores oficiales</t>
  </si>
  <si>
    <t>https://www.uis.edu.co/intranet/documentos/rrhh/manualFuncionesNoProfesionales.pdf</t>
  </si>
  <si>
    <t>* Formato FBI 10 de cada una de las sedes biblioteca UIS</t>
  </si>
  <si>
    <t>• Procedimiento para el Proceso Físico de Material PBI.09</t>
  </si>
  <si>
    <t>https://www.uis.edu.co/intranet/calidad/documentos/BIBLIOTECA/PROCEDIMIENTOS/PBI.09.pdf</t>
  </si>
  <si>
    <t>• Procedimiento para Dar de Baja Material Bibliográfico PBI.10</t>
  </si>
  <si>
    <t>https://www.uis.edu.co/intranet/calidad/documentos/BIBLIOTECA/PROCEDIMIENTOS/PBI.10.pdf</t>
  </si>
  <si>
    <t>• Procedimiento para la selección y preparación de material bibliográfico para mantenimiento PBI.13</t>
  </si>
  <si>
    <t>https://www.uis.edu.co/intranet/calidad/documentos/BIBLIOTECA/PROCEDIMIENTOS/PBI.13.pdf</t>
  </si>
  <si>
    <t>* Asistencia a capacitaciones
* Captura de pantalla de las capacitaciones realizadas durante el periodo</t>
  </si>
  <si>
    <t>• Manual para el registro de Pérdidas MBI.01</t>
  </si>
  <si>
    <t>https://www.uis.edu.co/intranet/calidad/documentos/BIBLIOTECA/MANUALES/MBI.01.pdf</t>
  </si>
  <si>
    <t>• Manual LIBRUIS para Atención a Usuarios MBI.02</t>
  </si>
  <si>
    <t>https://www.uis.edu.co/intranet/calidad/documentos/BIBLIOTECA/MANUALES/MBI.02.pdf</t>
  </si>
  <si>
    <t>• Instructivo de Apertura y Cierre de la Biblioteca Central de la Universidad Industrial de Santander. IBI.01</t>
  </si>
  <si>
    <t>https://www.uis.edu.co/intranet/calidad/documentos/BIBLIOTECA/INSTRUCTIVOS/IBI.01.pdf</t>
  </si>
  <si>
    <t>Ae crea el servicio temporal de préstamo y entrega a domicilio de material bibliográfico en físico de las colecciones de reserva y general que se encuentre en estado disponible en el Catálogo Bibliográfico para las Bibliotecas Central y Salud</t>
  </si>
  <si>
    <t>*Capacitación al personal
* DOMI BOOK UIS. Actividad 3
* Flujo grama del servicio
* Pantallazo del servicio
* Solicitud  del personal</t>
  </si>
  <si>
    <t>• Guía para la Atención a Usuarios GBI.01</t>
  </si>
  <si>
    <t>https://www.uis.edu.co/intranet/calidad/documentos/BIBLIOTECA/GUIAS/GBI.01.pdf</t>
  </si>
  <si>
    <t>• Guía para el Mantenimiento de Colecciones GBI.02</t>
  </si>
  <si>
    <t>https://www.uis.edu.co/intranet/calidad/documentos/BIBLIOTECA/GUIAS/GBI.02.pdf</t>
  </si>
  <si>
    <t>• Formato Mantenimiento de Colecciones FBI.10</t>
  </si>
  <si>
    <t>https://mailuis-my.sharepoint.com/:f:/g/personal/vtorresa_uis_edu_co/ElBcvmtaM-pKqaCOHbriKvoBl0Ga4FZTxRJCHIleNeSY2w?e=fJpXNs</t>
  </si>
  <si>
    <t>• Control para Encuadernación de Material Bibliográfico FBI.12</t>
  </si>
  <si>
    <t>• Certificación Entrega de Material Durante Caídas del Sistema FBI.14</t>
  </si>
  <si>
    <t>• Certificación de Préstamo Manual Colección de Reserva Durante Caídas del Sistema FBI.16</t>
  </si>
  <si>
    <t xml:space="preserve">* Construcción del protocolo de bioseguridad para la prestación del servicio </t>
  </si>
  <si>
    <t>* PROTOCOLO DE BIOSEGURIDAD EN BIBLIOTECA V3
* Protocolo sede Málaga</t>
  </si>
  <si>
    <t>• Hoja de vida de indicadores. FSE 14 Porcentaje de pérdida de material bibliográfico</t>
  </si>
  <si>
    <t>• Sistema de Información bibliográfico LIBRUIS</t>
  </si>
  <si>
    <t>• Página Web de Biblioteca</t>
  </si>
  <si>
    <t xml:space="preserve">* Capacitación en temas de bioseguridad </t>
  </si>
  <si>
    <t>• Lista de chequeo para inspección de extintores FTH.136</t>
  </si>
  <si>
    <t>• Plan Anual De Mantenimiento Preventivo. FRT.24</t>
  </si>
  <si>
    <t>https://www.uis.edu.co/intranet/documentos/mantenimiento_preventivo/PlanMantenimientoPreventivo.pdf</t>
  </si>
  <si>
    <t>• Solicitud de servicio de mantenimiento, adecuación y/o remodelación FRF. 26</t>
  </si>
  <si>
    <t>• Mantenimiento físico de bienes muebles e inmuebles y fabricación de bienes muebles. PRF.01</t>
  </si>
  <si>
    <t>BIBLIOTECA</t>
  </si>
  <si>
    <t xml:space="preserve">Se realiza seguimiento de forma semanal a las inversiones con el fin de identificar oportunidades de inversión y monitorear las tasas de interés ofrecidas por el mercado financiero. Los soportes realizados a lo anteriormente mencionado, se encuentran en la Jefatura de la División Financiera. </t>
  </si>
  <si>
    <t>Acuerdos del Consejo Superior No. 070 de 2006 y
007 de 2013</t>
  </si>
  <si>
    <t>Pruebas Selectivas Entrega del informe de
reporte de daños, siniestros o robos de manera oportuna a la Compañía de Seguros</t>
  </si>
  <si>
    <t xml:space="preserve">Se realizó la marcación y entrega masiva de los equipos de cómputo portátiles asignados a los estudiantes que para ello aplicara.
Se realiza el reporte ante la compañía aseguradora cuando se requiere según situaciones comunicadas con los funcionarios responsables de elementos. El soporte de estos reportes reposa en la jefatura de la Sección de Inventarios. 
A la fecha no se ha realizado el proceso de rendición de inventarios, sin embargo se tiene planeado para realizar durante el mes de octubre. la Circular para la aprobación de esta actividad será remitida para visto bueno de Rectoría durante la semana del 9 de agosto con el fin de solicitar lineamientos para esta actividad. </t>
  </si>
  <si>
    <t>1. Documentación actualizada de acuerdo a requerimientos del Subproceso
2. Reporte anual generado por el Sistema de Inventarios</t>
  </si>
  <si>
    <t>Arqueo diario a los fondos de cajas de Tesorería
Conciliaciones bancarias mensuales
Boletín Diario</t>
  </si>
  <si>
    <t>Soportes de arqueo de caja y Boletín Diario que reposan en la Sección de Tesorería
Conciliaciones bancarias realizadas reposan en el archivo del auxiliar administrativo de la Sección de Presupuesto</t>
  </si>
  <si>
    <t>Porcentaje de avance de revisión del Procedimiento Ingresos por Caja</t>
  </si>
  <si>
    <t>Se realizó la revisión y actualización del Procedimiento de Ingresos por Caja.</t>
  </si>
  <si>
    <t>Procedimiento de Egresos - PFI.08
Informe enviado al correo de cada ordenador del gasto recordando la autorización de las cuentas en el SIF</t>
  </si>
  <si>
    <t>1. Circular elaborada y socializada
2. Procedimiento de Egresos actualizado</t>
  </si>
  <si>
    <t>1. Se elaboró y socializó la circular de aspectos a tener en cuenta del Proceso Financiero.
2. Se realizó la revisión y actualización del Procedimiento de Egresos.</t>
  </si>
  <si>
    <t>FINANCIERO</t>
  </si>
  <si>
    <t>Austeridad en el gasto.
Ejecutar el presupuesto del fondo común.</t>
  </si>
  <si>
    <t>Venta de libros electrónicos en formato epub por la plataforma Bookwire.  
Lectura (usos) de libros electrónicos por la plataforma de e-Libro a través de Bibliotecas.
Atención de solicitudes por correo electrónico y por redes sociales y venta de libros y de otros productos institucionales con pago anticipado y servicio a domicilio.</t>
  </si>
  <si>
    <t>Informe sobre ingresos recibidos por la venta de libros electrónicos en formato epub.
Informe sobre los ingresos por los usos de libros electrónicos por la plataforma de e-Libro. 
Informe sobre ingresos recibidos por ventas.</t>
  </si>
  <si>
    <t xml:space="preserve">Disminución de los ingresos en el fondo especial de La Tienda Universitaria </t>
  </si>
  <si>
    <t>Austeridad en el gasto.
Ampliación del portafolio de productos en la tienda virtual de Facebook y en el WhatsApp Business.  El catálogo se actualiza en tiempo real y se encuentra en el siguiente enlace: 
https://cutt.ly/8yY7kfL</t>
  </si>
  <si>
    <t>Incluir una pasarela de pago directo en la página web de publicaciones UIS, logrando así una Tienda virtual UIS (recaudo general).</t>
  </si>
  <si>
    <t>Hay libros para editar.</t>
  </si>
  <si>
    <t>Realizar convocatorias para motivar la escritura de textos.
Difusión de las ediciones UIS por redes sociales.</t>
  </si>
  <si>
    <t>Este año no se han realizado convocatorias porque se tienen varios libros en proceso de edición.
Informe sobre el número de seguidores por redes sociales.</t>
  </si>
  <si>
    <t>Pantallazos de las publicaciones UIS en las plataformas Bookwire y e-Libro.</t>
  </si>
  <si>
    <t>Se mantiene la difusión y comercialización de las obras y demás material impreso.</t>
  </si>
  <si>
    <t xml:space="preserve">PUBLICACIONES </t>
  </si>
  <si>
    <t>N°</t>
  </si>
  <si>
    <t>1.*El Comité  de Bienestar Universitario Estudiantil elabora y aprueba  un cronograma que contiene todas las fechas y actividades del proceso de asignación de los beneficios de Comedores, Residencias estudiantiles y Auxilio de sostenimiento femenino, esta información se publica con anterioridad en la Página Web de la Universidad, en las carteleras de la DBU y en las redes sociales. 
*La DSI puso en funcionamiento una APP para realizar los procesos de inscripción a los programas y servicios ofrecidos por BU</t>
  </si>
  <si>
    <t>2. Desde la SCC se monitorea constantemente el sistema de Comedores durante el periodo de inscripciones, para identificar oportunamente cualquier falla y reportarla a la DSI (si aplica)</t>
  </si>
  <si>
    <t xml:space="preserve">*Pantallazo de la información presentada por el auxiliar administrativo </t>
  </si>
  <si>
    <t>1. Socializar el instructivo que detalla el proceso de  adjudicación de estudiantes del comedor estudiantil</t>
  </si>
  <si>
    <t>3. El Jefe de la DBU, la Jefe de la SCC y el Auxiliar de servicios de Bienestar cuentan con acceso al Sistema de adjudicación de Comedores</t>
  </si>
  <si>
    <t>Pantallazo del modulo de comedores donde se evidencia que el Jefe de la DBU, la Jefe de la SCC y el Auxiliar de servicios de Bienestar cuentan con acceso</t>
  </si>
  <si>
    <t>4. Modernización de la infraestructura física y de equipos tecnológicos (si aplica)</t>
  </si>
  <si>
    <t>Copia del proceso precontractual para la adquisición de equipos de cocción (por grupos), para el comedor estudiantil de la Sección Comedores y Cafetería de la División de Bienestar Universitario de la Universidad Industrial de Santander</t>
  </si>
  <si>
    <t>5. *Evaluación de las solicitudes de los estudiantes en el comité de matrículas y comité de Bienestar Universitario Estudiantil.
*Reglamentación de los beneficios, con sus respectivos requisitos y proceso de selección a través de acuerdos del CS</t>
  </si>
  <si>
    <t>6. Revisión de los datos e información de estudiantes beneficiarios del servicio de comedores, en aras de corroborar su condición socioeconómica</t>
  </si>
  <si>
    <t>Esta revisión se realiza mediante visitas domiciliarias a un muestreo de estudiantes beneficiarios del servicio de comedores y debido a las restricciones por COVID-19 no se pudieron realizar en el periodo reportado. La SCC espera retomar este control una vez se tenga controlada la pandemia en Colombia</t>
  </si>
  <si>
    <t>7. Verificar en el Sistema de afiliación a la seguridad social, el nivel socioeconómico de los miembros de la Unidad económica familiar de un muestreo de estudiantes que solicitan el beneficio de Reliquidación de Matrícula.</t>
  </si>
  <si>
    <t>Informe del proceso de reliquidación de matrícula del primer y segundo período académico de 2020, realizado por el Comité de Matrículas de la Universidad.</t>
  </si>
  <si>
    <t xml:space="preserve">8. *No se asignan actividades misionales a auxiliares estudiantiles. 
*Capacitación permanente al personal de la División.  </t>
  </si>
  <si>
    <t>Muestra de certificados de cursos personal de BU y Lista de capacitaciones con y sin certificados SCC 2020</t>
  </si>
  <si>
    <t xml:space="preserve">9. Atención de las urgencias de los estudiantes en el Hospital Universitario de Santander </t>
  </si>
  <si>
    <t xml:space="preserve">Copia de dos actas de pago parcial e informe de supervisión del contrato con el hospital, copia de facturas emitidas por el HUS y copia de informe de actividades del contrato </t>
  </si>
  <si>
    <t xml:space="preserve">10. Publicación de información alusiva a la prestación adecuada de programas y servicios </t>
  </si>
  <si>
    <t>Pantallazos y link de publicación de Programas y Servicios</t>
  </si>
  <si>
    <t>2. Socializar y aplicar una Guía de uso seguro de los medicamentos</t>
  </si>
  <si>
    <t>11. Programas de BPM documentados en la SCC</t>
  </si>
  <si>
    <t>Resolución de creación programas BPM</t>
  </si>
  <si>
    <t>3. Cumplir las actividades descritas en los programas de BPM, documentados en la SCC</t>
  </si>
  <si>
    <t>12. Dar cumplimiento a los documentos IBE.14 instructivo de semaforización de medicamentos y dispositivos médicos y GBE.42 guía de manejo de medicamentos y dispositivos médicos vencidos y/o deteriorados</t>
  </si>
  <si>
    <t>Fotos y Excel enviado por el Regente Jose Piñerez de la semaforización de los medicamentos y demás</t>
  </si>
  <si>
    <t xml:space="preserve">13. Socialización permanentemente de las guías, programas, protocolos, formatos,  procedimientos, normatividad e instructivos de los diferentes programas y servicios. </t>
  </si>
  <si>
    <t>*Socialización y evaluación Documentos del SGC en la SCC - 2020
*Socialización y evaluación Documentos del SGC en la SSISDS - 2021</t>
  </si>
  <si>
    <t>14. *Actualización constante de los contratos interadministrativos con las Instituciones Prestadoras de Servicios de salud para los estudiantes (HUS - HPSC)
*Renovación oportuna de la póliza de accidentes estudiantiles</t>
  </si>
  <si>
    <t>*Copia de las minutas del contrato con el HUS y HPSC vigencia 2020-2021
*Copia Minuta contrato aseguradora 2020-2021 
*Copia Renovación Póliza SI PAGAN SALUD y Renovación Póliza NO PAGAN SALUD</t>
  </si>
  <si>
    <t>15. Apoyo a las diferentes Unidades Académicas de la Universidad, generando espacios para la rotación de estudiantes en práctica de Medicina, Enfermería, Ingeniería,  Fisioterapia, Nutrición, Trabajo Social, etc.</t>
  </si>
  <si>
    <t xml:space="preserve">Pantallazo de rotación de medicina y carta de práctica de nutrición en la SSISDS </t>
  </si>
  <si>
    <t>4. Acompañar y dar apoyo a los estudiantes que realizan proyectos de grado</t>
  </si>
  <si>
    <t>16. Aplicación del Estatuto de contratación de la UIS</t>
  </si>
  <si>
    <t>*Carpeta gestión de contratación del proceso de compra de equipos de cocción para la Sección Comedores y Cafetería de la División de Bienestar Universitario de la Universidad Industrial de Santander.</t>
  </si>
  <si>
    <t>5. Realizar durante la ejecución de los contratos de suministro de alimentos de medio y mayor riesgo en salud pública, visita de inspección del cumplimiento de las Buenas Prácticas de Manufactura.</t>
  </si>
  <si>
    <t>17. Uso de los sistemas de información de la DBU</t>
  </si>
  <si>
    <t>Pantallazo uso SIF UIS y SIMSIS</t>
  </si>
  <si>
    <t>6. Gestionar recursos para el diseño e implementación de sistemas de información requeridos para el buen funcionamiento de los programas y servicios de la División (si aplica)</t>
  </si>
  <si>
    <t>7. Solicitudes de actualización, mantenimiento y mejoras de los sistemas de información existentes en la DBU (si aplica)</t>
  </si>
  <si>
    <t>18. Uso del software SIMSIS II para la conservación y custodia de la información de las Historias Clínicas de los estudiantes</t>
  </si>
  <si>
    <t>Pantallazo del sistema SIMSIS donde evidencia el registro de las historias clínicas</t>
  </si>
  <si>
    <r>
      <t xml:space="preserve">8. Hacer el seguimiento de la realización de </t>
    </r>
    <r>
      <rPr>
        <i/>
        <sz val="10"/>
        <rFont val="Humanst521 BT"/>
        <family val="2"/>
      </rPr>
      <t>Backup</t>
    </r>
    <r>
      <rPr>
        <sz val="10"/>
        <rFont val="Humanst521 BT"/>
        <family val="2"/>
      </rPr>
      <t xml:space="preserve"> periódicos de la información de la Sección Salud y PEP que esta a cargo de la DSI</t>
    </r>
  </si>
  <si>
    <t xml:space="preserve">Durante el periodo reportado se presentó una disminución en la cobertura de todos los programas y servicios ofertados por la División de Bienestar Universitario a la Comunidad Estudiantil, lo anterior debido a la pandemia por COVID-19, la cual generó una trasformación importante en la prestación de los programas y servicios, pasando de la modalidad presencial a presencialidad remota.  
Así mismo algunos de los programas y servicios no se han podido ofertar en presencialidad remota, pues requieren la presencia de los usuarios en la Universidad. 
</t>
  </si>
  <si>
    <t>19. Gestión de recursos financieros para la compra de comestibles a través de la figura de vigencias futuras</t>
  </si>
  <si>
    <t xml:space="preserve">La Sección Comedores y Cafetería realizó el cierre de todos los servicios de alimentación adscritos a la Unidad como parte de la contingencia derivada por la Pandemia del COVID 19, autorizada por la resolución Nª397 a partir del 16 de marzo de 2020, como medida de contingencia que direccionaron los recursos financieros de la compra de comestibles a través de la nueva modalidad de entrega del beneficio denominada "bonos de alimentación" . 
Teniendo en cuenta que los "bonos de alimentación" se contratan a través de modalidad "solicitud privada de cotización" NO es necesario mientras se mantenga dicha modalidad la gestión de recursos bajo la figura vigencias futuras.  </t>
  </si>
  <si>
    <t>20. Modernización de la infraestructura física y de equipos tecnológicos (si aplica)</t>
  </si>
  <si>
    <t>21. Cronograma de mantenimiento preventivo anual para los equipos  de la División.
Elaboración de los contratos de mantenimiento correctivo anual (si aplica) o solicitudes a la División de Mantenimiento Tecnológico</t>
  </si>
  <si>
    <t>9. Gestionar cuando sea necesario, los recursos suficientes para la realización de mantenimientos preventivos o correctivos a  la maquinaria y equipos con criticidad alta de la DBU</t>
  </si>
  <si>
    <t>10. Verificar periódicamente el cumplimiento oportuno del cronograma de mantenimiento preventivo de los equipos con criticidad alta  en Bienestar Universitario</t>
  </si>
  <si>
    <t>22. Actualización periódica del Listado Maestro de Documentos Externos y divulgación de las normas</t>
  </si>
  <si>
    <t>Pantallazo solicitudes de actualización LMDE</t>
  </si>
  <si>
    <t>23. Cumplimiento de los procedimientos establecidos por la División de Recursos Humanos para la contratación del personal</t>
  </si>
  <si>
    <t>*Copia de documentos del proceso precontractual para generar la Orden de Prestación de Servicios de la Dra. María Elena Pérez, profesional contratada para prestar servicios médicos en la SSISDS
*Copia de cartas de compromiso presupuestal para vinculación o prorroga de personal provisional y temporal y memorando de prorroga</t>
  </si>
  <si>
    <t>24. Capacitación continua para todos los funcionarios de la División</t>
  </si>
  <si>
    <t>11. Realizar inducción para nuevos funcionarios sobre el Sistema de Gestión de calidad</t>
  </si>
  <si>
    <t>25. Revisión constante del Sistema de PQRDSR de la Universidad</t>
  </si>
  <si>
    <t xml:space="preserve">Relación de PQRS 2020-2021 que llegaron al proceso y su proceder respectivo  </t>
  </si>
  <si>
    <t>26. Cumplimiento del protocolo de movimiento de dinero en el campus establecido por la SCC en asocio con la DPF</t>
  </si>
  <si>
    <t xml:space="preserve">12.Socializar con los nuevos empleados contratados  el protocolo de movimiento de dinero en el campus </t>
  </si>
  <si>
    <t>27. Dar cumplimiento al procedimiento ingresos por caja de los puntos de venta de la cafetería de la División de Bienestar Universitario PBE.24</t>
  </si>
  <si>
    <t>13. Socializar con los nuevos empleados contratados para el  manejo de dinero en el Campus, el procedimiento  PBE.24</t>
  </si>
  <si>
    <t xml:space="preserve">28. Entrega a la Sección de Inventarios UIS, un inventario final que contenga los ítems: elemento, unidad, cantidad y valor comercial de los productos ubicados en las Bodegas y Cafeterías al finalizar el año. </t>
  </si>
  <si>
    <t xml:space="preserve">Se realizó el envío de rendición de inventarios a la División Financiera UIS en las siguientes fechas: 
*Agosto 27 de 2020
*Octubre 30 de 2020 (Última fecha de movimiento de inventarios)
Se aclara que NO se realizó en diciembre de 2020, dado que desde Octubre 30 de 2020, se finalizó el proceso de baja y entrega a la Sección Inventarios de todos los productos disponibles en la Sección dado que desde marzo de 2020 NO se está prestando servicios de alimentación y por tanto no se realizan movimientos de inventarios desde esa fecha. </t>
  </si>
  <si>
    <t xml:space="preserve">14.Realizar inventarios periódicos a una muestra aleatoria de productos a cada uno de los puntos de venta de las cafeterías de la SCC </t>
  </si>
  <si>
    <t xml:space="preserve">
15. Realizar inventarios a un muestreo de productos en bodega  
</t>
  </si>
  <si>
    <t xml:space="preserve">29. Reportar a las UAA pertinentes las  no conformidades del sistema de cafeterías o el incumplimiento del PBE.24 </t>
  </si>
  <si>
    <t xml:space="preserve">*Correos electrónicos entre la División de Servicios de Información y el profesional administrativo de la SCC respecto a las no conformidades del Sistema de Información de las Cafeterías.  </t>
  </si>
  <si>
    <t xml:space="preserve">16. Efectuar arqueos sorpresa de ventas por parte de la Sección Comedores y Cafetería a cada uno de los puntos de venta de las cafeterías de la SCC  </t>
  </si>
  <si>
    <t xml:space="preserve">17. Solicitar a la Dirección de Control Interno y Evaluación de Gestión, la realización de arqueos sorpresa a cada uno de los puntos de venta de las Cafeterías de la SCC  </t>
  </si>
  <si>
    <t xml:space="preserve">30. Comunicación permanente por parte de los Supervisores de contratos, hacia los proveedores que incumplen las especificaciones técnicas contractuales. </t>
  </si>
  <si>
    <t>Copia de correo electrónico del supervisor de contratos en la SSISDS</t>
  </si>
  <si>
    <t xml:space="preserve">18. Diligenciar el formato de devoluciones y eventualidades, de esta manera se apoyará a los supervisores de contratos en la labor de supervisión </t>
  </si>
  <si>
    <t xml:space="preserve">19. Capacitar al personal operativo y administrativo de la SCC, en temas relacionados con las Buenas Prácticas de Manufactura </t>
  </si>
  <si>
    <t>20. Capacitar al personal de bodega de la SCC, en temas relacionados con las Buenas Prácticas de recepción y almacenamiento de materias primas e insumos</t>
  </si>
  <si>
    <t>21. Realizar jornadas de limpieza profunda y organización de bodegas de la SCC</t>
  </si>
  <si>
    <t>Acumulación o mala disposición final de los desechos generados por la prestación de los servicios de alimentación</t>
  </si>
  <si>
    <t xml:space="preserve">31. Uso del shut en acero inoxidable con tapa, para la disposición higiénica del residuo </t>
  </si>
  <si>
    <t xml:space="preserve">22. Capacitar al personal de la SCC en temas relacionados con alternativas para la inocuidad y la prevención de los desperdicios de alimentos </t>
  </si>
  <si>
    <t xml:space="preserve">32. *Mantenimiento anual obligatorio por parte de al empresa Gasoriente en el caso de las tuberías de gas y de ARC Ingeniería para el caso de la Caldera.   
*Información oportuna y veraz a la División de Planta Física para que realicen cualquier ajuste o arreglo menor </t>
  </si>
  <si>
    <t xml:space="preserve">23. Solicitar a la DPF la limpieza y desinfección periódica de los tanques de agua de la SCC </t>
  </si>
  <si>
    <r>
      <rPr>
        <b/>
        <sz val="10"/>
        <color rgb="FFD60093"/>
        <rFont val="Humanst521 BT"/>
        <family val="2"/>
      </rPr>
      <t>SEDE MÁLAGA</t>
    </r>
    <r>
      <rPr>
        <sz val="10"/>
        <color rgb="FFD60093"/>
        <rFont val="Humanst521 BT"/>
        <family val="2"/>
      </rPr>
      <t xml:space="preserve">
</t>
    </r>
    <r>
      <rPr>
        <sz val="10"/>
        <rFont val="Humanst521 BT"/>
        <family val="2"/>
      </rPr>
      <t>Incumplimiento de los objetivos de calidad definidos para los programas y servicios de Bienestar Universitario</t>
    </r>
  </si>
  <si>
    <t>Contrato con los profesionales necesarios para desempeñar las labores propias del Proceso de Bienestar Estudiantil</t>
  </si>
  <si>
    <r>
      <rPr>
        <b/>
        <sz val="10"/>
        <color rgb="FFD60093"/>
        <rFont val="Humanst521 BT"/>
        <family val="2"/>
      </rPr>
      <t>SEDE MÁLAGA</t>
    </r>
    <r>
      <rPr>
        <sz val="10"/>
        <rFont val="Humanst521 BT"/>
        <family val="2"/>
      </rPr>
      <t xml:space="preserve">
Disminución en la Cobertura de Programas Educativo Preventivos ofrecidos </t>
    </r>
  </si>
  <si>
    <r>
      <rPr>
        <b/>
        <sz val="10"/>
        <color rgb="FF009242"/>
        <rFont val="Humanst521 BT"/>
        <family val="2"/>
      </rPr>
      <t>SEDE SOCORRO</t>
    </r>
    <r>
      <rPr>
        <b/>
        <sz val="10"/>
        <rFont val="Humanst521 BT"/>
        <family val="2"/>
      </rPr>
      <t xml:space="preserve">
</t>
    </r>
    <r>
      <rPr>
        <sz val="10"/>
        <rFont val="Humanst521 BT"/>
        <family val="2"/>
      </rPr>
      <t>Fallas e inequidad en la asignación de los servicios de atención socio-económica .</t>
    </r>
  </si>
  <si>
    <t xml:space="preserve">Divulgaciones realizadas para la adjudicación de los beneficios socioeconómicos </t>
  </si>
  <si>
    <t>*Evaluación de las solicitudes de los estudiantes en el pre comité de matrículas, consejo de sede y Coordinación de BU
*Reglamentación de los beneficios, con sus respectivos requisitos y proceso de selección a través de acuerdos del CS</t>
  </si>
  <si>
    <r>
      <rPr>
        <b/>
        <sz val="10"/>
        <color rgb="FF00B050"/>
        <rFont val="Humanst521 BT"/>
        <family val="2"/>
      </rPr>
      <t>SEDE SOCORRO</t>
    </r>
    <r>
      <rPr>
        <sz val="10"/>
        <rFont val="Humanst521 BT"/>
        <family val="2"/>
      </rPr>
      <t xml:space="preserve">
Incumplimiento de los atributos de calidad definidos para los programas y servicios de Bienestar Universitario</t>
    </r>
  </si>
  <si>
    <t>Inducciones realizadas a personas vinculadas</t>
  </si>
  <si>
    <r>
      <rPr>
        <b/>
        <sz val="10"/>
        <color rgb="FF00B050"/>
        <rFont val="Humanst521 BT"/>
        <family val="2"/>
      </rPr>
      <t>SEDE SOCORRO</t>
    </r>
    <r>
      <rPr>
        <sz val="10"/>
        <rFont val="Humanst521 BT"/>
        <family val="2"/>
      </rPr>
      <t xml:space="preserve">
Disminución en el portafolio de programas y servicios ofertados  y en las coberturas de atención a la población estudiantil.</t>
    </r>
  </si>
  <si>
    <t>SEDE BARBOSA
Disminución en la Cobertura de Programas Educativo Preventivos ofrecidos</t>
  </si>
  <si>
    <t> </t>
  </si>
  <si>
    <t>Se programaron 7 reuniones con el equipo de bienestar estudiantil para verificación de cumplimiento de actividades para el periodo comprendido junio 2020 a junio 2021, de las cuales se realizaron 6 reuniones.</t>
  </si>
  <si>
    <t>El porcentaje de estudiantes que participaron en 2020 en los  programas educativo-preventivos orientados hacia la promoción de la salud, la prevención de la enfermedad a través de la eliminación y control de los factores de riesgo, y la adopción de conductas de autocuidado, estilos de vida saludables y el mejoramiento del rendimiento académico se mantuvo respecto al año 2019 por encima del  89% a pesar del cambio  en la modalidad de realización de las actividades que pasaron de ser presenciales o realizarse de forma remota
El % Participaciones en PEP para la vigencia 2021 que tendrá finalizado el año, debido a que la frecuencia de medición del  indicador es anual.</t>
  </si>
  <si>
    <t>Se llevaron a cabo actividades en 9 programas educativo preventivos como son: SERUIS, MANSA, Salud sexual y reproductiva, FPC, Factores de riesgo cardiovascular, Salud mental, Catedra UIS, Ingreso a la vida laboral, programa de atención socioeconómica.</t>
  </si>
  <si>
    <t xml:space="preserve">BIENESTAR ESTUDIANTIL </t>
  </si>
  <si>
    <t xml:space="preserve">*Se divulgan los eventos con mínimo 10 días de anticipación a su realización.                                                                                                                                                                                                                                                                                                                                                                                                                                                                                                      
</t>
  </si>
  <si>
    <t>Divulgación de eventos con tiempo de antelación, de manera que sea efectiva.</t>
  </si>
  <si>
    <t xml:space="preserve">*Implementación de estrategias de Marketing en el  uso de canales de comunicación masiva  como los medios sociales.
</t>
  </si>
  <si>
    <t>A través de  las redes sociales se hace la difusión de los eventos.</t>
  </si>
  <si>
    <t>Evidencia fotográfica</t>
  </si>
  <si>
    <t>*Publicación de información alusiva a la presentación adecuada de eventos</t>
  </si>
  <si>
    <t>A través de las redes sociales se hace la publicación de los eventos.</t>
  </si>
  <si>
    <t>* Divulgación a través de periódicos medios radiales, cartas a instituciones/gremios y voz a voz en las aulas de clase.</t>
  </si>
  <si>
    <t>*Realizar plan de acción considerando las actividades que requieren de la toma de decisiones por parte de los profesionales encargadas</t>
  </si>
  <si>
    <t>https://bit.ly/3dJAjk1</t>
  </si>
  <si>
    <t>*2021</t>
  </si>
  <si>
    <t>https://bit.ly/3jKV1UC</t>
  </si>
  <si>
    <t xml:space="preserve">*Comunicación interna permanente con Publicaciones haciendo énfasis en  las fechas de entrega del material impreso.                                                                                                                                                                              </t>
  </si>
  <si>
    <t xml:space="preserve">Debido a que durante el año 2020 no hubo actividades presenciales, no se realizaron solicitudes a publicaciones de material impreso. 
</t>
  </si>
  <si>
    <t>https://bit.ly/3hgBSrO</t>
  </si>
  <si>
    <t xml:space="preserve">* Modernización de la infraestructura y mantenimiento periódico de equipos tecnológicos (si aplica) </t>
  </si>
  <si>
    <t xml:space="preserve">Se hizo la solicitud para la modernización del auditorio, pero aún es un proyecto. </t>
  </si>
  <si>
    <t>Excel donde se reporta el estado y mantenimiento de los equipos</t>
  </si>
  <si>
    <t>https://bit.ly/3w6apxg</t>
  </si>
  <si>
    <t>Listas de chequeo debidamente diligenciadas para cada evento. (maestro de links)</t>
  </si>
  <si>
    <t>https://bit.ly/3jOmrce</t>
  </si>
  <si>
    <t xml:space="preserve">*Plan de eventos culturales y artísticos. Consolidación de grupos semilleros y artísticos propios de la Sede.
</t>
  </si>
  <si>
    <t>Evidencia fotográfica del plan de eventos culturales en la carpeta del proceso.</t>
  </si>
  <si>
    <t>Actividad propia de las sedes regionales.</t>
  </si>
  <si>
    <t xml:space="preserve">*Diversificación de aliados                                           </t>
  </si>
  <si>
    <t>Excel con los aliados durante los años 2018-2019 y 2020-2021.</t>
  </si>
  <si>
    <t>En la carpeta del proceso.</t>
  </si>
  <si>
    <t xml:space="preserve">
*Elaborar el Plan presupuestal de la Sede con asignación de recursos para Eventos culturales y artísticos (Sede central, Sede Barrancabermeja).</t>
  </si>
  <si>
    <t>Plan de gestión 2020:</t>
  </si>
  <si>
    <t>*Ampliar redes de aliados</t>
  </si>
  <si>
    <t>Link de la carpeta del proceso donde están los convenios realizados durante los años 2020-2021</t>
  </si>
  <si>
    <t>Carpeta de Convenios 2020-2021</t>
  </si>
  <si>
    <t>https://bit.ly/3ymZiRS</t>
  </si>
  <si>
    <t>Plan de gestión 2021:</t>
  </si>
  <si>
    <t>https://bit.ly/3wlCws8</t>
  </si>
  <si>
    <t>*Elaborar planeación de actividades artísticas y culturales, teniendo en cuenta el potencial apoyo de otras entidades públicas o privadas</t>
  </si>
  <si>
    <t>https://bit.ly/3AyzBQj</t>
  </si>
  <si>
    <t xml:space="preserve">GESTIÓN CULTURAL </t>
  </si>
  <si>
    <t>- Correo modelo remitido a Directores de Escuela 
- Correo modelo entregado a Secretaria.
- Correo modelo remitido a docente</t>
  </si>
  <si>
    <t xml:space="preserve">Reunión con jefes de unidades académicas para socializar y aclarar los procesos de solicitud de las diferentes situaciones administrativas que se pueden otorgar a los profesores planta de la Universidad. </t>
  </si>
  <si>
    <t xml:space="preserve">- Correo con planeación de actividad </t>
  </si>
  <si>
    <t xml:space="preserve">Se adelanta  esta actividad en paralelo con el proceso de actualización de los contenidos y material digital de la página web. </t>
  </si>
  <si>
    <t>- Base de datos consolidada.</t>
  </si>
  <si>
    <t xml:space="preserve">Las actividades de formación de los periodos 2020-II y 2021-I, se ejecuto en modalidad virtual. </t>
  </si>
  <si>
    <t>- Invitación a actividades del plan de formación.</t>
  </si>
  <si>
    <t>No informar oportunamente el sitio del desarrollo de la jornada.
No hacer seguimiento  a la evaluación de la jornada.
No prever las condiciones óptimas para el desarrollo de la jornada.</t>
  </si>
  <si>
    <t>-Lista de chequeo  de actividades</t>
  </si>
  <si>
    <t>- Correo modelo donde se remite acta de compromiso</t>
  </si>
  <si>
    <t xml:space="preserve">- Correo de los Jefes de UAA adjuntando su plan de entrenamiento y Capacitación. </t>
  </si>
  <si>
    <t xml:space="preserve">-Se trabaja en la consolidación de una base de datos que permita construir el plan 20201-II, donde adicionalmente a la información de la evaluación de desempeño se incluyen las necesidades informadas desde cada UAA. </t>
  </si>
  <si>
    <t xml:space="preserve">- Respuesta de jefes de UAA con información indicando necesidades de formación. </t>
  </si>
  <si>
    <t>- Guía interna por parte del proceso ACS que se compartió con los demás subproceso donde se relacionan los tiempos oportunos para el reporte de las diferentes novedades
- Planeación mensual de procesos de liquidación de nómina</t>
  </si>
  <si>
    <t>Programación mensual de actividades del subproceso</t>
  </si>
  <si>
    <t xml:space="preserve">La alerta se genera en la programación de las actividades para que las gestiones de liquidación de seguridad social se ejecuten dentro de las fechas establecidas. </t>
  </si>
  <si>
    <t>Las alertas fueron creadas en el SIRH</t>
  </si>
  <si>
    <t>Reporte modelo generado por el SI</t>
  </si>
  <si>
    <t>Reportes de SIRH</t>
  </si>
  <si>
    <t>Desde el subproceso se realiza el seguimiento mensual a reporte generado  por el SI</t>
  </si>
  <si>
    <t>-Informar personalmente a los funcionarios y entidades financieras las fechas establecidas para entrega de novedades
-Circular informativa sobre el tema a los funcionarios de la Universidad</t>
  </si>
  <si>
    <t>Circular anual informando fechas oportunas de reporte de descuentos.</t>
  </si>
  <si>
    <t>En las jornadas anuales de inducción y reinducción se revisa esta temática.</t>
  </si>
  <si>
    <t>Circular enviada a los funcionarios UIS</t>
  </si>
  <si>
    <t>Realiza seguimiento mensual a páginas y aplicaciones de la EPS y ARL donde se hace seguimiento a las incapacidades reportadas</t>
  </si>
  <si>
    <t>Correo modelo de seguimiento.</t>
  </si>
  <si>
    <t>Documento vigente para el trámite de vinculación de docentes cátedra
https://www.uis.edu.co/intranet/calidad/documentos/talento%20humano/ASUNTOS%20PERSONAL%20DOCENTE/FORMATOS/FTH.170.xlsx</t>
  </si>
  <si>
    <t xml:space="preserve">Documento pendiente por remitir para el proceso de actualización y publicación. </t>
  </si>
  <si>
    <t xml:space="preserve">Matriz seguimiento a solicitudes de cambio e categoría </t>
  </si>
  <si>
    <t xml:space="preserve">Este documento tiene fecha de revisión y creación para la vigencia 2021.  </t>
  </si>
  <si>
    <t xml:space="preserve">Se adjunta plan de revisión documental. </t>
  </si>
  <si>
    <t>-2 revisiones de los punto asignados en las sesiones del 
-Creación de alerta en el Sistema CIARP</t>
  </si>
  <si>
    <t>Soportes de revisión y funcionamiento de las alertas en el SI CIARP</t>
  </si>
  <si>
    <t xml:space="preserve">Esta actividad se trabaja en paralelo con la actualización de material para publicar en la nueva página web de la Universidad, con el objetivo de no duplicar acciones. </t>
  </si>
  <si>
    <t>Guion modelo para generar paso a paso para uso del modulo CIARP</t>
  </si>
  <si>
    <t xml:space="preserve"> - Control de seguimiento en Excel y correo recordando el trámite de reporte extranjeros.
-  - Circular institucional informando los pasos a seguir para la invitación y contratación de extranjeros</t>
  </si>
  <si>
    <t>Circular enviada en vigencia 2021</t>
  </si>
  <si>
    <t xml:space="preserve">Se remite documento en revisión y cronograma de plan de revisión documental </t>
  </si>
  <si>
    <t xml:space="preserve">Correo modelo de reporte de cobro de bonos. 
</t>
  </si>
  <si>
    <t>"Previo cargue, por parte de COLPENSIONES, en el portal del aportante de dicha entidad, se verifica la información allí contenida y se remite para lo de su competencia la relación de los bonos pensionales pendientes de pago a la División Financiera.
Se realizó reporte a la División Financiera de los bonos por pagar en atención a que no resultaba necesaria su remisión de manera mensual por cuanto el pago de estos cada 4 meses no representaba ningún riesgo para el cabal cumplimiento de los tramites correspondientes. Dicho proceder se realizó en coordinación con la División Financiera"</t>
  </si>
  <si>
    <t xml:space="preserve">Correo de entrega de reportes a División Financiera. </t>
  </si>
  <si>
    <t>Relación de cobros realizados.
PDF con cartas de cobro persuasivo 2021</t>
  </si>
  <si>
    <t xml:space="preserve">PDF con relación de las cuentas de cobro presentadas por otras entidades a la UIS donde se evidencia el pago correspondiente. </t>
  </si>
  <si>
    <t>-Incluir en la planeación de las actividades de bienestar tanto a los jefes de las UAA implicadas como a representantes de los funcionarios que harán parte de la población objetivo</t>
  </si>
  <si>
    <t>Presentación inducción y reinducción 2021.
Imágenes diseñadas por el equipo de comunicaciones sobre los mecanismos de resolución pacífica de conflictos, para socializar en redes sociales.</t>
  </si>
  <si>
    <t>https://mailuis-my.sharepoint.com/:f:/g/personal/sanjulpe_uis_edu_co/Eqd52wO3DnxDtm2k7UK4PpoBydEuMAf0PtYw18cN_c3lQQ?e=D4GK7z</t>
  </si>
  <si>
    <t>Para la vigencia 2020 de desarrollo el programa de pre-pensionados, el mismo fui incluido en las actividades de bienestar para los funcionarios de la vigencia 2021.</t>
  </si>
  <si>
    <t>https://mailuis-my.sharepoint.com/:f:/g/personal/sanjulpe_uis_edu_co/EgHRFYiD1YxDryK7wkefD0wBkLKP7DB6lgfy0Yptfvb98g?e=DGcUpp</t>
  </si>
  <si>
    <t xml:space="preserve">Se proyecta la circular con el objetivo que la entrega de los documentos para solicitar valoraciones se entreguen de manera correcta y oportuna. </t>
  </si>
  <si>
    <t>Modelo de circular enviada</t>
  </si>
  <si>
    <t>Presentación inducción y reinducción 2021.</t>
  </si>
  <si>
    <t xml:space="preserve">Correo modelo de respuesta ante la consulta del trámite de renuncias. </t>
  </si>
  <si>
    <t xml:space="preserve">Correo modelo de reporte de novedades el día 20 de cada mes. </t>
  </si>
  <si>
    <t xml:space="preserve">La entrega de novedades se realiza por correo al subproceso ACS, garantizando la oportunidad. </t>
  </si>
  <si>
    <t>Soporte de entrega y modelo de reporte</t>
  </si>
  <si>
    <t xml:space="preserve">Se adjuntan correo modelo de trámite de prórrogas, modelo de respuesta y base control de vinculación de temporales </t>
  </si>
  <si>
    <t>Correo  modelo de trámite de prorrogas</t>
  </si>
  <si>
    <t xml:space="preserve">Matriz de seguimiento de prórroga </t>
  </si>
  <si>
    <t xml:space="preserve">El documento se encuentra pendiente de revisión para si publicación y actualización </t>
  </si>
  <si>
    <t>Documentos actualizados</t>
  </si>
  <si>
    <t xml:space="preserve">Correo de solicitud de cotizaciones. </t>
  </si>
  <si>
    <t>Evidencia de correo con concepto de Asesoría Jurídica</t>
  </si>
  <si>
    <t xml:space="preserve">Presentación de jornadas de inducción y reinducción </t>
  </si>
  <si>
    <t>Se elaboró la guía por el personal del Subproceso SST y se remitirá a revisión por Contratación.</t>
  </si>
  <si>
    <t>Se adjunta documento en revisión</t>
  </si>
  <si>
    <t xml:space="preserve">Se realizo la actualización de las TRD del proceso de TH y la matriz de registros con una revisión por parte de los subprocesos de la División. </t>
  </si>
  <si>
    <t>https://mailuis-my.sharepoint.com/:f:/g/personal/sanjulpe_uis_edu_co/EqkYg-j-0itFkfxquMvrA1wBmODBcysbAns7XswC1DlWVQ?e=jBb39H</t>
  </si>
  <si>
    <t xml:space="preserve">Esta directriz se evidencia en los seguimientos realizados durante los comités semanales de líderes de subproceso. </t>
  </si>
  <si>
    <t>https://mailuis-my.sharepoint.com/:f:/g/personal/sanjulpe_uis_edu_co/EpnB2H8yFUJIozBbLC0uLDABC31M1wKxO8fhRdiGOAdY0Q?e=f1oa6V</t>
  </si>
  <si>
    <t xml:space="preserve">Reprocesos y demoras en la atención de las solitudes realizadas por los funcionarios de la UIS a la DGTH </t>
  </si>
  <si>
    <t xml:space="preserve">Se adjuntan enlaces y correos de los procesos y actividades digitalizados, </t>
  </si>
  <si>
    <t xml:space="preserve">• Protección tecnológica contra rayos mediante el uso de pararrayos ubicados alrededor de las antenas
• Protección contra descargas eléctricas mediante el uso de una malla puesta a tierra
• UPS en los estudios de las emisoras, en la Dirección y en la oficina del diseñador.
• Servicio de mantenimiento de equipos (Plan Anual de mantenimiento preventivo para Radio y TV)
</t>
  </si>
  <si>
    <t>• Gestionar el mantenimiento a los equipos existentes para el control de las descargas eléctricas, mantenimiento preventivo identificado para Radio, TV y prensa</t>
  </si>
  <si>
    <t>Se realizó una catalogación de las cámaras fotográficas y de video con las que cuenta la Dir.com</t>
  </si>
  <si>
    <t>• Gestionar el manteniendo preventivo de las cámaras fotográficas y de video</t>
  </si>
  <si>
    <t xml:space="preserve">Se solicitaron las cotizaciones para adquirir Lentes, memorias y baterías. Esta información la se encuentra en la oficina de la Dirección </t>
  </si>
  <si>
    <t>Adquirir equipos especializados para Televisión 
(Lentes, tarjetas y baterías )</t>
  </si>
  <si>
    <t xml:space="preserve">Se realizó la compra el 28-08-2020 No de contrato 2020001038
</t>
  </si>
  <si>
    <t xml:space="preserve">Se solicitó cotización para un adquirir Macbook  </t>
  </si>
  <si>
    <t xml:space="preserve">Se evidencia en las cotizaciones unos costos elevados del equipo, esto a causa del aumento del dólar, se decide esperar para solicitar nuevamente las cotizaciones en el segundo semestre 2021 y si los valores se mantienen se realizará gestión para solicitar recursos necesarios para la compra. </t>
  </si>
  <si>
    <t xml:space="preserve">Se realizó el traslado de fondos a Mantenimiento Tecnológico </t>
  </si>
  <si>
    <t xml:space="preserve">Se participaron de las capacitaciones de zoom, Hablemos de comunicación, gestión de documentos sonoros y orden y aseo en el puesto de trabajo </t>
  </si>
  <si>
    <t>Durante el segundo semestre 2020 se desarrollaron diferentes actividades planteadas desde el comité de medios que dieron lugar a proyectos adicionales, se adjunta del 2020 una consolidación de los temas abordados en comité de medios y se adjuntan algunas actas del 2021 en el que se evidencia algunas actividades desarrolladas durante el primer semestre.</t>
  </si>
  <si>
    <t xml:space="preserve">En la actualidad se cuenta con el equipo escalable en el que paulatinamente se realiza el traslado de la información que se desarrolla en las Emisoras UIS </t>
  </si>
  <si>
    <t xml:space="preserve">Durante el tiempo de aislamiento y trabajo en casa se realizó el traslado de la información de promocionales y notas periodísticas desarrolladas en el 2020 y parte del 2021  </t>
  </si>
  <si>
    <t xml:space="preserve">La información se encuentra en el equipo escalable de las Emisoras UIS </t>
  </si>
  <si>
    <t>No entrega oportuna de la Correspondencia de la Universidad y Sedes Regionales</t>
  </si>
  <si>
    <t>Procedimiento de Correspondencia Despachada y Recibida</t>
  </si>
  <si>
    <t>Pantallazo de los Procedimientos que se encuentran en el Mapa de Procesos</t>
  </si>
  <si>
    <t>1.Capacitación sobre la radicación de las comunicaciones oficiales despachadas y recibidas.  2.Dar recomendaciones a los usuarios internos y externos referente a los requisitos para la radicación de las comunicaciones oficiales despachadas y recibida.</t>
  </si>
  <si>
    <t xml:space="preserve"> Control de Correos Recibidos</t>
  </si>
  <si>
    <t>Entrega de Recomendados</t>
  </si>
  <si>
    <t>Formatos diligenciados</t>
  </si>
  <si>
    <t>Envío de Correspondencia</t>
  </si>
  <si>
    <t>Devolución de Correspondencia Interna</t>
  </si>
  <si>
    <t>Devolución de Correspondencia Externa</t>
  </si>
  <si>
    <t>Envío Correspondencia División Financiera</t>
  </si>
  <si>
    <t>Entrega de Copias de Correspondencia Despachada</t>
  </si>
  <si>
    <t>Correspondencia Externa devuelta por Empresas de Mensajería</t>
  </si>
  <si>
    <t>Prueba de Entrega de Correspondencia</t>
  </si>
  <si>
    <t>Solicitud de Consulta de Documentos Radicados</t>
  </si>
  <si>
    <t>Control de Correspondencia Radicada Despachada y Recibida no enviada por GD.</t>
  </si>
  <si>
    <t>Formato Control de Ventanilla Virtual</t>
  </si>
  <si>
    <t>Instructivo para la Organización de Archivos de Gestión</t>
  </si>
  <si>
    <t>Pantallazo del Instructivo de Organización Documental  que se encuentra en el Mapa de Procesos</t>
  </si>
  <si>
    <t xml:space="preserve">1.Actualizar las Tablas de Retención Documental. 2.Capacitar y asesorar a las UAA sobre la  Organización de Archivos de Gestión según el Instructivo de Organización Documental. </t>
  </si>
  <si>
    <t>1.Actualizaciones de TRD 2. Asesorías y capacitaciones de Organización de Archivos de Gestión.</t>
  </si>
  <si>
    <t>Tablas de Retención Documental actualizadas por las UAA.</t>
  </si>
  <si>
    <t>Consolidado de las TRD aprobadas por el Comité Institucional de Gestión y Desempeño.</t>
  </si>
  <si>
    <t>Actas de Eliminación Documental</t>
  </si>
  <si>
    <t>Consolidado de Actas de Eliminación aprobadas por el Comité Institucional de Gestión y Desempeño.</t>
  </si>
  <si>
    <t>Esto lo maneja directamente la DSI.</t>
  </si>
  <si>
    <t>Utilización del Software Docu-ware para la conservación, uso y trazabilidad de la correspondencia recibida y despachada.</t>
  </si>
  <si>
    <t>Pantallazo del Docuware como lugar de almacenamiento de las comunicaciones oficiales tanto recibidas como despachadas.</t>
  </si>
  <si>
    <t xml:space="preserve">1.Elaborar  o actualizar documento para transferencia documental </t>
  </si>
  <si>
    <t>1. Instructivo de las Transferencias Documentales elaborado el 24 de febrero de 2021, número de resolución 216.</t>
  </si>
  <si>
    <t>Formato de Verificación y Aprobación de Transferencia Documental.</t>
  </si>
  <si>
    <t>No se han realizado Transferencias Documentales al Archivo Central.</t>
  </si>
  <si>
    <t>Hoja de Control de Documentos</t>
  </si>
  <si>
    <t>Estas Hojas de Control las generan las UAA en sus archivos de gestión.</t>
  </si>
  <si>
    <t>Cronograma Anual de Transferencia  Documental actualizado</t>
  </si>
  <si>
    <t>Cronograma de Transferencia Documental publicado en la página web.</t>
  </si>
  <si>
    <t xml:space="preserve">Asesorar a las unidades en temas relacionados con la  Transferencia Documental al Archivo Central, según solicitud de las UAA             </t>
  </si>
  <si>
    <t>Control de Temperatura y Humedad</t>
  </si>
  <si>
    <t>1.Control de Temperatura y Humedad Relativa.                                                2.Mantenimiento Preventivo de los Termohigrómetros, Deshumificadores.</t>
  </si>
  <si>
    <t>Estos equipos se encuentran en el Mantenimiento Preventivo Anual que realiza el Proceso Recursos Tecnológicos.</t>
  </si>
  <si>
    <t xml:space="preserve">TALENTO HUMANO  </t>
  </si>
  <si>
    <t>COMUNICACIONES</t>
  </si>
  <si>
    <t xml:space="preserve">GESTIÓN DOCUMENTAL </t>
  </si>
  <si>
    <t>Plan De Mantenimiento Preventivo Anual</t>
  </si>
  <si>
    <t>Ejecución del plan anual de mantenimiento preventivo teniendo en cuenta la emergencia sanitaria presentada, el del año 2020 se encuentra publicado en transparencia y acceso a información publica - 6. Planeación Institucional - 6.1.31. Planes estratégicos, sectoriales e institucionales - Otros planes, para el 2021 se encuentra en la intranet donde se realiza actualización
2020
https://www.uis.edu.co/webUIS/es/documentos/planesDecreto612/PlanMantenimientoPreventivo2020.pdf
2021
https://www.uis.edu.co/intranet/documentos/mantenimiento_preventivo/PlanMantenimientoPreventivo.pdf</t>
  </si>
  <si>
    <t>Se realiza la gestión de contratación en la medida de lo autorizado, contratando personal técnico como OPS y profesional bajo la modalidad de Planta Temporal.</t>
  </si>
  <si>
    <t>Contratos OPS y correos autorizaciones planta temporal, los cuales se encuentran en el correo del jefe remitidos a Talento Humano y Presupuesto.</t>
  </si>
  <si>
    <t>En el mapa de riesgos se había estipulado que esta solicitud se haría a las unidades mediante correo electrónico, pero se está realizando en cada uno de los conceptos de compra que son emitidos por la División.</t>
  </si>
  <si>
    <t>Se adjunta un concepto de compra donde se resalta la parte en la que se realiza la solicitud al usuario de enviar dichos manuales a la División de Mantenimiento Tecnológico, desde pandemia los conceptos han sido enviados por medio de correo electrónico del jefe.</t>
  </si>
  <si>
    <t>SIMAT</t>
  </si>
  <si>
    <t>En Nuevas Versiones los usuarios que cuenten con el rol de Mantenimiento Tecnológico pueden realizar sus solicitudes
https://www.uis.edu.co/webUIS/es/sistemasInformacion/nuevasVersiones.html</t>
  </si>
  <si>
    <t>Correo enviado al jefe para enviar a Talento Humano y el formato diligenciado</t>
  </si>
  <si>
    <t>A cada una de las personas con las que posiblemente se puede realizar una compra o contrato se les indica el paso a paso de cómo realizar la debida inscripción en caso de estar registrados en la página de proveedores.</t>
  </si>
  <si>
    <t>Se adjunta un correo como ejemplo.</t>
  </si>
  <si>
    <t>Evaluación de proveedores</t>
  </si>
  <si>
    <t>Se realiza evaluación a cada uno de los proveedores con los que se realizan ordenes de compra, prestación de servicios, entre otras. Dichas evaluaciones reposan en los contratos y pueden ser consultadas en veeduría
https://www.uis.edu.co/veeduria/indexNuevo.html</t>
  </si>
  <si>
    <t>En cada uno de los contratos de compras o solicitud de un servicio se solicitan mínimo 3 cotizaciones, teniendo en cuenta el formato de contratación. De igual forma se adjunta un correo evidenciando el tramite pertinente.</t>
  </si>
  <si>
    <t>Todas las solicitudes de cotización se encuentran en los correos de las personas encargadas de dichos procesos o en las ordenes de compra o prestación de servicios.</t>
  </si>
  <si>
    <t>Se incorporaron las cuentas de cobro en una nueva herramienta/sistema creado por el jefe; dicha cuenta de cobro es enviada en cada una de las ordenes de trabajo que se requiera.</t>
  </si>
  <si>
    <t>Se adjunta una cuenta de cobro como ejemplo de las que son enviadas a los usuarios por la herramienta o el sistema nuevo.</t>
  </si>
  <si>
    <t>Base de datos de proveedores</t>
  </si>
  <si>
    <t>La base datos consultada es la base de datos de proveedores con la que cuenta la Universidad, con el objetivo de verificar que se encuentran activos y poder realizar el debido contrato o compra por caja menor
https://www.uis.edu.co/contratacion/unidades/acceso/acceso_consulta_proveedores.jsp</t>
  </si>
  <si>
    <t>Se solicita por correo electrónico la actualización del listado a las UAA, laboratorios o Sedes.</t>
  </si>
  <si>
    <t>Se adjunta correo electrónico enviado a las Unidades, laboratorios o Sedes que hacen parte del Plan Anual de Mantenimiento Preventivo para la respectiva actualización del listado.</t>
  </si>
  <si>
    <t>Se adjunta correo enviado por el jefe a la comunidad universitaria, e información de la publicación en la sección de noticias sobre la actualización de los documentos y los servicios brindados</t>
  </si>
  <si>
    <t>Actualización de equipos críticos</t>
  </si>
  <si>
    <t>Se adjuntan algunos correos electrónicos enviados al profesional encargado en la DSI</t>
  </si>
  <si>
    <t>Teniendo en cuenta la emergencia sanitaria y los trabajos en casa, algunas actividades como los mantenimientos preventivos del Plan Anual de Mantenimiento Preventivo han sido re programados.</t>
  </si>
  <si>
    <t>Documentación del proceso</t>
  </si>
  <si>
    <t>Documentación mapa de procesos - Intranet
https://www.uis.edu.co/intranet/calidad/calidad.jsp</t>
  </si>
  <si>
    <t>Se realizan las solicitudes de transporte ya sea para el personal o para algún equipo que se encuentre reparado, las solicitudes son realizadas por el personal de bodega, auxiliares, secretaria o la profesional y son autorizadas por el jefe.</t>
  </si>
  <si>
    <t xml:space="preserve">Se adjunta una solicitud como ejemplo, se encuentran en la intranet de la persona que realiza la solicitud. </t>
  </si>
  <si>
    <t>Todas las ordenes de trabajo son calificadas en el SIMAT por el usuario, se adjunta una de ellas como evidencia.</t>
  </si>
  <si>
    <t>Análisis de indicadores de mantenimiento correctivo, preventivo, conceptos de baja y compras</t>
  </si>
  <si>
    <t>Resultados informes de desempeño</t>
  </si>
  <si>
    <t>Se adjunta el enlace del Plan Anual de Mantenimiento Preventivo en la intranet.</t>
  </si>
  <si>
    <t>El Plan Anual de Mantenimiento Preventivo se encuentra publicado en la intranet 
https://www.uis.edu.co/intranet/documentos/mantenimiento_preventivo/PlanMantenimientoPreventivo.pdf</t>
  </si>
  <si>
    <t>Lista de chequeo contratación</t>
  </si>
  <si>
    <t>Se realiza lista de chequeo para cada una de las ordenes que realiza la División</t>
  </si>
  <si>
    <t>Se adjunta una evaluación a un proveedor como ejemplo de las que se realizan a todos.</t>
  </si>
  <si>
    <t xml:space="preserve">RECURSOS TECNOLÓGICOS </t>
  </si>
  <si>
    <t>No garantizar una adecuada afiliación</t>
  </si>
  <si>
    <t xml:space="preserve">*Correo Retroalimentación de Auditoria del ADRES en sitio ftp.          * Imagen de carpeta donde reposan los archivos de depuración        </t>
  </si>
  <si>
    <t>Durante la vigencia junio 2020 y Junio 2021 no se presentaron quejas por afiliaciones</t>
  </si>
  <si>
    <t>*Archivo físico en el proceso de afiliación de cada usuario. (Archivo segundo piso UISALUD)</t>
  </si>
  <si>
    <t>El reglamento se encuentra publicado en la página web.  Teniendo en cuanta a la disminución de actividades presenciales no se están realizando las inducciones</t>
  </si>
  <si>
    <t>*https://www.uis.edu.co/webUIS/es/administracion/uisalud/reglamentoServicios.html                                                                  *Presentación Inducción</t>
  </si>
  <si>
    <t xml:space="preserve">Se realiza cruce de la base de datos institucional con el ADRES para verificar multiafiliación </t>
  </si>
  <si>
    <t>Se solicita la actualización de los documentos y se archiva en la carpeta de cada afiliado</t>
  </si>
  <si>
    <t xml:space="preserve"> * Imagen Base de datos actualizada  UISALUD                                                                    *Archivo físico en el proceso de afiliación de cada usuario. (Archivo segundo piso UISALUD)</t>
  </si>
  <si>
    <t>La base de datos se encuentra actualizada con los campos y requisitos exigidos por la legislación vigente</t>
  </si>
  <si>
    <t xml:space="preserve">* Imagen Base de datos actualizada  UISALUD                                          </t>
  </si>
  <si>
    <t>Se envía correo al cotizante  solicitando los documentos requeridos por parte de los beneficiarios que cumplirán 18 y 25 años</t>
  </si>
  <si>
    <t>*Carta Solicitud documentos beneficiarios                              *Evidencia afiliados comunicación solicitud de documentos                           *Correo de retiro de beneficiario grupo   *Reporte de Beneficiarios a cumplir 18 y 25</t>
  </si>
  <si>
    <t>Pérdida de potenciales afiliados o disminución de afiliados cotizantes</t>
  </si>
  <si>
    <t>Desde el inicio de la pandemia no se esta realizando esta actividad y su ejecución se realiza en conjunto con el Área de Recurso humanos.</t>
  </si>
  <si>
    <t>Se revisan los afiliados docentes y admirativos que ingresan y se realiza gestión de llamada</t>
  </si>
  <si>
    <t>*Evidencia Afiliados UISALUD Junio 2020-2021</t>
  </si>
  <si>
    <t>Se realiza inducción a los nuevos afiliados la cual en el momento se envía por medio de correo electrónico</t>
  </si>
  <si>
    <t>*Presentación Inducción</t>
  </si>
  <si>
    <t xml:space="preserve">Falta de oportunidad en la atención asistencial por parte de la red contratada   </t>
  </si>
  <si>
    <t xml:space="preserve">*Queja de John Eduardo Ciro Gómez oportunidad en el servicio                          
* Respuesta de Dr. German Pablo Sandoval                                                           
* Respuesta de UISALUD a queja 
</t>
  </si>
  <si>
    <t>Verificar periódicamente los estándares de oportunidad en la prestación del servicio de la red contratada</t>
  </si>
  <si>
    <t>Mensualmente se registra la oportunidad de la red prestadora evaluando que este dentro de los estándares establecidos</t>
  </si>
  <si>
    <t>*Matriz de indicadores de oportunidad de la red</t>
  </si>
  <si>
    <t xml:space="preserve">*Informe de auditoria </t>
  </si>
  <si>
    <t>Cada uno de los contratos cuenta con el informe del supervisor don de se evalúan el cumplimiento de las obligaciones contractuales</t>
  </si>
  <si>
    <t>*Ruta:  P:\PUBLIC\AREA PUBLICA\CONTRATACION UISALUD\C2020</t>
  </si>
  <si>
    <t>*Carta enviada de autorización de servicios a la RUSS</t>
  </si>
  <si>
    <t>Anualmente se realiza el estudio de suficiencia de la red de acuerdo a las necesidades del servicio.</t>
  </si>
  <si>
    <t>*Suficiencia de la Red</t>
  </si>
  <si>
    <t>En la pagina web en la pestaña de UISALUD se dispone el ingreso para la consulta de los afiliados de UISALUD por parte de la red externa</t>
  </si>
  <si>
    <t>RUTA: https://www.uis.edu.co/unidadSaludAfiliado/consultas/consultarAfiliadoEps.seam</t>
  </si>
  <si>
    <t>Demora en la definición del diagnostico y manejo terapéutico  al usuario</t>
  </si>
  <si>
    <t>A final de año 2021 se realizo la evaluación de la satisfacción del cliente con frecuencia anual.</t>
  </si>
  <si>
    <t>*Indicador de Satisfacción global red prestadora</t>
  </si>
  <si>
    <t>*Acta de comité de dirección</t>
  </si>
  <si>
    <t>EL módulo de historia clínica se encuentra listo para la implementación.</t>
  </si>
  <si>
    <t>*Imagen  Modulo Historia Clínica</t>
  </si>
  <si>
    <t>Seguimiento a casos especiales de manera periódica en el comité de dirección</t>
  </si>
  <si>
    <t>*Acta de Comité de dirección</t>
  </si>
  <si>
    <t>Se esta ejecutando  la Inclusión de póliza civil medica para todos los contratos de prestación de servicios asistenciales</t>
  </si>
  <si>
    <t xml:space="preserve">*Minuta Dr. Carlos Ramírez </t>
  </si>
  <si>
    <t xml:space="preserve"> Inadecuada prestación directa del servicio en cuanto a pertinencia, accesibilidad y oportunidad</t>
  </si>
  <si>
    <t>Personal asistencial sensibilizado acerca de las políticas y cumplimiento de horarios</t>
  </si>
  <si>
    <t>*Informe Seguimiento Hora De Inicio De La Primera Consulta Medica</t>
  </si>
  <si>
    <t>Se han realizado las capacitaciones correspondientes al manejo clínico del covid, Limpieza y desinfección, PAPSIVI,</t>
  </si>
  <si>
    <t xml:space="preserve"> *Capacitación manejo clínico del COVID                                                                                                              *Capacitación protocolo PAPSIVI</t>
  </si>
  <si>
    <t>*Indicador de Satisfacción global</t>
  </si>
  <si>
    <t xml:space="preserve">Se realiza socialización actualizada de los diferentes canales de comunicación </t>
  </si>
  <si>
    <t>*Presentación de canales de comunicación</t>
  </si>
  <si>
    <t>Mensualmente se realiza un  informe evaluando el cumplimiento de los horarios por el personal asistencial</t>
  </si>
  <si>
    <t>Incumplimiento de los lineamientos establecidos por UISALUD y la normatividad vigente  en cuanto a la prestación de servicios asistenciales seguros.</t>
  </si>
  <si>
    <t>*Programa de seguridad del paciente</t>
  </si>
  <si>
    <t>Dentro de la capacitación del manejo clínico del covid se incluyeron lo relacionado con seguridad del paciente</t>
  </si>
  <si>
    <t xml:space="preserve">  *Capacitación manejo clínico del COVID</t>
  </si>
  <si>
    <t>*Acta de comité de seguridad del paciente</t>
  </si>
  <si>
    <t>Se encuentra documentado  las estrategias de seguridad del paciente y barreras de seguridad en los procedimientos asistenciales, Se realizo documentación y manejo asistencial para COVID-19</t>
  </si>
  <si>
    <t>A través del comité de seguridad del paciente se realiza el seguimiento a la implementación del protocolo de eventos adversos</t>
  </si>
  <si>
    <t>No cumplimiento de metas en los  programas de Promoción y Prevención</t>
  </si>
  <si>
    <t>Listado y definición de cada uno de los programas de PYP https://www.uis.edu.co/webUIS/es/administracion/uisalud/promocionPrevencion.html</t>
  </si>
  <si>
    <t xml:space="preserve">Teniendo en cuenta las circunstancias de la pandemia los servicios de promoción y prevención fueron suspendidos, sin embargo se realiza seguimiento a los afiliados para las actividades prioritarias de PYP </t>
  </si>
  <si>
    <r>
      <rPr>
        <sz val="11"/>
        <color theme="10"/>
        <rFont val="Humanst521 BT"/>
        <family val="2"/>
      </rPr>
      <t xml:space="preserve">    *Imagen pantalla  base seguimiento afiliados                                             </t>
    </r>
    <r>
      <rPr>
        <u/>
        <sz val="11"/>
        <color theme="10"/>
        <rFont val="Humanst521 BT"/>
        <family val="2"/>
      </rPr>
      <t xml:space="preserve">https://www.uis.edu.co/webUIS/es/rss/noticia.jsp?id=37&amp;canal=1112.xml&amp;facultad=ppal   </t>
    </r>
  </si>
  <si>
    <t>* Ficha Indicador de cobertura de programas de PYP</t>
  </si>
  <si>
    <t>Teniendo en cuenta las circunstancias de la pandemia los servicios de promoción y prevención fueron suspendidos</t>
  </si>
  <si>
    <t>https://www.uis.edu.co/webUIS/es/rss/noticia.jsp?id=37&amp;canal=1112.xml&amp;facultad=ppal</t>
  </si>
  <si>
    <t>Los procedimientos se encuentran documentados, esta pendiente la socialización.</t>
  </si>
  <si>
    <t>*Imagen pantalla Carpeta de  Procedimiento RIAS</t>
  </si>
  <si>
    <t>Se realiza por medios virtuales la inducción de pacientes a los programas de pyp.</t>
  </si>
  <si>
    <t>*Evidencia de talleres Virtuales</t>
  </si>
  <si>
    <t>Aumento de factores de riesgo modificables en la población usuaria</t>
  </si>
  <si>
    <t>*Pagina web UISALUD, TELEUIS, CANAL YOUTUBE: vecinos amigos uis, Luis Salud, comunicados semanales de avance de pandemia y avance de vacunación</t>
  </si>
  <si>
    <t>Se realizan campañas a través de la pagina web/UISALUD, así mismo se han realizado talleres de salud preventiva</t>
  </si>
  <si>
    <t>https://www.uis.edu.co/webUIS/es/rss/noticia.jsp?id=58&amp;canal=1112.xml&amp;facultad=ppal    https://www.uis.edu.co/webUIS/es/rss/noticia.jsp?id=59&amp;canal=1112.xml&amp;facultad=ppal</t>
  </si>
  <si>
    <t>*Pagina web UISALUD, TELEUIS, CANAL YOUTUBE: vecinos amigos uis.                                   *Rendición de cuentas.</t>
  </si>
  <si>
    <t>Se tiene en ejecución la estrategia de vecinos y amigos junto con la Universidad, en el cual de manera virtual se realizan actividades de autocuidado y prevención.</t>
  </si>
  <si>
    <t>https://www.youtube.com/c/VecinosyAmigosUIS/videos</t>
  </si>
  <si>
    <t xml:space="preserve">No disponer de los recursos económicos  necesarios para garantizar el normal funcionamiento de la entidad </t>
  </si>
  <si>
    <t>*Junta Médica</t>
  </si>
  <si>
    <t>Teniendo en cuenta las circunstancias de la pandemia los servicios de promoción y prevención fueron suspendidos de manera presencial</t>
  </si>
  <si>
    <t>*Ruta:  P:\PUBLIC\AREA PUBLICA\CONTRATACION UISALUD\C2021\NUEVA CONTRATACIÓN ABRIL-DIC</t>
  </si>
  <si>
    <t>Se revisan estas autorizaciones en Junta medica y/o comité de Dirección</t>
  </si>
  <si>
    <t>* Acta comité Tecnico                                                     *Comité de Dirección</t>
  </si>
  <si>
    <t>Se encuentra contratación de la red con descuentos por pronto pago.  Los cuales se identifican en las propuestas y/o acuerdos macro</t>
  </si>
  <si>
    <t>No cumplimiento ante los entes de vigilancia y control en la presentación de reportes e informes requeridos.</t>
  </si>
  <si>
    <t xml:space="preserve">*Cronograma de reportes </t>
  </si>
  <si>
    <t>Se encuentran implementados los aplicativos para Afiliados, facturación por servicios médicos, farmacia inv, módulo  contratación, asignación de citas, registro consulta en planta, formulas, autorizaciones, SISPRO, ACCESOS TRANFERENCIA DE ARCHIVOS</t>
  </si>
  <si>
    <t>*Imagen pantalla  de cada aplicativo</t>
  </si>
  <si>
    <t>Perdida de control de las existencias y estado  de los medicamentos</t>
  </si>
  <si>
    <t>*Acta de comité de farmacia</t>
  </si>
  <si>
    <t>Diariamente se realizan inventarios selectivos por el personal de Farmacia</t>
  </si>
  <si>
    <t>*Imagen Archivo Inventario Selectivo</t>
  </si>
  <si>
    <t>Se tiene conformado el comité de farmacia, el cual periódicamente realiza seguimiento al funcionamiento de la farmacia</t>
  </si>
  <si>
    <t>*Acta de comité</t>
  </si>
  <si>
    <t>Se realiza seguimiento por parte de la comisión al inventario dentro del Comité de Farmacia</t>
  </si>
  <si>
    <t>Se realizar el inventario mínimo tres veces al año</t>
  </si>
  <si>
    <t>El software presenta un reporte con alertas de productos próximos a vencerse con sistema semáforo y reporte de vencidos</t>
  </si>
  <si>
    <t>*Imagen Pantalla Reporte de farmacia alertas de vencimiento</t>
  </si>
  <si>
    <t xml:space="preserve">UISALUD </t>
  </si>
  <si>
    <r>
      <t>• Concepto</t>
    </r>
    <r>
      <rPr>
        <sz val="11"/>
        <rFont val="Humanst521 BT"/>
        <family val="2"/>
      </rPr>
      <t>s emitidos por Planeación y CEDEDUIS que reposan en el correo electrónico de la Coordinación de Evaluación de la Calidad Académica.</t>
    </r>
    <r>
      <rPr>
        <sz val="11"/>
        <color theme="1"/>
        <rFont val="Humanst521 BT"/>
        <family val="2"/>
      </rPr>
      <t xml:space="preserve">
• Conceptos emitidos por Planeación y CEDEDUIS que forman parte de los Acuerdos del Consejo Académico que aprueban las reformas curriculares de los programas. Los acuerdos están disponibles en https://www.uis.edu.co/webUIS/es/index.jsp &gt;Sistemas de Información&gt;Intranet&gt;Usuario y Contraseña&gt;Documentos internos. </t>
    </r>
  </si>
  <si>
    <r>
      <rPr>
        <b/>
        <sz val="11"/>
        <color theme="1"/>
        <rFont val="Humanst521 BT"/>
        <family val="2"/>
      </rPr>
      <t xml:space="preserve">Actividad N.2. </t>
    </r>
    <r>
      <rPr>
        <sz val="11"/>
        <color theme="1"/>
        <rFont val="Humanst521 BT"/>
        <family val="2"/>
      </rPr>
      <t xml:space="preserve">                                                         Correo soporte.                                Circular infografías.</t>
    </r>
  </si>
  <si>
    <r>
      <rPr>
        <b/>
        <sz val="11"/>
        <color theme="1"/>
        <rFont val="Humanst521 BT"/>
        <family val="2"/>
      </rPr>
      <t xml:space="preserve">Actividad N. 4    </t>
    </r>
    <r>
      <rPr>
        <sz val="11"/>
        <color theme="1"/>
        <rFont val="Humanst521 BT"/>
        <family val="2"/>
      </rPr>
      <t xml:space="preserve">                    Acta comité primario 22 de julio de 2020.                     Acta comité primario 19 de octubre de 2020.                                       </t>
    </r>
  </si>
  <si>
    <t xml:space="preserve">Actas de Comité Académico con listados de estudiantes que cumplen competencia.
Actualización de  la información académica de los estudiantes en el SIET.
</t>
  </si>
  <si>
    <t>Drive que se crea en el momento de la dificultad para registrar la información y hacer seguimiento. 
Correos enviados a DSI solicitando mejoras al sistema  del Instituto de Lenguas.
Ordenes de pago de facturas por servicio de Internet. 
Acciones de mejora por re potencialización de equipos tecnológicos.  
Informes de seguimiento al cumplimiento del plan de actualización docente.</t>
  </si>
  <si>
    <r>
      <rPr>
        <sz val="11"/>
        <rFont val="Humanst521 BT"/>
        <family val="2"/>
      </rPr>
      <t xml:space="preserve"> </t>
    </r>
    <r>
      <rPr>
        <sz val="11"/>
        <color theme="10"/>
        <rFont val="Humanst521 BT"/>
        <family val="2"/>
      </rPr>
      <t xml:space="preserve"> </t>
    </r>
    <r>
      <rPr>
        <u/>
        <sz val="11"/>
        <color theme="10"/>
        <rFont val="Humanst521 BT"/>
        <family val="2"/>
      </rPr>
      <t>https://www.uis.edu.co/webUIS/es/administracion/relacionesExteriores/index.html</t>
    </r>
    <r>
      <rPr>
        <sz val="11"/>
        <color theme="10"/>
        <rFont val="Humanst521 BT"/>
        <family val="2"/>
      </rPr>
      <t xml:space="preserve">
</t>
    </r>
  </si>
  <si>
    <r>
      <t xml:space="preserve">Se realizó compra de discos extraíbles  </t>
    </r>
    <r>
      <rPr>
        <b/>
        <sz val="11"/>
        <color theme="1"/>
        <rFont val="Humanst521 BT"/>
        <family val="2"/>
      </rPr>
      <t xml:space="preserve">                                                                                                                                                                                                                                                 </t>
    </r>
    <r>
      <rPr>
        <sz val="11"/>
        <color theme="1"/>
        <rFont val="Humanst521 BT"/>
        <family val="2"/>
      </rPr>
      <t xml:space="preserve">            </t>
    </r>
  </si>
  <si>
    <r>
      <rPr>
        <u/>
        <sz val="11"/>
        <color theme="4" tint="-0.249977111117893"/>
        <rFont val="Humanst521 BT"/>
        <family val="2"/>
      </rPr>
      <t>https://www.uis.edu.co/intranet/calidad/documentos/UISALUD/prestacionServiciosAsistenciales/Protocolos/TUD.36.pdf</t>
    </r>
    <r>
      <rPr>
        <sz val="11"/>
        <color theme="4" tint="-0.249977111117893"/>
        <rFont val="Humanst521 BT"/>
        <family val="2"/>
      </rPr>
      <t xml:space="preserve">       </t>
    </r>
    <r>
      <rPr>
        <u/>
        <sz val="11"/>
        <color theme="4" tint="-0.249977111117893"/>
        <rFont val="Humanst521 BT"/>
        <family val="2"/>
      </rPr>
      <t xml:space="preserve">https://www.uis.edu.co/intranet/calidad/documentos/UISALUD/prestacionServiciosAsistenciales/Protocolos/TUD.38.pdf  </t>
    </r>
    <r>
      <rPr>
        <sz val="11"/>
        <color theme="4" tint="-0.249977111117893"/>
        <rFont val="Humanst521 BT"/>
        <family val="2"/>
      </rPr>
      <t xml:space="preserve">      </t>
    </r>
    <r>
      <rPr>
        <u/>
        <sz val="11"/>
        <color theme="4" tint="-0.249977111117893"/>
        <rFont val="Humanst521 BT"/>
        <family val="2"/>
      </rPr>
      <t>https://www.uis.edu.co/intranet/calidad/documentos/UISALUD/prestacionServiciosAsistenciales/Protocolos/TUD.39.pdf</t>
    </r>
    <r>
      <rPr>
        <sz val="11"/>
        <color theme="4" tint="-0.249977111117893"/>
        <rFont val="Humanst521 BT"/>
        <family val="2"/>
      </rPr>
      <t xml:space="preserve">  </t>
    </r>
    <r>
      <rPr>
        <sz val="11"/>
        <color theme="1"/>
        <rFont val="Humanst521 BT"/>
        <family val="2"/>
      </rPr>
      <t xml:space="preserve">                                                        *Capacitación manejo clínico del COVID</t>
    </r>
  </si>
  <si>
    <r>
      <rPr>
        <sz val="11"/>
        <color rgb="FF000000"/>
        <rFont val="Humanst521 BT"/>
        <family val="2"/>
      </rPr>
      <t>1.Durante el año 2020 se realizó seguimiento de las actividades con corte a 30 de junio y  18 de diciembre de 2020.</t>
    </r>
    <r>
      <rPr>
        <b/>
        <sz val="11"/>
        <color rgb="FF000000"/>
        <rFont val="Humanst521 BT"/>
        <family val="2"/>
      </rPr>
      <t xml:space="preserve">                    </t>
    </r>
  </si>
  <si>
    <t xml:space="preserve">2.Se socializan los trámites del proceso por medio de una circular donde informa que ya se encuentran disponibles en la pagina web, 17 infografías  de las cuales cuatro son de extensión  como son  los siguientes:                 portafolio de servicios de una UAA.                    Aval de una propuesta de extensión.                    Gestión de documentos contractuales.                  Finalización de actividades.              Más un correo enviado por la comunicadora de la VIE Silvia Rojas el 21/10/20.                        </t>
  </si>
  <si>
    <t>Ordenes de pago oportunas</t>
  </si>
  <si>
    <t>Relacionar evidencias del cumplimiento de las acciones</t>
  </si>
  <si>
    <t>Sí</t>
  </si>
  <si>
    <t>Colapso de las Instalaciones Eléctricas</t>
  </si>
  <si>
    <t>Programa de mantenimiento Predictivo, Preventivo y Correctivo de los diferentes transformadores y subestaciones eléctricas.</t>
  </si>
  <si>
    <t>Orden-19-2020000051
Orden-19-2021000117
Orden-20-2021000548
Programa de Mtto Preventivo 2020</t>
  </si>
  <si>
    <t>Formular, ejecutar y realizar seguimiento del Plan de Mantenimiento Predictivo, Preventivo y/o ejecutar Mantenimiento Correctivo de las Redes, transformadores y/o subestaciones eléctricas de las Sedes de la Universidad.</t>
  </si>
  <si>
    <t>Se realizaron obras eléctricas para la instalación de secadores de manos en edificios del Campus Central, Facultad de Salud y Parque Tecnológico de Guatiguará, se realizó mantenimiento del sistema de puesta a tierra en edificios del campus central, se realizó compra de equipo regulador y de aislamiento de energía para las instalaciones eléctricas del edificio Camilo Torres de la Universidad Industrial de Santander.</t>
  </si>
  <si>
    <t>Orden-19-2020000051
Orden-19-2021000117
Orden-20-2021000548
Acta liquidacion-19-2020000051
Acta liquidacion-19-2021000117
Programa de Mtto Preventivo 2020</t>
  </si>
  <si>
    <t xml:space="preserve">Procedimientos de Contratación de personal conforme al perfil requerido para los diferentes cargos. </t>
  </si>
  <si>
    <t>Documento excel "EL"</t>
  </si>
  <si>
    <t>Ejecutar plan de formación para el personal del área de electricidad.</t>
  </si>
  <si>
    <t xml:space="preserve">Para la vigencia 2020 el subproceso de Formación de Personal de la División de Gestión de Talento Humano consideró abordar nuevamente las temáticas específicas relacionadas con la formación de los funcionarios de la División de Planta Física, sin embargo, no se concretó debido a las condiciones de salud pública que mantuvo a los funcionarios UIS realizando sus actividades laborales en la modalidad de trabajo en casa, que no permitía realizar acciones prácticas, que constituyen un importante componente de dichas actividades de formación.   </t>
  </si>
  <si>
    <t>No aplica</t>
  </si>
  <si>
    <t>Selección de proveedores de acuerdo al Estatuto y Reglamentación de contratación y cumplimiento de calidad requerida.</t>
  </si>
  <si>
    <t>Orden-19-2020000051
Orden-19-2021000117
Orden-20-2021000548</t>
  </si>
  <si>
    <t>Formación del personal conforme a la competencia requerida para el cargo.</t>
  </si>
  <si>
    <t>Inseguridad en el Campus Universitario</t>
  </si>
  <si>
    <t>Mecanismos tecnológicos y logísticos de seguridad (Cámaras, talanqueras, torniquetes y/o sistema de ingreso visitantes)</t>
  </si>
  <si>
    <t xml:space="preserve">Cámaras, talanqueras, torniquetes </t>
  </si>
  <si>
    <t>Ejecutar plan de formación para el personal de vigilancia externa y/o de planta de la Universidad sobre temas propios de su cargo.</t>
  </si>
  <si>
    <t>Se realizó formación al personal de vigilancia mensualmente como se evidencia en los documentos pdf soporte.</t>
  </si>
  <si>
    <t xml:space="preserve">Supervisión al servicio de seguridad y vigilancia. </t>
  </si>
  <si>
    <t>2020-Info No. 1 Vigilancia (Ene y Feb)
2020-Info No. 2 Vigilancia (Mar)
2020-Info No. 3 Vigilancia (Abr)
2020-Info No. 4 Vigilancia (May)
2020-Info No. 5 Vigilancia (Jun)
2020-Info No. 6 Vigilancia (Jul)
2020-Info No. 7 Vigilancia (Ago y Sept)
2020-Info No. 8 Vigilancia (Oct y Nov)
2020-Info No. 9 Vigilancia (Dic)
2021-Info No. 1 Vigilancia (Ene)
2021-Info No. 2 Vigilancia (Feb)
2021-Info No. 3 Vigilancia (Mar)
2021-Info No. 4 Vigilancia (Abr)
2021-Info No. 5 Vigilancia (May)</t>
  </si>
  <si>
    <t>Actualizar el manual de vigilancia de acuerdo a los nuevos controles de seguridad implementados.</t>
  </si>
  <si>
    <t>Se realizó actualización del manual de seguridad y vigilancia, el cual se publicó en la Intranet el 18 de mayo de 2021.</t>
  </si>
  <si>
    <t>Comunicar a la Comunidad Universitaria sobre la importancia de la seguridad en las instalaciones.</t>
  </si>
  <si>
    <t>Evidencia 1
Evidencia 2</t>
  </si>
  <si>
    <t>Evaluar mensualmente el servicio de vigilancia prestado por la empresa de seguridad.</t>
  </si>
  <si>
    <t>Se realizó revisión y evaluación del cumplimiento del contrato servicio de vigilancia mensualmente como se evidencia en los documentos pdf soporte.</t>
  </si>
  <si>
    <t>Realizar inducción y/o dar a conocer a la comunidad universitaria los protocolos de seguridad implementados</t>
  </si>
  <si>
    <t>Se realizó socialización de la actualización del manual de vigilancia a miembros de la comunidad universitaria.</t>
  </si>
  <si>
    <t>Vulnerabilidad de la Infraestructura Física de la Universidad</t>
  </si>
  <si>
    <t>Supervisión a la planificación y ejecución de planes de formación para el personal y operarios en temas relacionados con el cargo.</t>
  </si>
  <si>
    <t>2020-01
2020-03
2020-04
2020-05
2020-06
2020-07
2020-08
2020-09
2020-10
2020-11
2020-12
2021-01
2021-02
2021-03
2021-04
2021-05</t>
  </si>
  <si>
    <t>Ejecutar plan de formación para el personal de Mantenimiento Físico (Aseo, Jardinería, Carpintería, Soldadura, Pintura, Construcción y Albañilería, Fontanería y/o Electricidad) en temas propios de su cargo.</t>
  </si>
  <si>
    <t>Se realizó formación al personal de mantenimiento físico mensualmente como se evidencia en los documentos pdf soporte.</t>
  </si>
  <si>
    <t>Módulo de planta física disponible en la Intranet, para realizar seguimiento a las ordenes de trabajo relacionadas con mantenimiento físico.</t>
  </si>
  <si>
    <t>Módulo de planta física disponible en la Intranet</t>
  </si>
  <si>
    <t xml:space="preserve">Ejecutar el procedimiento interno en la verificación de las garantías solicitadas para la contratación de órdenes de trabajo. </t>
  </si>
  <si>
    <t>Se realizó revisión y verificación de las garantías de contratos tipo orden de trabajo como se evidencia en los documentos pdf soporte.</t>
  </si>
  <si>
    <t>Aplicación adecuada del Estatuto y Reglamentación de contratación en el proceso de selección de Contratistas y Proveedores.</t>
  </si>
  <si>
    <t>ACTA RECIBO-19-2020000026
ACTA RECIBO-19-2020000036
ACTA RECIBO-19-2020000037
ACTA RECIBO-19-2020000040
ACTA RECIBO-19-2020000047
ACTA RECIBO-19-2020000052
ACTA RECIBO-19-2020000053
ACTA RECIBO-19-2020000108
ACTA RECIBO-19-2020000151
ACTA RECIBO-19-2021000034
ACTA RECIBO-19-2021000036
ACTA RECIBO-19-2021000050
ACTA RECIBO-19-2021000058
ACTA RECIBO-19-2021000102
ACTA RECIBO-19-2021000113
ACTA RECIBO-19-2021000116</t>
  </si>
  <si>
    <t>Ejecutar plan de formación de brigadistas de emergencias de las Sedes Principal, Facultad de Salud, Bucarica, Guatiguará, Málaga, Barrancabermeja, Socorro y Barbosa.</t>
  </si>
  <si>
    <t>Las acciones de formación a la brigada se adelantaron de forma virtual dadas las condiciones de salud pública que mantenían a los funcionarios UIS en la modalidad de trabajo en casa.</t>
  </si>
  <si>
    <t>Planes de seguridad para la atención de emergencias.</t>
  </si>
  <si>
    <t>Controles. Anexo 01 y 02</t>
  </si>
  <si>
    <t>Realizar simulacro de emergencias y/o evacuación en las Sedes Principal, Facultad de Salud, Bucarica, Guatiguará, Málaga, Socorro y Barbosa.</t>
  </si>
  <si>
    <t>Dadas las condiciones salud pública que mantiene los campus de la Universidad cerrados y a los funcionarios en gran porcentaje realizando sus actividades en la modalidad de trabajo en casa, se adelantó el simulacro en el Parque Tecnológico Guatiguará.</t>
  </si>
  <si>
    <t>Uso ineficiente de los recursos</t>
  </si>
  <si>
    <t>Inducción al personal nuevo y estudiantes de primer semestre</t>
  </si>
  <si>
    <t>Capacitaciones Sistema Gestión Ambiental</t>
  </si>
  <si>
    <t>Realizar capacitaciones en los programas del Sistema de Gestión Ambiental a la Comunidad Universitaria</t>
  </si>
  <si>
    <t>Sensibilización del personal a través de redes sociales, mailers, publicidad, campañas o acciones ambientales</t>
  </si>
  <si>
    <t>Realizar inspecciones en áreas comunes, laboratorios y áreas administrativas para verificar el cumplimiento de los lineamientos ambientales</t>
  </si>
  <si>
    <t>Se realizaron inspecciones en laboratorios de la Facultad de Salud, sede Central y sedes regionales, durante la ruta de  recolección de residuos peligrosos.</t>
  </si>
  <si>
    <t>Programa Gestión Integral de Residuos - Actualización de documentos Sistema de Gestión Ambiental - Ruta de recolección residuos peligrosos 2020-2021</t>
  </si>
  <si>
    <t xml:space="preserve">Incumplimiento de normatividad ambiental </t>
  </si>
  <si>
    <t>Matriz de requisitos legales ambientales actualizada</t>
  </si>
  <si>
    <t>FRF.57 Matriz de Requisitos Legales Ambientales-MODIFICADO Diciembre 2020</t>
  </si>
  <si>
    <t>Realizar actualización de la matriz de requisitos legales ambientales</t>
  </si>
  <si>
    <t>Se viene realizando la actualización continua de la matriz con el fin de estar al día en temas normativos.</t>
  </si>
  <si>
    <t>Inducciones al personal nuevo y estudiantes de primer semestre</t>
  </si>
  <si>
    <t xml:space="preserve">Se realizaron inspecciones en laboratorios de la Facultad de Salud, sede Central y sedes regionales, durante la ruta de  recolección de residuos peligrosos. </t>
  </si>
  <si>
    <t>Programa Gestión Integral de Residuos Ruta de recolección residuos peligrosos 2020-2021</t>
  </si>
  <si>
    <t>Sistema de Quejas y Reclamos</t>
  </si>
  <si>
    <t>Correo electrónico ambiental@uis.edu.co</t>
  </si>
  <si>
    <t>Programas del SGA</t>
  </si>
  <si>
    <t>Imposibilidad para llevar a cabo los programas del SGA</t>
  </si>
  <si>
    <t>Formatos del Sistema Gestión Ambiental</t>
  </si>
  <si>
    <t>Establecer un cronograma ambiental durante el año, en el que se vean incluidos los programas del SGA</t>
  </si>
  <si>
    <t>Se desarrollaron diferentes actividades y campañas para la vigencia 2020- 2021.</t>
  </si>
  <si>
    <t>Programas del Sistema de Gestión Ambiental</t>
  </si>
  <si>
    <t>Vincular estudiante o auxiliar para apoyar las capacitaciones y actividades programadas en el Sistema de Gestión Ambiental</t>
  </si>
  <si>
    <t xml:space="preserve">Auxiliar operativo del Sistema de Gestión Ambiental, para realizar ruta de recolección de residuos </t>
  </si>
  <si>
    <t>Difusión de los programas a través de redes sociales, mailers, publicidad, campañas o acciones ambientales</t>
  </si>
  <si>
    <t>Daño ocasionado en la infraestructura eléctrica que suministra energía a las instalaciones de la Universidad, interrumpiendo el desarrollo normal de las diferentes actividades académicas y administrativas</t>
  </si>
  <si>
    <t>Vulnerabilidad en la seguridad del Campus Universitario. Ambientes inseguros que motivan el hurto de los bienes institucionales y de la Comunidad Universitaria; ataques a la integridad física de las personas  dentro del Campus y consumo y comercialización de sustancias psicoactivas.</t>
  </si>
  <si>
    <t>Supervisión al servicio de seguridad y vigilancia.</t>
  </si>
  <si>
    <t>Capacitar a la Comunidad Universitaria sobre el Sistema de Planta Física</t>
  </si>
  <si>
    <t>capacitaciones a la brigada de emergencia desde SST de manera virtual.</t>
  </si>
  <si>
    <t xml:space="preserve"> Plan de Mantenimiento Predictivo, Preventivo  de las Redes, transformadores y/o subestaciones eléctricas de las Sede.</t>
  </si>
  <si>
    <t>Ver Carpeta Mantenimiento Eléctrico: D:\1. AÑO 2021 PF-RF\5. SGI\SGC\Mapa de Riesgos\Evidencias MPR RF. 2020-2021</t>
  </si>
  <si>
    <t xml:space="preserve">Evidencia:  Registro Fotográfico del mantenimiento de redes Eléctricas de Uso Final, Cronogramas. Cotizaciones para mantenimiento de subestación,  Cuadros de Tableros, eléctricos  </t>
  </si>
  <si>
    <t>Hurto de material de infraestructura eléctrica del sistema de iluminación de la Cancha de futbol del Campus Bicentenario de la Sede Socorro</t>
  </si>
  <si>
    <t>Reporte a la fiscalía, informes de investigación de la vigilancia, solicitud de cotización las cuales están en proceso dado que el hecho se dio el 15 de junio de 2021 para  posterior presentación a la aseguradora</t>
  </si>
  <si>
    <t>Mecanismos tecnológicos y logísticos de seguridad (Cámaras, talanqueras, torniquetes, sistema de ingreso visitantes)</t>
  </si>
  <si>
    <t>Ver carpeta: D:\1. AÑO 2021 PF-RF\5. SGI\SGC\Mapa de Riesgos\Evidencias MPR RF. 2020-2021Acta Administrativa de Inspección, Informe de Vigilancia, Registro fotográfico. Correos de Invitaciones  para visitas y propuestas económicas</t>
  </si>
  <si>
    <t>Ejecutar plan de seguimiento de mecanismos de seguridad y protección en la infraestructura eléctrica</t>
  </si>
  <si>
    <t>Se tienen acciones de proceso  con la aseguradora para  la puesta en funcionamiento del sistema de iluminación y  así mismo se  inicia proceso de activación de servicio de un punto de ronda de vigilancia en el sector de la cancha, para brindar mayor seguridad, Se radica solicitud de apoyo a la Red de Apoyo de Seguridad de la Policía Nacional</t>
  </si>
  <si>
    <t>Evidencia: Actas, Informe, cotizaciones, registros fotográficos, comunicaciones.</t>
  </si>
  <si>
    <t xml:space="preserve">Seguimiento a la seguridad  brindada por los servicios de vigilancia contratado para la Sede .      </t>
  </si>
  <si>
    <t>Carpeta: D:\1. AÑO 2021 PF-RF\5. SGI\SGC\Mapa de Riesgos\Evidencias MPR RF. 2020-2021: Capacitaciones de Vigilancia/Cronograma/Capacitaciones/Material de Capacitación</t>
  </si>
  <si>
    <t>Ejecutar plan de formación para el personal de vigilancia externa y/o de planta de la Universidad sobre temas propios de su cargo</t>
  </si>
  <si>
    <t>La empresa contratista presenta su cronograma de capacitación y se realizar seguimiento del desarrollo de las capacitaciones en la revisión de los informes  con las evidencias presentados para aval de pago</t>
  </si>
  <si>
    <t>Evidencia: “Capacitaciones Personal Seguridad y Vigilancia”, Archivos en PDF, Planillas de Registro de la Empresa TECNISEG.</t>
  </si>
  <si>
    <t>D:\1. AÑO 2021 PF-RF\5. SGI\SGC\Mapa de Riesgos\Evidencias MPR RF. 2020-2021: 2.3 Evaluación Servicio Vigilancia/Listas de chequeo contrato Seguridad y Vigilancia2020 2021</t>
  </si>
  <si>
    <t>Evaluar mensualmente el servicio de vigilancia prestado por la empresa de seguridad</t>
  </si>
  <si>
    <t>La empresa contratista presenta su informe mensual al cual se le hace seguimiento  con las evidencias presentados para aval de pago</t>
  </si>
  <si>
    <t>Evidencia: Carpeta “Seguimiento Mensual Vigilancia y Mantenimiento”. Informes mensuales físicos en el archivo de Planta Física.</t>
  </si>
  <si>
    <t xml:space="preserve">Comunicar a la Comunidad Universitaria sobre la importancia de la seguridad en las instalaciones.
</t>
  </si>
  <si>
    <t>Carpeta:  D:\1. AÑO 2021 PF-RF\5. SGI\SGC\Mapa de Riesgos\Evidencias MPR RF. 2020-2021: 2.4 Inducciones Estudiantes y Docentes</t>
  </si>
  <si>
    <t>Se realizan inducciones las cuales son programadas por Bienestar Universitario,  al inicio de cada semestre con los estudiantes y docentes y adicionalmente al personal nuevo..</t>
  </si>
  <si>
    <t>Evidencia:  Carpeta “Inducciones Estudiantes y Docentes  2020 - 2021” Planillas de Registros de Asistencias y Registro fotográfico.</t>
  </si>
  <si>
    <t>Carpeta: D:\1. AÑO 2021 PF-RF\5. SGI\SGC\Mapa de Riesgos\Evidencias MPR RF. 2020-2021:   Registro Fotográfico, Registros de Asistencia, Cronograma</t>
  </si>
  <si>
    <t>La empresa contratista presenta su cronograma de capacitación y se realizar seguimiento del desarrollo de las capacitaciones en la revisión de los informes con las evidencias presentados para aval de pago. Mensualmente se presenta programa al supervisor del contrato y conforme a los servicios a requerir.</t>
  </si>
  <si>
    <t xml:space="preserve">Evidencia: Carpeta “Capacitaciones personal de Mantenimiento” Archivos en Excel, planillas de registro de las   Asociación AIRE y EasyClean, </t>
  </si>
  <si>
    <t>Programación ordenada de la ejecución de los servicios de mantenimiento.</t>
  </si>
  <si>
    <t>Carpeta: D:\1. AÑO 2021 PF-RF\5. SGI\SGC\Mapa de Riesgos\Evidencias MPR RF. 2020-2021, Programa de mantenimiento preventivo, cronogramas</t>
  </si>
  <si>
    <t>Realizar plan de mantenimiento físico de la sede Socorro</t>
  </si>
  <si>
    <t>El programa de mantenimiento preventivo registrado en formato FRF.51, se cumplió de acuerdo a lo establecido. El mantenimiento preventivo instalaciones hidráulicas, sumideros, rejillas y terrazas, registrado en el formato FRF.52,  del mismo modo en los cronogramas diarios, semanales y semestrales de mantenimiento establecidos por los Contratista  de Asociación AIRE y Easy Clean coordinados desde Planta Física de la Sede UIS Socorro.</t>
  </si>
  <si>
    <t xml:space="preserve">Evidencia: “Mantenimiento Físico” en donde se encuentra, archivos en Excel de los cronogramas, registros de las actividades e informes en pdf. Orden de suministro “Suministro de materiales y elementos de ferretería necesarios para el mantenimiento de la planta física del campus Convento y campus Bicentenario de la Universidad Industrial de Santander Sede Socorro. </t>
  </si>
  <si>
    <t xml:space="preserve">Carpeta: D:\1. AÑO 2021 PF-RF\5. SGI\SGC\Mapa de Riesgos\Evidencias MPR RF. 2020-2021: Capacitaciones  </t>
  </si>
  <si>
    <t>Ejecutar plan de formación de brigadistas de emergencias de las Sedes Principal, Facultad de Salud, Bucarica,  Guatiguará, Málaga, Barrancabermeja, Socorro y Barbosa</t>
  </si>
  <si>
    <t xml:space="preserve">Durante se desarrollaron  jornadas de capacitación en contemplado en el plan de formación </t>
  </si>
  <si>
    <t>Evidencia: Carpetas “Capacitaciones Brigada”.</t>
  </si>
  <si>
    <t>Carpeta: D:\1. AÑO 2021 PF-RF\5. SGI\SGC\Mapa de Riesgos\Evidencias MPR RF. 2020-2021: Simulacro</t>
  </si>
  <si>
    <t>Realizar simulacro de emergencias y/o evacuación en las Sedes Principal, Facultad de Salud, Bucarica, Guatiguará, Málaga, Socorro y Barbosa</t>
  </si>
  <si>
    <t>Se participó en el  Simulacro del "Noveno Simulacro de Respuesta ante Emergencia UIS Antes era evacuación ahora es Autoprotección".
, desarrollado el 2 de octubre de 2020. Organizado por la Alcaldía Municipal del Socorro y organismos departamentales y Nacionales.</t>
  </si>
  <si>
    <t>Carpeta: D:\1. AÑO 2021 PF-RF\5. SGI\SGC\Mapa de Riesgos\Evidencias MPR RF. 2020-2021: 3.5 Capacitación Plan de Emergencias  Doc y Est</t>
  </si>
  <si>
    <t>Realizar actividades de formación dirigida a estudiantes y docentes en temas de atención en primeros auxilios y planes de emergencia y/o evacuaciones.</t>
  </si>
  <si>
    <t>Dentro de las inducciones programadas a estudiantes semestralmente, se realiza presentación sobre los planes de emergencia y evacuación, del mismo modo en algunas asignaturas se realizaron capacitaciones a través de la Defensa Civil. De igual manera para el desarrollo de eventos masivos como es la Semana  Universitaria de realizó el Plan de Contingencia y junto con la Brigada activa y la comunidad Universitaria se dio a la debida Implementación.</t>
  </si>
  <si>
    <t xml:space="preserve">Evidencia: Carpeta “Capacitaciones Primeros Aux. a estudiantes” “Inducciones Estudiantes y Docentes 2020 y 2021” Registros Fotográficos. </t>
  </si>
  <si>
    <t>Carpeta: D:\1. AÑO 2021 PF-RF\5. SGI\SGC\Mapa de Riesgos\Evidencias MPR RF. 2020-2021: 3.6 Sistema de alarma y contraincendios</t>
  </si>
  <si>
    <t>Realizar inspección y seguimiento de funcionamiento del sistema de alarma y sistemas contraincendios</t>
  </si>
  <si>
    <t>Se realizaron pruebas y revisión del funcionamiento del sistema de la Red de Hidrantes, Revisión de sistema de alarmas del Campus Convento- Bicentenario. Se realizó revisión, mantenimiento y recarga de todos los extintores de la Sede, así mismo se brindó capacitación a administrativos, docentes y estudiantes.</t>
  </si>
  <si>
    <t xml:space="preserve">Evidencia: Informe y registro fotográfico de la Revisión de la Red de Hidrantes. Registro Fotográfico de la Revisión del Sistema de Alarma, Registro Fotográfico y asistencia a capacitación en manejo de extintores, orden de recarga de extintores. </t>
  </si>
  <si>
    <t>Carpeta: D:\1. AÑO 2021 PF-RF\5. SGI\SGC\Mapa de Riesgos\Evidencias MPR RF. 2020-2021: 4.1 Recuperación ambiental</t>
  </si>
  <si>
    <t>Realizar plan de recuperación ambiental y actividades de conservación forestal del Campus Bicentenario.</t>
  </si>
  <si>
    <t>La Corporación Autónoma de Santander – SAN GIL se  vinculó a la actividad donando los árboles, y con el Profesor Martín Cañas y la Profesora Carmen Astrid Carvajal docentes  cátedra de la Sede, se realizaron 12 jornadas de siembra de árboles con el acompañamiento del personal de jardinería de las empresas contratistas aseo y mantenimiento.</t>
  </si>
  <si>
    <t xml:space="preserve">Evidencia: Carpeta “Plan de Recuperación Bicentenario SGA”, </t>
  </si>
  <si>
    <t xml:space="preserve"> Causas naturales. Dos puestas a tierra de las redes de media tensión del edificio de biblioteca, se encuentran fuera se servicio, tras descargas atmosféricas</t>
  </si>
  <si>
    <t>Programa de mantenimiento y Predictivo, Preventivo y correctivo de los diferentes transformadores y subestaciones eléctricas.</t>
  </si>
  <si>
    <t xml:space="preserve">Seguimiento a la seguridad del campus de la Sede Barrancabermeja (reuniones seguimiento).      </t>
  </si>
  <si>
    <t>Realizar plan de mantenimiento físico de la sede Barrancabermeja</t>
  </si>
  <si>
    <t>Ver pan de formación y evidencias 2020 y 2021 en  adjuntos: Mapa de riesgos Julio 2020 Junio 2021\Riesgo Vulnerabilidad de la Infraestructura Física de la Universidad\Brigada de emergencia</t>
  </si>
  <si>
    <t>Ver plan de formación y evidencias 2020 y 2021 en  adjuntos: Mapa de riesgos Julio 2020 Junio 2021\Riesgo Vulnerabilidad de la Infraestructura Física de la Universidad\Brigada de emergencia</t>
  </si>
  <si>
    <t xml:space="preserve">RECURSOS FÍSICOS  </t>
  </si>
  <si>
    <t xml:space="preserve">RECURSOS FÍSICOS  - SEDE MÁLAGA </t>
  </si>
  <si>
    <t xml:space="preserve">RECURSOS FÍSICOS  - SEDE SOCORRO </t>
  </si>
  <si>
    <t>RECURSOS FÍSICOS  - SEDE BARRANCA</t>
  </si>
  <si>
    <t>Ver Anexo A; Anexo B</t>
  </si>
  <si>
    <t>Ver Anexo C</t>
  </si>
  <si>
    <t>Se ejecuta el plan de formación del personal de Seguridad y Vigilancia de la empresa Tecniseg de Colombia Ltda.  adscrito a la sede Barbosa para la vigencia 2020 en un 100%.
El plan de formación de la empresa Tecniseg de Colombia Ltda. para la vigencia 2021 se encuentra en ejecución en un 50%</t>
  </si>
  <si>
    <t>Ejecutar la totalidad del Proyecto de Cerramiento Perimetral de la sede UIS Barbosa.</t>
  </si>
  <si>
    <t>A la fecha se viene desarrollando el proyecto “Construcción del acceso principal, espacio comunal, parqueaderos y cerramiento perimetral para la sede UIS Barbosa por valor de $ 2.519.831.523.</t>
  </si>
  <si>
    <t>Ver Anexo D</t>
  </si>
  <si>
    <t xml:space="preserve">Se realiza inducción a la comunidad universitaria sobre temas de seguridad dentro del campus universitario, al inicio de cada semestre académico en la vigencia 2020 y primer semestre de 2021. </t>
  </si>
  <si>
    <t>Ver Anexo E</t>
  </si>
  <si>
    <t>Se ejecuta el plan de formación del personal de mantenimiento físico de empresa AIRE adscrito a la sede Barbosa para la vigencia 2020 en un 100%. 
El plan de formación del personal de la Empresa EASYCLEAN para la vigencia 2021 se encuentra en ejecución en un 50%</t>
  </si>
  <si>
    <t>Manual de especificaciones técnicas para contratistas que ejecutan obras.
Guía para el mantenimiento de la red eléctrica
Guía de mantenimiento preventivo red hidrosanitaria</t>
  </si>
  <si>
    <t>Ver Anexo F</t>
  </si>
  <si>
    <t>Ejecutar el plan de mantenimiento físico preventivo de red hidráulica (sumideros, rejillas, terrazas y tanques)</t>
  </si>
  <si>
    <t>Se ejecuto el plan de mantenimiento físico preventivo de red hidráulica (sumideros, rejillas, terrazas y tanques) para la vigencia 2020  en un 100% se programaron 20 mantenimientos y se ejecutaron 26 mantenimientos . Y para el año 2021 se han realizado 15 de los 20 mantenimientos  programados, para una ejecución del 75% a mayo de 2021</t>
  </si>
  <si>
    <t>Ejecutar mantenimiento físico y adecuaciones menores de la Sede Barbosa según programación.</t>
  </si>
  <si>
    <t>Se realizaron de junio de 2020 a mayo de 2021 dos (2) adecuaciones menores en las instalaciones de la Sede UIS Barbosa:
1. Mantenimiento, ajuste, regulación y calibración de 10 equipos que operan en el Laboratorio Agroindustrial (OT No. 2020000123 por valor de $ 1.800.00)
2. Mantenimiento, remodelación y reparación de espacios físicos del edificio de aulas y biblioteca  de la UIS Sede Barbosa (OT No. 2020000129 por valor de $ 2.200.00).
Igualmente se realizaron dos (2) ordenes de compra por concepto de:  
1. Elementos de ferretería para atender las necesidades de reparación, mantenimiento y conservación de la planta física de la UIS Sede Barbosa. (OC No. 2020001496 por valor de $ 11.999.964)
2. Compra de elementos, materiales e insumos para atender las necesidades de reparación, mantenimiento y conservación de la planta física de la UIS Sede Barbosa. (OC No. 2021000382 por valor de $ 5.969.700)</t>
  </si>
  <si>
    <t>Ver Anexo G</t>
  </si>
  <si>
    <t>Se realizaron las 3 actividades de formación programadas para el año 2020 dirigidas a la Brigada de Emergencias de la Sede UIS Barbosa.
El plan de formación de la brigada de emergencias para 2021 tiene programada 4 actividades de formación, a la fecha se han realizado 2 capacitaciones.</t>
  </si>
  <si>
    <t>Debido a la situación de pandemia por covid-19, y al realizar actividades académicas y administrativas bajo la modalidad de presencialidad remota y trabajo en casa respectivamente desde marzo de 2020 a la fecha, no se realizo el simulacro de emergencias y/o evacuación en este periodo de medición. Se tiene reprogramada la actividad para el segundo semestre de 2021.</t>
  </si>
  <si>
    <t>Desconexión de los elementos electrónicos y eléctricos al finalizar la jornada laboral y/o académica</t>
  </si>
  <si>
    <t>Debido a la situación de pandemia por covid-19, y al realizar actividades académicas y administrativas bajo la modalidad de presencialidad remota y trabajo en casa respectivamente desde marzo de 2020 a la fecha, no se ha hecho uso de elementos electrónicos y/o eléctricos dentro del campus universitario para actividades administrativas o académicas.</t>
  </si>
  <si>
    <t>Realizar inspección de equipos contra incendios de la sede Barbosa.</t>
  </si>
  <si>
    <t>Se realizaron 4 inspecciones trimestral de los equipos contra incendios (extintores) con que cuenta la sede UIS Barbosa a través del formato FTH.136 Lista de Chequeo para Inspección de Extintores durante el periodo de medición.</t>
  </si>
  <si>
    <t>RECURSOS FÍSICOS  - SEDE BARBOSA</t>
  </si>
  <si>
    <r>
      <t xml:space="preserve">Se realizo mantenimiento a cajas de inspección eléctricas de la acometida de la subestación a cuartos técnicos de los edificios y la red de datos, Mantenimiento iluminación interna (actualización a tubería tipo led) y externa, Mantenimiento subestación eléctrica (carpintería metálica y desmalezado); estos mantenimiento se realizaron con apoyo del personal de mantenimiento básico. 
</t>
    </r>
    <r>
      <rPr>
        <b/>
        <sz val="11"/>
        <color theme="1"/>
        <rFont val="Humanst521 BT"/>
        <family val="2"/>
      </rPr>
      <t>Nota.</t>
    </r>
    <r>
      <rPr>
        <sz val="11"/>
        <color theme="1"/>
        <rFont val="Humanst521 BT"/>
        <family val="2"/>
      </rPr>
      <t xml:space="preserve"> Se encuentra pendiente el mantenimiento preventivo de la Subestación eléctrica (termografía, pruebas aceite, limpieza), debido a la no asignación presupuestal en el rubro Reparación y Mantenimiento de Planta Física para la vigencia 2020 -2021. Este mantenimiento es de vital importancia ya que desde el año 2014 no se realiza este diagnostico y por otra parte se aumento la carga eléctrica dada la instalación de acometida para funcionamiento de equipos del Laboratorio Agroindustrial. (Es recomendable el mantenimiento preventivo cada 5 o 6 años) </t>
    </r>
  </si>
  <si>
    <t xml:space="preserve">GENERAL </t>
  </si>
  <si>
    <t xml:space="preserve">Desde la Dirección de comunicaciones se realiza una revisión a los productos comunicativos desarrollas por la Dir.COM. Adicional se realiza revisión a los contenidos desarrollados por las diferentes unidades y que solicitan ser publicadas en las redes sociales de la UIS.  
Para el desarrollo de algunos contenidos por parte de la Dirección Cultural y de los comunicadores de las sedes regionales se realizaron algunas capacitaciones por parte del Director, Diseñador y coordinador de Televisión.    
Por otra parte, desde la Dirección de comunicaciones se realizó solicitud a la Ingeniera Leonilde ubicar el Manual de Identidad Visual en el espacio de Gestión Administrativa – Dirección de comunicaciones. </t>
  </si>
  <si>
    <t>En mantenimientos preventivos se identificaron falencias en la batería y filtros de aire de las plantas eléctricas de AM.
Se recibió oferta económica de la empresa Trienergy</t>
  </si>
  <si>
    <t xml:space="preserve">En el segundo semestre del 2020 dada la emergencia sanitaria no se lograron realizar mantenimientos a los equipos de cómputo de la Unidad, pero si se realizaron mantenimiento a los equipos de las emisoras y las plantas eléctricas.  Se anexan algunos mantenimientos realizados, los demás reposan en la División de Mantenimiento Tecnológico 
En el primer semestre 2021 se realizaron mantenimiento a los equipos de cómputo por parte de mantenimiento Tecnológico, se anexan algunas como evidencia y se realizaron mantenimiento a los equipos especializados de las emisoras UIS por parte de INELRA. </t>
  </si>
  <si>
    <t>Se realizó la gestión para la compra de:  
LENTE - 28-75 F 2.8PARA SONY - MARCA TAMRON
MEMORIA - PARA SONY R3 DE 128 GB 170 MB/S.  MEMORIA SANDISK EXTREME PRO MICROSD. CAPACIDAD:  128 GB
BATERIA NIKON EN-EL15</t>
  </si>
  <si>
    <t>Las actividades no ejecutadas no se incluyeron en el promedio de ejecución ya que la no realización fue derivada por la emergencia de Salud Pública Mundial 2020</t>
  </si>
  <si>
    <t xml:space="preserve"> Crear el procedimiento y divulgación del mismo donde se relacione el paso a paso en la contratación de personal extranjero</t>
  </si>
  <si>
    <t>Las actividades no ejecutadas no se incluyeron en el promedio de ejecución ya que la no realización fue derivada por la emergencia de Salud Pública Mundial 2020.</t>
  </si>
  <si>
    <t>Se presento  la materialización de 2 riesgos en las sedes regionales para lo cual se establecieron acciones con el fin de fortalecer los controles y evitar que se vuelva a presentar. 
Principalmente fue de falencias durante la pandemia en el marco de la emergencia sanitaria.</t>
  </si>
  <si>
    <t xml:space="preserve">El riesgo materializado fue debido a la  situación derivada de la pandemia COVID 19  en el marco de la emergencia sanitaria y debido al aislamiento preventivo se disminuyo el volumen de beneficiarios atendidos Consultorio Jurídico y del Centro de Conciliación.
Se desarrollaron acciones para evitar su materialización en los años siguientes. </t>
  </si>
  <si>
    <t xml:space="preserve">Se deja un porcentaje del 100% teniendo en cuenta que se tenia planteada una acción que por salud pública no se pudo ejecutar, relacionada con el archivo físico. </t>
  </si>
  <si>
    <t>Las actividades no ejecutadas no se incluyeron en el promedio de ejecución ya que la no realización fue derivada por la emergencia de Salud Pública Mundial 2020.
Los riesgos materializados fueron debido a la  situación derivada de la pandemia en el marco de la emergencia sanitaria.</t>
  </si>
  <si>
    <t>% PROMEDIO DE EJECUCIÓN ACCIONES
 Jul 2020- Jun 2021</t>
  </si>
  <si>
    <t>Se evidenció que todo el personal del área de producción retornó a su sitio de trabajo.</t>
  </si>
  <si>
    <t>Fotografías del personal en su área de trabajo.</t>
  </si>
  <si>
    <t>Seguimiento a los pagos recibidos por medio del formato de recaudo.</t>
  </si>
  <si>
    <t>Pantallazos de la ruta de acceso para los pagos a través de las plataformas virtuales.</t>
  </si>
  <si>
    <r>
      <rPr>
        <sz val="11"/>
        <rFont val="Humanst521 BT"/>
        <family val="2"/>
      </rPr>
      <t>Comercialización de los libros a través de la Tienda Universitaria y de los distribuidores autorizados, tales como Hipertexto SAS con su plataforma denominada Librería de la U en sus canales de distribución nacional e internacional.  Visibilidad en Ulibros.com, Unilibros.co</t>
    </r>
    <r>
      <rPr>
        <sz val="11"/>
        <color rgb="FF0070C0"/>
        <rFont val="Humanst521 BT"/>
        <family val="2"/>
      </rPr>
      <t xml:space="preserve">
</t>
    </r>
    <r>
      <rPr>
        <sz val="11"/>
        <rFont val="Humanst521 BT"/>
        <family val="2"/>
      </rPr>
      <t>Participación activa en ferias del libro nacionales e internacionales.</t>
    </r>
  </si>
  <si>
    <r>
      <rPr>
        <sz val="11"/>
        <rFont val="Humanst521 BT"/>
        <family val="2"/>
      </rPr>
      <t>Informe sobre ingresos recibidos por ventas de libros.</t>
    </r>
    <r>
      <rPr>
        <sz val="11"/>
        <color rgb="FF0070C0"/>
        <rFont val="Humanst521 BT"/>
        <family val="2"/>
      </rPr>
      <t xml:space="preserve">
</t>
    </r>
    <r>
      <rPr>
        <sz val="11"/>
        <rFont val="Humanst521 BT"/>
        <family val="2"/>
      </rPr>
      <t>Enlaces de las páginas web: Ulibros.com (https://ulibros.com/editorial/8a831d50869bd4271f1b20a4a00ac64d) Unilibros.co (https://unilibros.co/libros.html?manufacturer=5745&amp;p=1)</t>
    </r>
    <r>
      <rPr>
        <sz val="11"/>
        <color rgb="FF0070C0"/>
        <rFont val="Humanst521 BT"/>
        <family val="2"/>
      </rPr>
      <t xml:space="preserve">
</t>
    </r>
    <r>
      <rPr>
        <sz val="11"/>
        <rFont val="Humanst521 BT"/>
        <family val="2"/>
      </rPr>
      <t>Por la emergencia sanitaria no se han realizado ferias del libro nacionales.
En las ferias del libro internacionales no hemos podido participar por la emergencia sanitaria.</t>
    </r>
  </si>
  <si>
    <r>
      <rPr>
        <sz val="11"/>
        <rFont val="Humanst521 BT"/>
        <family val="2"/>
      </rPr>
      <t>Seguimiento a los canales de distribución digital para las publicaciones UIS.</t>
    </r>
    <r>
      <rPr>
        <sz val="11"/>
        <color rgb="FF0070C0"/>
        <rFont val="Humanst521 BT"/>
        <family val="2"/>
      </rPr>
      <t xml:space="preserve">
</t>
    </r>
    <r>
      <rPr>
        <sz val="11"/>
        <rFont val="Humanst521 BT"/>
        <family val="2"/>
      </rPr>
      <t xml:space="preserve">
Participación en las ferias del libro nacionales e internacionales.</t>
    </r>
  </si>
  <si>
    <r>
      <rPr>
        <sz val="11"/>
        <rFont val="Humanst521 BT"/>
        <family val="2"/>
      </rPr>
      <t xml:space="preserve">Pantallazos de las Publicaciones UIS disponibles en las diferente diferentes plataformas digitales.
Relación de las ferias en las que se ha participado.
</t>
    </r>
    <r>
      <rPr>
        <sz val="11"/>
        <color rgb="FF0070C0"/>
        <rFont val="Humanst521 BT"/>
        <family val="2"/>
      </rPr>
      <t xml:space="preserve">
</t>
    </r>
  </si>
  <si>
    <t>Se continúan realizando acciones para que la institución adquiera un nivel de madurez más avanzado con relación a la guía de administración de riesgos las cuales se enfocan en la actualización de la metodología y el fomento de una cultura basada en la gestión de riesgos; es necesario mencionar que en diciembre de 2020 el Departamento Administrativo de la Función Pública - DAFP actualizó la guía de riesgos a versión 05 e igualmente dicha entidad publicó una herramienta para la gestión de riesgos, lo cual ocasionó que nuevamente se establezca un plan de acción y se esté realizando la respectiva actualización por parte de un equipo de trabajo con relación a la inclusión en el manual y herramienta de gestión de riesgos de la Universidad.</t>
  </si>
  <si>
    <t>Nivel de cumplimiento administración de riesgos UIS vs Guía DAFP</t>
  </si>
  <si>
    <t xml:space="preserve">• La Universidad cuenta con un mapa de riesgos de gestión por proceso según la estructura del Mapa de Procesos Institucional. Estos se encuentran publicados en la intranet. </t>
  </si>
  <si>
    <t xml:space="preserve">En el informe de cada proceso se puede visualizan los riesgos materializados; para los diferentes casos el detonante principal fue la situación de la pandemia que se presentó desde el año 2020 en el marco de la emergencia sanitaria y debido al aislamiento preventivo.
Los procesos reaccionaron a través de acciones inmediatas para poder disminuir el impacto que se pudiera producir, cabe resaltar que a su vez se realizó el análisis respectivo y la actualización de los mapas de riesgos  con el fin de evitar futuros eventos que conlleven a que nuevamente se materialicen dichos riesgos.  
Adicionalmente se evidenció que los procesos dieron continuidad al desarrollo de las actividades encaminadas al cumplimiento de sus objetivos, por lo cual, la afectación de los riesgos materializados fue mejorando conforme a como ha evolucionado el proceder frente a la pandemia.  </t>
  </si>
  <si>
    <t>CUMPLIMIENTO DE CONTROLES</t>
  </si>
  <si>
    <t>El FURAG II – MECI es una herramienta que permite medir el estado de los componentes del Sistema de Control Interno entre los cuales está la Evaluación Estratégica del Riesgo para la cual se obtuvo un puntaje del 97.1 en la vigencia evaluada 2020, aspecto significativo en comparación con el año 2019 en donde se tuvo un puntaje de 66,8. 
De igual forma el buen resultado se evidencia también por los avances que se tienen frente a la actualización de información como es el caso de la matriz DOFA, la definición de roles y responsabilidades para riesgos. 
Con base en lo anterior se revisaron algunos aspectos del FURAG en el tema de riesgos que tuvieron una puntuación baja y se incorporaron en un planteamiento de mejoras para la Administración de Riesgos de la institución, las cuales a la fecha se trabajan por un equipo de profesionales</t>
  </si>
  <si>
    <r>
      <t>• Para el periodo jun 2020- Jun 2021 se evidencia un promedio de cumplimiento de las acciones del</t>
    </r>
    <r>
      <rPr>
        <sz val="11"/>
        <color theme="4" tint="-0.249977111117893"/>
        <rFont val="Humanst521 BT"/>
        <family val="2"/>
      </rPr>
      <t xml:space="preserve"> 96%</t>
    </r>
    <r>
      <rPr>
        <sz val="11"/>
        <rFont val="Humanst521 BT"/>
        <family val="2"/>
      </rPr>
      <t xml:space="preserve"> siendo esto positivo considerando la dificultad en el desarrollo de algunas actividades, debido a la emergencia de Salud Pública Mundial del año 2020, la cual ocasionó que la Universidad realizara grandes esfuerzos para seguir funcionado y cumplir con su objetivo misional. 
• El porcentaje de avance de las acciones varía, teniendo en cuenta que la fecha de seguimiento  es con corte a 30 de junio 2021. Por lo cual pueden existir acciones que aún estaban en proceso de ejecución o que fueron incorporadas nuevamente en la actualización del mapa de riesgos para poder darle continuidad en el siguiente periodo. 
</t>
    </r>
  </si>
  <si>
    <r>
      <t xml:space="preserve">Con base en el resultado promedio de cumplimiento total </t>
    </r>
    <r>
      <rPr>
        <b/>
        <sz val="14"/>
        <color theme="1"/>
        <rFont val="Humanst521 BT"/>
        <family val="2"/>
      </rPr>
      <t>81%</t>
    </r>
    <r>
      <rPr>
        <sz val="11"/>
        <color theme="1"/>
        <rFont val="Humanst521 BT"/>
        <family val="2"/>
      </rPr>
      <t xml:space="preserve">, se puede identificar que la Universidad se encuentra en un </t>
    </r>
    <r>
      <rPr>
        <b/>
        <sz val="11"/>
        <color theme="1"/>
        <rFont val="Humanst521 BT"/>
        <family val="2"/>
      </rPr>
      <t>nivel satisfactorio</t>
    </r>
    <r>
      <rPr>
        <sz val="11"/>
        <color theme="1"/>
        <rFont val="Humanst521 BT"/>
        <family val="2"/>
      </rPr>
      <t xml:space="preserve"> frente a las pautas establecidas por el DAFP en la guía para la administración del riesgo y el diseño de controles en entidades públicas v4 (se espera en 2022 hacer totalmente la transición a la versión 5)
Por lo anterior se plantean acciones de mejora para que sean revisadas y de ser consideradas se incorporen a la gestión de riesgos institucional y así poder tener un avance en el tema. </t>
    </r>
  </si>
  <si>
    <t>17
procesos</t>
  </si>
  <si>
    <t>6
procesos</t>
  </si>
  <si>
    <t xml:space="preserve">Cada proceso analizó y reporto en el informe de seguimiento el cumplimiento de los controles establecidos para los riesgos identificados, y se pudo evidenciar que seis (6) procesos tuvieron algunas actividades establecidas como controles que no pudieron realizar, principalmente para los diferentes casos el detonante principal fue la situación de la pandemia que se presentó desde el año 2020 en el marco de la emergencia sanitaria, dichos controles estaban establecidos para ser hechos de forma presencial y debido al aislamiento preventivo y el no poder estar en las instalaciones de la Universidad ocasiono que no se pudieran efectuar. En cada reporte se muestra el reporte de los controles ejecutados.  </t>
  </si>
  <si>
    <t xml:space="preserve">A partir de marzo 2020, se presentó una pandemia ocasionando una emergencia se salud pública a nivel mundial la cual persiste a la fecha de seguimiento 30 de junio de 2021. En primera instancia conllevó a un aislamiento total, que implicó el no poder atender de forma presencial y en sitio las labores Académico Administrativas de la Universidad. Es así, que siguiendo los lineamientos del Gobierno Nacional se fueron tomando medidas para poder seguir funcionando y prestando los servicios a la comunidad. 
Por lo anterior se presentaron muchas eventualidades, entre ellas la materialización de algunos de los riesgos identificados por los procesos que tuvieron un impacto medio teniendo en cuenta la magnitud de la situación, adicionalmente se contaba con buenos controles y se tomaron acciones inmediatas para poder cumplir con los objetivos de cada Unidad Académico Administrativa.  
Se destaca el sentido de pertenencia de los funcionarios, la actuación inmediata y disposición de recursos por parte de la Universidad para atender la emergencia sanitaria, esto contribuyó a que no se presentara o desatara una mayor materialización de riesgos.  
En algunos casos los controles se ejecutaron parcialmente y teniendo en cuenta que se tienen implementadas otras actividades que contribuyen a la mitigación de los riesgos y un impacto menor en el caso de la materialización de algunos de estos. </t>
  </si>
  <si>
    <t>81 protocolos de los indicadores elaborados.</t>
  </si>
  <si>
    <t>Avance de los proyectos registrados en la Vicerrectoría Administrativa en las Vigencias 2020 y 2021, así: 
Gestión_Conocimiento_Fase_I_2020
Gestión_Conocimiento_Fase_II_2021
Renovación_SI_Fase_III_2020
Renovación_SI_Fase_IV_2021</t>
  </si>
  <si>
    <t>Se cuenta con la relación de las actividades de formación realizadas por los diferentes procesos de la Universidad en el 2020, así como otras actividades desarrolladas en el 2021.</t>
  </si>
  <si>
    <t>Listados de asistencia [r1. Reuniones de oficina]</t>
  </si>
  <si>
    <t>listados de asistencia [meetingAttendanceList RONDAS]</t>
  </si>
  <si>
    <t>Cada proceso emite correos institucionales y envía o publica circulares informativas para dar a conocer los cambios en los lineamientos de los procesos.(Ej.: c.2.5.1 y c.2.5.2)</t>
  </si>
  <si>
    <t>Publicación diaria por Secretaría General de la normativa interna (resoluciones y acuerdos); ej.: C.2.6.1 y C.2.6.2. Asimismo, se puede acceder a estos documentos en la siguiente ruta: https://www.uis.edu.co/webUIS/es/index.jsp Ruta: Inicio, Sistemas de Información, Intranet (usuario y contraseña: publico)/Documentos internos. La búsqueda de los documentos se puede hacer por emisor, fecha o palabras claves.</t>
  </si>
  <si>
    <t>Se actualizó la estrategia de rendición de cuentas para la vigencia 2021</t>
  </si>
  <si>
    <t>SMMLV e Inflación serie histórica. Variables Macroeconómicas (c2-2)</t>
  </si>
  <si>
    <t xml:space="preserve">En los proyectos de gestión se incluye el componente de riesgos que pueden afectar la ejecución del mismo </t>
  </si>
  <si>
    <t xml:space="preserve">Hacer seguimiento a los planes de acción solicitados por normativa externa de entes de control o del DAFP. </t>
  </si>
  <si>
    <t xml:space="preserve">* Difusión de documentación del proceso Seguimiento institucional  en la página Web institucional 
Asesoría constante telefónica, por correo, presencial y remota
Plan Anual de Auditorías  </t>
  </si>
  <si>
    <t xml:space="preserve">* Difusión de documentación del proceso en la página institucional 
Plan de Formación Institucional (Inducción y Reducción) 
Auditorías Internas 
Plan Anual de Auditorías 
</t>
  </si>
  <si>
    <t>En diciembre de 2020 se abrió convocatoria pública a concurso profesoral año 2021.</t>
  </si>
  <si>
    <t>Cada UAA define los perfiles de profesores requeridos, la selección de profesores, la definiciones del plan de formación y apoya el proceso de capacitación de profesores.</t>
  </si>
  <si>
    <t>Se cuenta con fotografías de los libros adquiridos.</t>
  </si>
  <si>
    <t>Todos los recursos destinados a operativizar la política de TIC se proyectan en el Fondo Común cód. 1454 y se presentan en el PFC anual.</t>
  </si>
  <si>
    <t>Desde el 1 de julio de 2020 hay 8 profesores de las Sedes Regionales contratados en esta modalidad, se puede evidenciar en el Sistema de Información de Recursos Humanos (SIRH).</t>
  </si>
  <si>
    <t>En diciembre de 2020 se abrió la primera convocatoria pública a concurso profesoral para seleccionar profesores de carrera año 2021, la cual según las fechas establecidas termina en julio de 2021.</t>
  </si>
  <si>
    <t>6. Capacitación a profesores Escuela de Biología      ( 27/04/20).                                          Capacitación a profesores Escuela de Enfermería. (18/05/20).                       Capacitación a estudiantes de Maestría Parte I (18/06/20).                                           Capacitación a estudiantes de Maestría Parte II (23/06/20).                          
Capacitación a estudiantes de Maestría Parte III (30/06/20).  
7. Socialización programa PI a docentes.  
8. Infografías                                        
correos - publicación infografías.</t>
  </si>
  <si>
    <t xml:space="preserve">13. Memoria de cálculo.                       
* Presentación al Consejo Académico.
14.Informe de solicitud.                        </t>
  </si>
  <si>
    <t>11. Base de datos a los proyectos,                                            * Correos enviados.
12. Excel proyectos escogidos aleatoriamente.
* Excel de registro y presupuesto.
* Excel de registro de propuestas de investigación para financiación interna.
* Informe financiero</t>
  </si>
  <si>
    <t xml:space="preserve">3. Se participó en una jornada de capacitación  dirigida a los profesores de recién vinculación. El 12/03/20 </t>
  </si>
  <si>
    <r>
      <rPr>
        <b/>
        <sz val="11"/>
        <color theme="1"/>
        <rFont val="Humanst521 BT"/>
        <family val="2"/>
      </rPr>
      <t xml:space="preserve">Actividad N.3     </t>
    </r>
    <r>
      <rPr>
        <sz val="11"/>
        <color theme="1"/>
        <rFont val="Humanst521 BT"/>
        <family val="2"/>
      </rPr>
      <t xml:space="preserve">                  Capacitación a docentes de recién vinculación.                     </t>
    </r>
  </si>
  <si>
    <t xml:space="preserve">10. Uso de herramientas virtuales para la ejecución de programas y continuidad de las actividades. Ej.: UIS emprende Asesorías, conferencias, asistencia a eventos.                                           Acreditación de prueba de Laboratorios: auditorías remotas.  </t>
  </si>
  <si>
    <t>4.Durante el año 2020 se realizó dos reuniones  con el comité primario para la revisión de informe de desempeño I y II semestre  en acta 22 de julio de 2020.  Y una segundad  reunión con el comité primario para la revisión del informe de desempeño del III trimestre. Acta 19 de octubre de 2020.</t>
  </si>
  <si>
    <t xml:space="preserve">1.Acuerdo No. 103 . Publicado en página web.
2.Procedimientos, Se encuentra en la página web.
3. Comunicaciones.
4. Informes.
5. Base de datos.
. 
</t>
  </si>
  <si>
    <t>Dada la situación derivada de la pandemia COVID 19  en el marco de la emergencia sanitaria y debido al aislamiento preventivo se disminuyo el volumen de beneficiarios atendidos Consultorio Jurídico y del Centro de Conciliación.</t>
  </si>
  <si>
    <t xml:space="preserve">Plan de divulgación, pantallazos de video explicativo con los servicios ofrecido por el CC y CJ y captura de </t>
  </si>
  <si>
    <t xml:space="preserve">Contratos  de arrendamiento que reposan en archivo financiero y en la oficina de Contratación de la UIS.
Pantallazo de los cursos abiertos en la sede cabecera ciclo 1. 
</t>
  </si>
  <si>
    <t xml:space="preserve">Pantallazo Sistema Académico Instituto de Lenguas. </t>
  </si>
  <si>
    <t>Acta de Grupo primario No. 008 y 009 de 2020</t>
  </si>
  <si>
    <t xml:space="preserve">Pantallazo de Comunicado y correo electrónico enviado. </t>
  </si>
  <si>
    <t xml:space="preserve">Correo electrónico con formato de Novedades de nómina. 
Módulo de recursos Humanos. </t>
  </si>
  <si>
    <t xml:space="preserve">Correo electrónico enviado invitación para la asistencia. </t>
  </si>
  <si>
    <t xml:space="preserve">
Formato de observación de clase. (reposa en físico  en cada Coordinación). 
Sistema académico del Instituto de Lenguas- Hoja de vida docentes. 
Actas de resultados de encuesta de satisfacción.
</t>
  </si>
  <si>
    <t xml:space="preserve">Pantallazos de la página WEB con los calendarios actualizados y con información pertinente  para el desarrollo de  las clases.
</t>
  </si>
  <si>
    <t>Pantallazo del Documento  Drive listado desertores.</t>
  </si>
  <si>
    <t>Pantallazos de la  Información en redes sociales.
Pantallazos correo modulo de refuerzo enviado a los estudiantes nuevos. 
Pantallazos de  invitación y ejecución de talleres de aprender a aprender. 
Pantallazos talleres de bienvenida o inducción a estudiantes  nuevos.</t>
  </si>
  <si>
    <t xml:space="preserve">Acta de grado No 012-2020  .  </t>
  </si>
  <si>
    <t xml:space="preserve">Pantallazo del drive donde se registra información que solicitan los usuarios y se da respuesta.  
</t>
  </si>
  <si>
    <t>Pantallazo SIET
Pantallazo S.G.C</t>
  </si>
  <si>
    <t xml:space="preserve">Fotos
</t>
  </si>
  <si>
    <t xml:space="preserve">Se tomaron diferentes medidas para dar cumplimiento a la finalización de los cursos. </t>
  </si>
  <si>
    <t>Pantallazos de calendarios actualizados y publicados.</t>
  </si>
  <si>
    <t xml:space="preserve">Convocatorias publicadas en la página del Instituto.
Actas de Comité  Académico  de inicio y fin de convocatorias, que reposan en el archivo de Facilitadora de Calidad.. </t>
  </si>
  <si>
    <t xml:space="preserve">Fallas en los servicios  públicos por  largos periodos de tiempo y situaciones de peligro para la integridad y salud física de los usuarios </t>
  </si>
  <si>
    <t>Publicidad en la página WEB .
Pantallazo de plataforma para aplicación de exámenes.</t>
  </si>
  <si>
    <t>Pantallazos pagina web campañas publicitarias.
Factura pautas radiales que reposa en el archivo financiero.</t>
  </si>
  <si>
    <t xml:space="preserve">Listado de capacitación cambio de Estatuto de Contratación.
Evidencias capacitación </t>
  </si>
  <si>
    <t>Solicitudes de actualización de documentos en la intranet.</t>
  </si>
  <si>
    <t>Pagina web</t>
  </si>
  <si>
    <t>Asistencia y certificado a capacitaciones</t>
  </si>
  <si>
    <t xml:space="preserve">Documento de preguntas frecuentes </t>
  </si>
  <si>
    <t>Cambio de contraseña</t>
  </si>
  <si>
    <t>Documento preguntas frecuentes proveedores</t>
  </si>
  <si>
    <t>Anexo 1. Listado de capación cambio de Estatuto de Contratación
Anexo 2. Evidencias capacitación
Anexo 3. Solicitudes de actualización de documentos en la intranet
Anexo 4. Actualización Pagina Web
Anexo 5. Capacitación al personal de la unidad</t>
  </si>
  <si>
    <t xml:space="preserve">Se realiza capacitaciones para las unidades académicas administrativas, teniendo en cuenta el cambio de Estatuto de Contratación.
Se realiza capacitación en temas de principios públicos, deberes y funciones de supervisores y diligenciamiento de formatos </t>
  </si>
  <si>
    <t>Por medio del correo contratación3@uis.edu.co, se asesora a las diferentes unidades académico administrativas, así mismo contamos con un documento llamado preguntas frecuentes en la pagina web, espacio contratación.</t>
  </si>
  <si>
    <t xml:space="preserve">Corresponden a los mismos soportes de las actividades 1 y 2 </t>
  </si>
  <si>
    <r>
      <rPr>
        <sz val="11"/>
        <color rgb="FF000000"/>
        <rFont val="Humanst521 BT"/>
        <family val="2"/>
      </rPr>
      <t>Base de datos depurada:</t>
    </r>
    <r>
      <rPr>
        <u/>
        <sz val="11"/>
        <color rgb="FF000000"/>
        <rFont val="Humanst521 BT"/>
        <family val="2"/>
      </rPr>
      <t xml:space="preserve">
https://mailuis-my.sharepoint.com/:w:/g/personal/uisegresados_uis_edu_co/Ee6hESbiSfJAn3VpopzCuvsBMw6m-CgXCiSzptiuFI2uQw?e=8gURe6</t>
    </r>
  </si>
  <si>
    <r>
      <rPr>
        <sz val="11"/>
        <color rgb="FF000000"/>
        <rFont val="Humanst521 BT"/>
        <family val="2"/>
      </rPr>
      <t>Se realizó campaña de sensibilización para actualizar datos</t>
    </r>
    <r>
      <rPr>
        <u/>
        <sz val="11"/>
        <color rgb="FF000000"/>
        <rFont val="Humanst521 BT"/>
        <family val="2"/>
      </rPr>
      <t xml:space="preserve">
https://mailuis-my.sharepoint.com/:w:/g/personal/uisegresados_uis_edu_co/Ee6hESbiSfJAn3VpopzCuvsBMw6m-CgXCiSzptiuFI2uQw?e=8gURe6</t>
    </r>
  </si>
  <si>
    <r>
      <rPr>
        <sz val="11"/>
        <color rgb="FF000000"/>
        <rFont val="Humanst521 BT"/>
        <family val="2"/>
      </rPr>
      <t>Cotizaciones de diferentes proveedores:</t>
    </r>
    <r>
      <rPr>
        <u/>
        <sz val="11"/>
        <color rgb="FF000000"/>
        <rFont val="Humanst521 BT"/>
        <family val="2"/>
      </rPr>
      <t xml:space="preserve">
https://mailuis-my.sharepoint.com/:w:/g/personal/uisegresados_uis_edu_co/Ee6hESbiSfJAn3VpopzCuvsBMw6m-CgXCiSzptiuFI2uQw?e=8gURe6</t>
    </r>
  </si>
  <si>
    <r>
      <t>- En Junio se dio por terminado el proceso de caracterización para los estudiantes del 2020-1, alcanzando un</t>
    </r>
    <r>
      <rPr>
        <sz val="11"/>
        <color rgb="FFFF0000"/>
        <rFont val="Humanst521 BT"/>
        <family val="2"/>
      </rPr>
      <t xml:space="preserve"> </t>
    </r>
    <r>
      <rPr>
        <sz val="11"/>
        <rFont val="Humanst521 BT"/>
        <family val="2"/>
      </rPr>
      <t xml:space="preserve">86.65% </t>
    </r>
    <r>
      <rPr>
        <sz val="11"/>
        <color rgb="FF000000"/>
        <rFont val="Humanst521 BT"/>
        <family val="2"/>
      </rPr>
      <t>de la población.
- En diciembre se dio por terminado el proceso de caracterización para los estudiantes 2020-2, alcanzando aproximadamente un 75% de la población de nuevo ingreso.
- En febrero de 2021, se llevo a cabo el proceso de caracterización de los estudiantes de 2021-1 de la sede de Barranca.</t>
    </r>
  </si>
  <si>
    <t>Presentación de las iniciativas de intercambio relacionadas con la situación de salud pública y teniendo como punto de partida los lineamientos de internacionalización, previo a la asignación del presupuesto</t>
  </si>
  <si>
    <t xml:space="preserve">Hay dos pestañas en  nuestra web para promover becas, en la pestaña "Organismos de cooperación y becas" y en los "Boletines mensuales":
</t>
  </si>
  <si>
    <t>Hay dos pestañas en  nuestra web para promover becas, en la pestaña "Organismos de cooperación y becas" y en los "Boletines mensuales":</t>
  </si>
  <si>
    <t>Publicar a través de los canales: Web, correo electrónico y redes sociales los reglamentos de movilidad</t>
  </si>
  <si>
    <t>Generar un video referente a embajadas u consulados de Colombia y los destinos, así como consejos de qué no hacer durante la movilidad</t>
  </si>
  <si>
    <t>Hicimos un video informativo como parte de los tutoriales que se mandan a los estudiantes y lo dispusimos en nuestro canal de YouTube:</t>
  </si>
  <si>
    <t xml:space="preserve">Seguimiento mediante comunicaciones por correo electrónico y video llamadas  través de los canales institucionales con los gestores responsables de los convenios y con las instituciones cooperantes para conocer el interés de continuar con la suscripción. </t>
  </si>
  <si>
    <t>Se han identificado varias empresas que prestan servicios similares en caso de requerir otra empresa que se encargue del proceso</t>
  </si>
  <si>
    <t>Consejo Superior UIS (2012). Acuerdo N.° 052 de 2012. Por el cual se crea una modalidad de beca de sostenimiento para el pago del subsidio de manutención al asistente de idioma alemán asignado a la Universidad Industrial de Santander dentro del Programa de Intercambio de Asistentes de idiomas del ICETEX. Bucaramanga, Colombia: Universidad Industrial de Santander</t>
  </si>
  <si>
    <t>Debido a la emergencia de Salud Pública y las restricciones de movilidad nacionales e institucionales, no se ofreció por parte de ICETEX y los organismos de cooperación, el servicio de asistentes en el periodo 2020-2 y 2021-1</t>
  </si>
  <si>
    <t>Gestión con las UAA interesadas para obtener la financiación de las becas de sostenimiento</t>
  </si>
  <si>
    <t xml:space="preserve">Generar un acta de inicio con las responsabilidades y actividades programadas firmada por el asistente y el tutor, con el fin de que los asistentes se responsabilicen de su comportamiento. </t>
  </si>
  <si>
    <t xml:space="preserve">Presentar el protocolo de atención de hechos de violencia basada en género durante la semana de inducción </t>
  </si>
  <si>
    <t>En 2020:
- En marzo, se publicaron 2 flyers recordando a la comunidad universitaria el uso de la plataforma altissia en casa.
- En abril, se publico 1 flyer recordando el uso de altissia en la cuarentena.
- En mayo, se Publio 1 flyer recordando a la comunidad universitaria tomar la prueba de nivel para obtener la constancia.
- En junio, se publicaron 2 flyers recordando el uso de la plataforma altissia y la actualización de datos para ser parte del cambio.
- En julio, se publicaron 2 flyers, uno recordando tomar la prueba de nivel en altissia para obtener la constancia de horas y otro para elaborar la socialización del programa con los estudiantes de posgrados.
- En agosto, se publicaron 2 flyers, uno recordando tomar la prueba de nivel en altissia antes del 14 de agosto y otro informando la fecha de la actualización de versión.
- En septiembre, se publico el flyer con las bases y lanzamiento del concurso altissia 2020.
- En diciembre, se publicaron los resultados de los ganadores del concurso de altissia 2020.
En 2021:
- En marzo, se publicó 1 flyer recordando a la comunidad universitaria el uso de la plataforma altissia en casa.
- En junio, se publico 1 flyer recordando el registro y uso de la plataforma Altissia.</t>
  </si>
  <si>
    <t>- Lanzamiento del concurso edición 2020, el 1 de octubre de 2020.
- Se publicaron los ganadores del concurso el 3 de diciembre de 2020.
- Se entregaron los regalos a los ganadores mediante planta física de la UIS.</t>
  </si>
  <si>
    <t>En 2020:
- En febrero, se capacitó al personal de las sedes en el proceso de caracterización de ingles. El procedimiento era a través de links que se solicitaban a altissia con anterioridad y se preparaban en las salas de computadores.
- En julio, se capacitó al personal de las sedes en el nuevo proceso de caracterización de ingles. El procedimiento se actualizó debido a la pandemia del COVID-19. La caracterización se hace una vez el usuario ya se ha activado en la plataforma de altissia 2.0.
En 2021:
- En enero, se capacitó a la nueva funcionaria del Instituto de Lenguas en el proceso de caracterización en otro idioma utilizando Altissia.
- En febrero se socializaron los resultados a la Vicerrectoría Académica, de las caracterizaciones llevadas a cabo en el 2020.
- Durante febrero y marzo de 2021, se realizaron capacitaciones al personal de la sede de Málaga, Barbosa, Socorro y Barranca, sobre el proceso de caracterización y sus mejoras; así como, de los reportes que se envían mensualmente a cada coach de cada sede.</t>
  </si>
  <si>
    <t>5. Caracterizar la población estudiantil que ingresa al primer de la universidad, en el idioma ingles</t>
  </si>
  <si>
    <t>Debido a la pandemia, el consejo académico generó 2 acuerdos que bloqueaban las movilidades tanto entrantes como salientes, además de los bloqueos de fronteras de orden nacional e internacional, este hecho disminuyó las posibilidad de tener movilidades entrantes.</t>
  </si>
  <si>
    <t>Interacción con redes y universidades cooperantes para promover los intercambios presenciales y virtuales desde otras instituciones y hacia la UIS.</t>
  </si>
  <si>
    <t xml:space="preserve">La acción consistía en  actualizar la información de la web para que fuese clara para los estudiantes interesados en movilidades entrantes, fue así como en el menú de Relaciones Exteriores, se diseñó un micorsitio para movilidad entrante_ </t>
  </si>
  <si>
    <t xml:space="preserve">Debido a la emergencia sanitaria, y por directrices de la alta dirección no se realizó charla para movilidad para no generar expectativas en los estudiantes (Acuerdo 314 de 2020). Para compensar la oferta de movilidad se crearon oportunidades de intercambio virtual, se generó una pestaña en el sitio web de RELEXT de los convenios disponibles https://sway.office.com/ZLELlw9BOAy5SqZ9?ref=Link 
Se dispuso mediante la herramienta Microsoft Teams un enlace para atención a usuarios de manera personalizada https://sway.office.com/YL2TALps9xQamtFw 
</t>
  </si>
  <si>
    <t>Debido a la emergencia sanitaria, y por directrices de la alta dirección no se realizó charla para movilidad para no generar expectativas en los estudiantes (Acuerdo 314 de 2020). Para compensar la oferta de movilidad se crearon oportunidades de intercambio virtual, se generó una pestaña en el sitio web de RELEXT de los convenios disponibles https://sway.office.com/ZLELlw9BOAy5SqZ9?ref=Link 
Se dispuso mediante la herramienta Microsoft Teams un enlace para atención a usuarios de manera personalizada https://sway.office.com/YL2TALps9xQamtFw s</t>
  </si>
  <si>
    <t>Se participo en las siguientes jornadas de inducción: 
* Jornada de Inducción y Bienvenida a los Estudiantes nuevos de Maestrías y Doctorados, II semestre de 2020., miércoles 12 de agosto, 
* Inducción nuevos estudiantes sedes regionales, jueves 10 de septiembre
Inducción estudiantes IPRED, jueves 12 de febrero 2021
* Inducción sedes regionales , viernes 26 de febrero 2021, 
* INDUCCIÓN FORMADORES CAPACITACIÓN BIBLIOTECA - PROYECTO MISIÓN TIC, viernes 23 de abril
* Capacitación de Normas APA
* Normas ICONTEC
* Biblioteca Virtual UIS
* Base de Datos vLEX
* Scopus para Editores
* Base de Datos Digitalia
* Web of Science para Editores
* Léctimus UIS
* Normas APA / ICONTEC
* Turnitin UIS
* La sede de Barbosa realiza una campaña de cuidado de libros</t>
  </si>
  <si>
    <t xml:space="preserve">la DSI creo una máquina virtual Linux con sistema operativo CentOS 7, con capacidad de almacenamiento de 200 Gb de espacio en disco y con las credenciales de acceso respectivas, colocando a disposición de la Biblioteca un servidor virtualizado para albergar el portal web de la Biblioteca.
Durante los siguientes 3 meses se realizó el montaje del portal web de la Biblioteca, se hicieron las instalaciones y configuraciones necesarias para poder visualizar de manera local el portal web y sus aplicativos, se solicitaron los permisos de acceso a la DSI de las respectivas bases de datos de la biblioteca central y sedes regionales con el propósito de poder hacer pruebas y validar el cargue de la información y funcionamiento de los diferentes módulos del portal web.
Finalmente, el día 5 de agosto de 2020 se estableció una ventana de servicio a partir de las 8 p.m. y con el apoyo del profesional Ing. Samuel David García García de la DSI, se procedió a la migración del portal web de la Biblioteca y se puso a disposición de la comunidad universitaria los servicios de la Biblioteca desde el nuevo servidor.  </t>
  </si>
  <si>
    <t>Se llevan a cabo capacitaciones de manera virtual orientadas bajo el subproceso de SST de la universidad y la ARL positiva 
* Para Bucaramanga se lleva a cabo la capacitación de Bioseguridad martes 23 de junio
* Para La biblioteca de Málaga Capacitación Brigada de Emergencias Bioseguridad en la Atención de Emergencias,  Capacitación Brigada de Emergencias UIS Abril,  Capacitación Brigada Viernes 25 de septiembre - Atención de accidentes en casa ,  Capacitación Brigada Viernes 30 Octubre - USO DEL DESFIBRILADOR EXTERNO AUTOMATICO (DEA), Capacitación Brigadistas 21 de agosto Primeros Auxilios por Accidentes en Casa  y ¿Sabes cómo debes convivir con un paciente COVID-19?
* Sede socorro: Se realizaron 2 capacitaciones al grupo de brigadistas.  
2 funcionarios de la biblioteca pertenecen al grupo de brigadistas de la UIS Sede 
* La sede Barbosa asistió a cuatro (4) capacitaciones virtuales en las siguientes fechas: 21 de agosto, 25 de septiembre y 30 octubre de 2020. Así mismo, el 29 de abril de 2021.</t>
  </si>
  <si>
    <t>*Estadística de Colecciones .FBI.01</t>
  </si>
  <si>
    <t>*Estadísticas Adquisiciones. FBI.05</t>
  </si>
  <si>
    <t>El subproceso de procesamiento técnico donde pertenece el área de adquisiciones realizando 44 contratos realizados en el periodo</t>
  </si>
  <si>
    <t xml:space="preserve">* Prestación de servicios ELSEVIER
* Prestación de servicios OVERDRIVE
* Prestación de servicios JOHN BENJAMINS PUBLISHING COMPANY
* Prestación de servicios E Libro
* Pago de orden automático CONSORTIA
* Orden de prestación de servicios USA LIBROS </t>
  </si>
  <si>
    <t>Efectuar actividad de limpieza general de libros y estantería del área de colecciones y bodega de libros, con el objeto de mitigar riesgo de deterioro del material bibliográfico producto de factores físicos como el polvo y refugio de insectos.</t>
  </si>
  <si>
    <t xml:space="preserve">* la sede de Málaga hace limpieza de estantes el 5 de marzo del 2021
* La sede de Socorro realizó la limpieza de estantería en mayo del año 2021
* La sede Barbosa realizó jornada de limpieza general de libros, estantería y bodega de libros del 21 al 28 de mayo de 2021
* Barrancabermeja: Se efectuó el día 23/04/2021 la actividad de limpieza del material bibliográfico y de las estanterías, así como también los espacios de almacenamiento de libros, esta actividad se realiza con el objetivo de mitigar el riesgo de deterioro de material bibliográfico.  </t>
  </si>
  <si>
    <t>* La Biblioteca Central arreglo 35 libros durante el periodo de junio a diciembre del 2020, para este año dado los constantes cierres de la institución el personal no ha logrado restaurar material 
* Biblioteca Málaga 68 libros 
* Biblioteca socorro realizó  mantenimiento primario a 137 libros 
* La sede Barbosa ha realizado mantenimiento preventivo a 189 unidades bibliográficas al 30 de mayo de 2021.
* Barrancabermeja efectuó el mantenimiento de 122 libros</t>
  </si>
  <si>
    <t xml:space="preserve">*Generar un servicio que permita a  la comunidad universitaria acceder a los recursos en físico de la Biblioteca mientras permanezca la pandemia </t>
  </si>
  <si>
    <t>* Correos electrónicos 
* Migración servidor portal web Tangara</t>
  </si>
  <si>
    <t>Para la reactivación de actividades la universidad solicita que cada edificio tenga su propio protocolo de bioseguridad, por lo tanto se da la directriz a cada sede que debe construir su protocolo y se tiene de paso el apoyo y asesoramiento de la universidad Javeriana sede Bogotá</t>
  </si>
  <si>
    <t xml:space="preserve">Correos electrónicos y asistencias de cada biblioteca UIS
* 5. Capacitaciones a brigadistas 2020 -2021
6. Listado Brigadistas Sede Socorro
</t>
  </si>
  <si>
    <t xml:space="preserve">Ejecución del 10% destinado para la adquisición de textos o publicaciones periódicas, en formato digital o en papel, según el Artículo 7° de la Ley 1790 del 7 de julio de 2016 </t>
  </si>
  <si>
    <t>Para el periodo del 2016 al 2020, se contó con un proyecto de inversión, con código BPI:021401151029, radicado con en el banco de proyectos de la Universidad por un valor de $ 20.000.0000.0000 COP y el año 2020 se contó con un presupuesto de $4.400.000.000 COP. Para el año 2020 Para la adquisición del recursos bibliográficos para el año 2021 se realiza el proyecto: Gestión de recursos 2021 para el fortalecimiento de las colecciones de material
bibliográfico de las Bibliotecas de la UIS
Código BPPIUIS: 021401201157
Código presupuestal: 1590
Objetivo: Suministrar a la comunidad universitaria contenidos actualizados y herramientas
de tipo científico que den soporte a los procesos de enseñanza aprendizaje, de investigación
y de extensión, en formatos que favorezcan la consulta en todas las sedes de la Universidad.
Valor total del proyecto: $5.156.682.389 (Cinco mil ciento cincuenta y seis millones
seiscientos ochenta y dos mil trescientos ochenta y nueve pesos)
Horizonte de ejecución y financiamiento: 1 año
Valor a financiar en el 2021 a través de Estampilla Pro UIS: $5.156.682.389
(Cinco mil ciento cincuenta y seis millones seiscientos ochenta y dos mil trescientos ochenta
y nueve pesos)
Recursos de Financiación 2021: Estampilla Pro UIS
Estado Actual del proyecto: Viabilizado.
Enfoque estratégico del Plan de Desarrollo Institucional 2019 – 2030 aprobado
mediante el Acuerdo del Consejo Superior No. 047 de 2019: modelo pedagógico,
calidad y pertinencia de programas.
Responsable: Biblioteca</t>
  </si>
  <si>
    <t xml:space="preserve">Cronograma propuesto así como el correo electrónico en el cual s socializó esta información. </t>
  </si>
  <si>
    <t>El documento fue cargado a la carpeta compartida por la Coordinación de Calidad de OneDrive y se encuentra en el Mapa de Procesos/Financiero/Sección Tesorería</t>
  </si>
  <si>
    <t>Los documentos se encuentran cargados en la carpeta compartida por la Coordinación de Calidad OneDrive  y el procedimiento de igual forma publicado en el Mapa de Procesos/Financiero/Sección Tesorería</t>
  </si>
  <si>
    <t xml:space="preserve">Se realiza seguimiento de forma semanal a las tasas de interés del mercado financiero, lo anterior se realiza mediante correo electrónico los días lunes de cada semana solicitando a las diferentes entidades financieras la oferta en tasas de interés a determinados plazos para así identificar las mejores alternativas para renovación, cancelación o constitución de nuevas inversiones. El soporte de este control reposa en el archivo de la profesional Diana Lorena Sánchez profesional de la División Financiera. </t>
  </si>
  <si>
    <t>Se realizó el cargue de los informes de inversiones remitidos al Ministerio de Educación Nacional en la carpeta compartida de OneDrive.</t>
  </si>
  <si>
    <t xml:space="preserve">La normatividad que regula el Comité de Saneamiento Contable respalda la realización de las reuniones periódicas de este Comité, así como las actas derivadas de cada sesión realizada. Teniendo en cuenta lo anterior, el soporte de estas Actas reposa en el archivo de la jefe de la Sección de Contabilidad. </t>
  </si>
  <si>
    <t xml:space="preserve">Se estableció y socializó a los miembros del Comité el cronograma de las fechas a realizar el Comité de Saneamiento del Sistema Contable.  </t>
  </si>
  <si>
    <t xml:space="preserve">1. Se realizó la actualización de los procedimientos de: Seguimiento y control a los bienes muebles - PFi.20, Procedimiento préstamo de bienes - PFI.20 y Procedimiento de trámite de situaciones de hurto o pérdida de elementos devolutivos - PFI.35 así como la creación de los formatos solicitud de desglose de elementos y solicitud de inclusión de elementos. 
De igual forma se realizó la socialización de la cartilla acerca de los aspectos a tener en cuenta en el manejo de inventarios. 
2. Con corte a junio del año en curso, no se ha realizado rendición de inventarios debido a que el personal no se encontraba de retorno a presencialidad en su totalidad. Esta actividad se llevará a cabo una vez haya regresado la totalidad del personal a cargo de inventarios a las labores de manera presencial. </t>
  </si>
  <si>
    <t>Se realizó el cargue de los documentos actualizados a la carpeta compartida de OneDrive y se encuentran publicados en el Mapa de Procesos/Financiero/Sección Inventarios</t>
  </si>
  <si>
    <t xml:space="preserve">Se realizó la revisión y actualización al Procedimiento de Egresos, de igual manera y de forma constante el Sistema de Información Financiero emite alertas a los Ordenadores de Gasto cuando tienen cuentas pendientes por autorizar con el fin de dar trámite de pago a las mismas.
De igual manera se realiza seguimiento trimestral a los tiempos trámite de pago a cargo del proceso financiero con el fin de monitorear y asegurar la agilidad en el trámite de pago. </t>
  </si>
  <si>
    <t>Pocas obras científicas, literarias y artísticas para editar, que sirvan de medio para que el conocimiento y la cultura generados por la comunidad académica se constituyan en una realidad tangible y accesible a la sociedad</t>
  </si>
  <si>
    <t>Radicar en el Banco de Programas y Proyectos de Inversión de la Universidad un proyecto para la adquisición de una solución WAF (Web Aplicación Firewall) con balanceador de aplicaciones integrado y Soluciones Anti-DDoS (Distributed Denial of Service) Avanzado</t>
  </si>
  <si>
    <t>Cambio de contraseña de las 704 salas ZOOM de la universidad y restauración por correo electrónico</t>
  </si>
  <si>
    <t xml:space="preserve">Los soportes correspondientes al desarrollo de la actividad se encuentran cargados en la carpeta compartida por la Coordinación de Calidad. </t>
  </si>
  <si>
    <t>*La Sección Comedores y Cafetería realizó el cierre de todos los servicios de alimentación adscritos a la Unidad como parte de la contingencia derivada por la Pandemia del COVID 19, autorizada por la resolución Nª397 a partir del 16 de marzo de 2020, los mantenimientos realizados hasta esa fecha se tuvieron en cuenta para el informe anterior. En 2020 (segundo semestre) y 2021, se realizó comunicación con la División de Mantenimiento Tecnológico, Rectoría y empresas externas para efectuar el Mantenimiento preventivo y correctivo anual de los equipos de la SCC. En tal sentido, la ejecución de los mismos se ha visto afectada en algunos casos por la modalidad de trabajo remota de los técnicos de la DMT y en otros se ha cumplido a satisfacción. En los periodos que se han realizado aperturas de las Cafeterías, se ha podido avanzar en el proceso y se ha dejado evidencia en el sistema de mantenimiento de las acciones realizadas, la gestión de cobro y pago de repuestos, así como la gestión de traslados de los equipos. Aún se encuentra pendiente culminar el proceso de mantenimiento para el año 2021, finalización que depende del proceso de reactivación institucional. 
*Copia informe de supervisión contrato Caldera año 2020</t>
  </si>
  <si>
    <t>Contrato de la profesional en enfermería</t>
  </si>
  <si>
    <t>Se contrató a la profesional en enfermería, para realizar y apoyar los PEP, de salud de la sede UIS Málaga</t>
  </si>
  <si>
    <t>Envió de correo electrónico solicitando la profesional</t>
  </si>
  <si>
    <t>Ejecución de reuniones periódicas, con el fin de verificar el cumplimiento de la planeación y seguimiento a los resultados, con una periodicas de una vez al mes o cada vez que se requiera.</t>
  </si>
  <si>
    <t>Actas de reuniones Bienestar Estudiantil</t>
  </si>
  <si>
    <t>Solicitar material pedagógico de programas educativo preventivos para desarrollo de PEP, pero en cada caso la profesional revisa la creación del mismo.</t>
  </si>
  <si>
    <t>Diseño de material pedagógico virtual para los programas PEP, desarrollados en la sede UIS Málaga.</t>
  </si>
  <si>
    <t>Pantallazo de materiales pedagógicos.</t>
  </si>
  <si>
    <t xml:space="preserve">Se divulga a través de redes sociales (WhatsApp y Facebook) y correos electrónicos, las fechas programadas para la asignación de los beneficios socioeconómicos cuando inicia la convocatoria y cuando está por finalizar. </t>
  </si>
  <si>
    <t>1. Actas de pre comité y Actas de Consejo de sede
• Acta 2021100001 de noviembre 24 de 2020 Solicitud de Reliquidaciones para el segundo Semestre del 2020
• Acta previa de mayo de 2021 Solicitud de Reliquidaciones para el segundo Semestre del 2021
• Acta No. 020 del 11 de noviembre de 2020 Consejo de Sede Socorro
• Acta No. 007 del 23 de marzo de 2021 Consejo de Sede Socorro
2. Resolución 606 de 2005 de Rectoría, Acuerdo N° 085 de 2015 del Consejo Superior, Acuerdo N° 018 de 2019 del Consejo Superior, Acuerdo N.° 044 del 20 de octubre de 2020, Acuerdo N.º 004 de 2021</t>
  </si>
  <si>
    <t xml:space="preserve">Realizar inducción a todo el personal vinculado a Bienestar Universitario en la modalidad de Planta temporal u OPS. </t>
  </si>
  <si>
    <t xml:space="preserve">1. El 17/03/2021 se le expresó a la Jefe Luz Helena Zafra Carrillo Coordinadora de Seguridad y Salud en el Trabajo de la DGTH - SST, la necesidad de la profesional de Enfermería en la sede.
2. El 10/04/2021 se recibió respuesta de la Jefe  Luz Helena Zafra Carrillo Coordinadora de Seguridad y Salud en el Trabajo de la DGTH - SST, donde solicitaba una comunicación para el Vicerrector administrativo.
3. Correo enviado lunes 12/04/2021 6:09p.m. a glatorre@uis.edu.co, asunto: Solicitud apoyo contratación profesional de enfermería Sede Socorro </t>
  </si>
  <si>
    <t>Difusión a través de diferentes medios de comunicación.
  Ej.: Cartelera y correos electrónicos.</t>
  </si>
  <si>
    <t>*Acta extraordinaria Comité de Bienestar Universitario - octubre 2020: Cronograma para la revalidación y adjudicación en los cupos en los servicios de residencias estudiantiles y auxilio de sostenimiento para vivienda y Cronograma y aspectos varios del servicio de comedores, a través de los bonos alimenticios
*Acta extraordinaria Comité de Bienestar Universitario - Enero 2021: Aprobación del Cronograma para el proceso de selección de los estudiantes con vulnerabilidad para acceder al servicio de comedores.
*Acta extraordinaria Comité de Bienestar Universitario - Febrero 2021: Revisión de Criterios y Requisitos para casos de Vulnerabilidad.
*Pantallazos de la página web de la UIS donde están publicado el aplicativo móvil sistema de bienestar universitario: 
https://www.uis.edu.co/webUIS/es/versionMovil/appsBienestarU.html</t>
  </si>
  <si>
    <t>*Acuerdo N.° 015 de 2020, Por el cual se adopta una medida transitoria y excepcional relacionada con el programa de bienestar universitario denominado Servicio de Comedor estudiantil
*Copia de un acta de Comité de Bienestar Universitario Estudiantil donde se revisan casos de estudiantes
* Copia Actas Comité de Matrículas donde se revisan casos de estudiantes</t>
  </si>
  <si>
    <t xml:space="preserve">Las visitas de inspección a las plantas que realizan el suministro de alimentos de medio y mayor riesgo en salud pública a la Sección Comedores y Cafetería no se realizaron dada la suspensión de la prestación del servicio de alimentación como parte de la contingencia por el COVID 19 y el proyecto de reforzamiento estructural del Edificio de Bienestar Universitario. Desarrollar las visitas descritas requiere que exista el proceso de entrega de alimentos y operación activa del servicio de  Comedor Estudiantil. El control para la entrega de alimentos realizado en las Cafeterías se realiza al producto entregado y durante el proceso de contratación se solicitan los documentos que permitan validar el cumplimiento de las Buenas Prácticas de Manufactura por parte de las empresas contratistas. </t>
  </si>
  <si>
    <t>Durante el año 2020 se implementó un nuevo módulo para el registro de las actividades masivas de los programas educativo-preventivos, ofertados por la Sección de Servicios Integrales de Salud y Desarrollo Psicosocial y se realizaron otros ajustes al SIMSIS. También se realizaron ajustes y mejoras al sistema de información del programa combo saludable de la Sección de Comedores y Cafetería - SICOMBOS</t>
  </si>
  <si>
    <r>
      <t xml:space="preserve">Al interior del proceso se formularon las siguientes acciones: 
</t>
    </r>
    <r>
      <rPr>
        <b/>
        <sz val="10"/>
        <color theme="1"/>
        <rFont val="Humanst521 BT"/>
        <family val="2"/>
      </rPr>
      <t xml:space="preserve">
*Gestión del cambio N°12:</t>
    </r>
    <r>
      <rPr>
        <sz val="10"/>
        <color theme="1"/>
        <rFont val="Humanst521 BT"/>
        <family val="2"/>
      </rPr>
      <t xml:space="preserve"> Ejecutar la prestación del servicio de Comedores Estudiantiles en modalidad "presencial remota" eliminando en un 100% las actividades presenciales y garantizando la continuidad en la entrega del beneficio alimentario a los estudiantes en todas las alternativas y modalidades pre existentes (1. Desayuno; 2. almuerzo, 3. Comida; 4. desayuno y almuerzo; 5. Desayuno y Comida; 6. almuerzo y comida; 7. desayuno, almuerzo y comida).   
</t>
    </r>
    <r>
      <rPr>
        <b/>
        <sz val="10"/>
        <color theme="1"/>
        <rFont val="Humanst521 BT"/>
        <family val="2"/>
      </rPr>
      <t xml:space="preserve">*Acción correctiva N°127: </t>
    </r>
    <r>
      <rPr>
        <sz val="10"/>
        <color theme="1"/>
        <rFont val="Humanst521 BT"/>
        <family val="2"/>
      </rPr>
      <t xml:space="preserve">Debido a la contingencia generada por la emergencia sanitaria por el COVID-19, las consultas presenciales y las participaciones en actividades masivas fueron suspendidas desde inicios de marzo cuando se confirmó el primer caso de COVID-19 en Colombia, a su vez el gobierno nacional decretó que las clases se deberían tomar de manera virtual, razón por la cual los estudiantes no debían ir a la Universidad, lo anterior generó una disminución de todas las participaciones y atenciones a estudiantes de la Universidad, lo que ocasionó que  las metas de los indicadores Cobertura de la atención en salud, Número total de atenciones en salud  y Participación en Programas Educativo-Preventivos no fueran alcanzadas para el segundo periodo académico de 2019, información reportada en el informe desempeño del proceso del 1 trimestre del año 2020.
</t>
    </r>
    <r>
      <rPr>
        <b/>
        <sz val="10"/>
        <color theme="1"/>
        <rFont val="Humanst521 BT"/>
        <family val="2"/>
      </rPr>
      <t>*Acción correctiva N°129</t>
    </r>
    <r>
      <rPr>
        <sz val="10"/>
        <color theme="1"/>
        <rFont val="Humanst521 BT"/>
        <family val="2"/>
      </rPr>
      <t xml:space="preserve">: Debido a la contingencia generada por la pandemia derivada del coronavirus COVID-19, algunos de los programas y servicios ofrecidos por la División de Bienestar Universitario a la comunidad estudiantil fueron suspendidos y otros modificados para ser prestados en la modalidad de presencialidad remota. Lo anterior generó una disminución en la oferta y demanda de los servicios de salud y programas educativo-preventivos, así como algunas restricciones en la entrega del servicio de comedores para los estudiantes, ocasionando que las metas de varios indicadores del proceso no fueran alcanzadas para el primer periodo académico de 2020, información reportada en el informe desempeño del proceso del III trimestre del año.
</t>
    </r>
    <r>
      <rPr>
        <b/>
        <sz val="10"/>
        <color theme="1"/>
        <rFont val="Humanst521 BT"/>
        <family val="2"/>
      </rPr>
      <t>*Acción correctiva N°130</t>
    </r>
    <r>
      <rPr>
        <sz val="10"/>
        <color theme="1"/>
        <rFont val="Humanst521 BT"/>
        <family val="2"/>
      </rPr>
      <t xml:space="preserve">: Incumplimiento en la meta definida para el indicador Cobertura del Servicio de Comedores en el Departamento de Santander, durante el segundo semestre académico de 2020, información reportada en el informe de desempeño del primer trimestre de 2021.
</t>
    </r>
    <r>
      <rPr>
        <b/>
        <sz val="10"/>
        <color theme="1"/>
        <rFont val="Humanst521 BT"/>
        <family val="2"/>
      </rPr>
      <t>*Acción de mejora N°171:</t>
    </r>
    <r>
      <rPr>
        <sz val="10"/>
        <color theme="1"/>
        <rFont val="Humanst521 BT"/>
        <family val="2"/>
      </rPr>
      <t xml:space="preserve"> Diseñar y poner en funcionamiento un plan de medios para dar a conocer los Programas y Servicios ofertados por la Sección de Servicios Integrales de Salud y Desarrollo Psicosocial, para la comunidad estudiantil, durante la presencialidad remota.
Acción de mejora N°174: Elaborar, socializar y poner en funcionamiento un procedimiento para la asesoría, atención y orientación a estudiantes UIS con sospecha de COVID-19
</t>
    </r>
    <r>
      <rPr>
        <b/>
        <sz val="10"/>
        <color theme="1"/>
        <rFont val="Humanst521 BT"/>
        <family val="2"/>
      </rPr>
      <t xml:space="preserve">*Acción de mejora N°175: </t>
    </r>
    <r>
      <rPr>
        <sz val="10"/>
        <color theme="1"/>
        <rFont val="Humanst521 BT"/>
        <family val="2"/>
      </rPr>
      <t>Crear un espacio de acercamiento y apertura con todas las familias de los estudiantes UIS, haciendo énfasis en las de los nuevos estudiantes, para mostrarles la Universidad, informarles sobre los programas de Bienestar, darles a conocer la Estrategia Familias Seguras y abordar la necesidad de apoyo para sus hijos y la funcionalidad familiar durante la época de pandemia por COVID 19.</t>
    </r>
  </si>
  <si>
    <t>*Copia cronograma de mantenimiento preventivo anual SSISDS 2020
*Copia de la propuesta, contrato (OPS) y acta de inicio del contrato de mantenimiento del año 2020 para los equipos de la SSISDS</t>
  </si>
  <si>
    <t xml:space="preserve">La Sección Comedores y Cafetería realizó el cierre de todos los servicios de alimentación adscritos a la Unidad como parte de la contingencia derivada por la Pandemia del COVID 19, autorizada por la resolución Nª397 a partir del 16 de marzo de 2020, los mantenimientos realizados hasta esa fecha se tuvieron en cuenta para el informe anterior. En 2020 (segundo semestre) y 2021, se realizó comunicación con la División de Mantenimiento Tecnológico, Rectoría y empresas externas para efectuar el Mantenimiento preventivo y correctivo anual de los equipos de la SCC. En tal sentido, la ejecución de los mismos se ha visto afectada en algunos casos por la modalidad de trabajo remota de los técnicos de la DMT y en otros se ha cumplido a satisfacción. En los periodos que se han realizado aperturas de las Cafeterías, se ha podido avanzar en el proceso y se ha dejado evidencia en el sistema de mantenimiento de las acciones realizadas, la gestión de cobro y pago de repuestos, así como la gestión de traslados de los equipos. Aún se encuentra pendiente culminar el proceso de mantenimiento para el año 2021, finalización que depende del proceso de reactivación institucional. </t>
  </si>
  <si>
    <t xml:space="preserve">
*Comunicaciones con DMT para la programación del mantenimiento de equipos de la SCC
*Comunicaciones con DMT para la gestión 
*Comunicaciones con Rectoría y Planta Física para el mantenimiento del vehículo Kangoo (actualmente en uso por planta física)
*Comunicaciones con la gestión de mantenimiento a equipos en comodato: caso indufrio - congelador.</t>
  </si>
  <si>
    <t xml:space="preserve">Conforme a las solicitudes de las Secciones adscritas a la División de Bienestar Universitario, se realizó la respectiva inducción en el SGC  a los nuevos funcionarios </t>
  </si>
  <si>
    <t>El Ingeniero Mario Martínez profesional administrativo a cargo de las Cafeterías de la SCC UIS, informa de los ajustes que se han presentado en el protocolo de movimiento de dinero en el Campus Central desde abril de 2021, tiempo en que se ha reactivado progresivamente los procesos de venta de Cafetería. Vale la pena resaltar que los incumplimientos derivan de las medidas generadas durante la contingencia por el COVID 19: 
Protocolo de movimiento de dinero: del 9 de febrero al 26 de marzo, no se aplicó el protocolo descrito en el correo anterior. A partir de la nueva fecha de activación del servicio posterior al 19 de abril, se aplicará.
Por otra parte para realizar las consignaciones de los ingresos diarios se llevó el siguiente procedimiento:
*A la 1:00 p.m. se recolectó el dinero de la venta de las 3 cafeterías que estaban funcionando llevándolo finalmente a la oficina temporal en la Cafetería AKDmia. Esta labor fue compartida entre un operario y el profesional
*A las 2:30 p.m. el dinero fue recogido por un funcionario de tesorería, quien fue designado para realizar la consignación diariamente, fuera del campus universitario</t>
  </si>
  <si>
    <t>El Ingeniero Mario Martínez profesional administrativo a cargo de las Cafeterías de la SCC UIS, informa de los incumplimientos que se han presentado en el procedimiento PBE.24 desde abril de 2021, tiempo en que se ha reactivado progresivamente los procesos de venta de Cafetería. Vale la pena resaltar que los incumplimientos derivan de las medidas generadas durante la contingencia por el COVID 19: *No se han realizado arqueos de caja sorpresa. En los puntos de venta activos. *No se ha entregado factura (A11) en los punto de venta administración 3 ni camilo torres. Debido a que no contamos con papel, ni con las impresoras instaladas. (en el camilo no se puede instalar pues no contamos con un punto de red que es necesario y en administración 3 la impresora que se llevó esta averiada, existe una impresora nueva, que correspondía al camilo, pero se encuentra almacenada en este momento con los elementos administrativos de la sección) *El arqueo se hace a distancia (A17), se realiza una llamada telefónica en la cual el cajero reporta el efectivo que tiene hasta el momento. Se valida con el sistema y se hace el registro del arqueo para ese turno. Ese dinero luego es enviado a oficina temporal para proceder con la consignación. Y el cajero continua en servicio. Este corte se hace a la 1:00 p.m. *No se cuenta con caja fuerte de seguridad por esta razón las actividades (A23 y A26) relacionadas con este elemento no se están realizando. Y se eliminaron temporalmente porque el dinero del día se envía a consignar en la misma jornada. *La consignación y las actividades de desplazamiento tampoco las estamos realizando (A27 y A28), ya lo hace otra unidad.</t>
  </si>
  <si>
    <t xml:space="preserve">La Sección Comedores y Cafetería realizó el cierre de las Cafeterías adscritas a la Unidad como parte de la contingencia derivada por la Pandemia del COVID 19, autorizada por la resolución Nª397 a partir del 16 de marzo de 2020, los inventarios realizados hasta esa fecha se tuvieron en cuenta para el informe anterior. En 2021, se inició el proceso progresivo de reactivación de 4 Cafeterías, el cual se ha visto afectado por las resoluciones que mantienen la modalidad de trabajo en casa como medidas para aportar al descenso en el pico de contagios de la Pandemia por COVID 19, tales como: la Resolución 0567 de 2021 que tiene vigencia hasta el 5 de julio de 2021. Adicionalmente, la Cafetería Bienestar Universitario se encuentra en proceso de reforzamiento estructural por encontrarse al interior del Edificio de Bienestar Universitario. </t>
  </si>
  <si>
    <t xml:space="preserve">El proceso de inventarios se llevó a cabo a la totalidad de productos de las bodegas de la SCC previo a que se iniciara el proceso de reforzamiento estructural del Edificio de Bienestar Universitario. 
Se debe tener en cuenta que para el segundo semestre de 2020 (posterior a octubre) y el primer semestre de 2021 no se contó con espacio de bodegas en la SCC dado que todos los productos fueron entregados a Inventarios para bajas o donaciones.  Los procesos de inventarios a bodegas únicamente podrán ser reactivados cuando se cuenta nuevamente con la infraestructura física relacionada con tal fin. </t>
  </si>
  <si>
    <t xml:space="preserve">Acorde a lo registrado en el Mapa de Riesgos era requerido efectuar 1 arqueo mensual en alguna de las Cafeterías adscritas por la SCC. Sin embargo,  la Sección Comedores y Cafetería realizó el cierre de las Cafeterías adscritas a la Unidad como parte de la contingencia derivada por la Pandemia del COVID 19, autorizada por la resolución Nª397 a partir del 16 de marzo de 2020, los inventarios realizados hasta esa fecha se tuvieron en cuenta para el informe anterior. 
En 2021, se inició el proceso progresivo de reactivación de 4 Cafeterías, el cual se ha visto afectado por las resoluciones que mantienen la modalidad de trabajo en casa como medidas para aportar al descenso en el pico de contagios de la Pandemia por COVID 19, tales como: la Resolución 0567 de 2021 que tiene vigencia hasta el 5 de julio de 2021. Adicionalmente, la Cafetería Bienestar Universitario se encuentra en proceso de reforzamiento estructural por encontrarse al interior del Edificio de Bienestar Universitario. 
</t>
  </si>
  <si>
    <t xml:space="preserve">No se cuenta con evidencia física ni digital pero si fueron realizados dos arqueos en las Cafeterías Administración 3 y Camilo Torres (25 de mayo de 2021) según informa el Ing. Mario Martínez profesional administrativo a cargo de las Cafeterías.
De abril a junio de 2021 tiempo en que se realizó la reapertura progresiva de las Cafeterías únicamente se han mantenido abiertos los servicios 32 días en normalidad y 15 con retiro del personal operativo y administrativo de las instalaciones por disturbios. Si se tiene en cuenta dicha relación 1 arqueo por mes. La ejecución de 2 arqueos en el tiempo establecido permite un cumplimiento del 100% de la meta </t>
  </si>
  <si>
    <t xml:space="preserve">La Sección Comedores y Cafetería efectuó oficialmente la solicitud de realización de arqueos sorpresa a cada uno de los puntos de venta de las Cafeterías de la SCC a la Dirección de Control Interno y Evaluación de la Gestión. Sin embargo; a la fecha no se ha recibido respuesta positiva, teniendo en cuenta que dichos arqueos deben ser realizados en forma presencial y se encuentra vigente la resolución 0657 que prorroga hasta el 5 de julio de 2021 la modalidad de trabajo en casa, situación que ha venido desarrollando la Universidad desde la Resolución Nº 397 del 16 de marzo de 2020 para todo el personal operativo y contratistas de apoyo a la gestión administrativa de las sedes del área metropolitana y Bucaramanga de la Universidad. Una vez se retorne la labor presencial se solicitará nuevamente a la Dirección de Control Interno la realización de dichos arqueos. </t>
  </si>
  <si>
    <t xml:space="preserve">Sede Bucaramanga; check list </t>
  </si>
  <si>
    <t>*Mantener el calendario cultural actualizado (Sede Central, Sede Barrancabermeja)</t>
  </si>
  <si>
    <t xml:space="preserve">Se verifico a través de Lista de chequeo la pertinencia y el cumplimiento de los requerimientos necesarios para la realización de cada uno de los  eventos realizados.   De igual forma sugiero incluir los siguientes ítems al  control de riesgo  existente  (lista de chequeo)                                                               
-Solicitud de plataformas  virtuales, soporte  técnico y equipos audiovisuales necesarios                                                          
-Verificar el cumplimiento de los espacios virtuales y enviar  enlaces  de conexión.                                                             
- Revisión y edición de contenidos  y o vídeos para el  desarrollo del evento.      </t>
  </si>
  <si>
    <t>*Generación de alianzas en la búsqueda del aumento de recursos para mantener y/o aumentar la oferta de eventos culturales dirigidos a la comunidad UIS y de extensión  (Sede Málaga, Sede Barbosa)</t>
  </si>
  <si>
    <t>Es importante tener en cuenta que varios convenios se hacen de manera hablada. Por otro lado, también hay alianzas que se hacen de manera formal, como con el Instituto Nacional de Cultura y Turismo, Asociación Nacional de Música Sinfónica, Ministerio de Cultura, Embajada de Estados Unidos y la Secretaria de Cultura y Turismo del Departamento de Santander. Como evidencia se reporta el link con los convenios realizados por la sede central.</t>
  </si>
  <si>
    <t xml:space="preserve">
*Promoción de los Semilleros de los Grupos Artísticos de las sedes regionales   </t>
  </si>
  <si>
    <t>El calendario cultural se puede visualizar a través del canal de  YouTube del Luis A. Calvo UIS 2020:</t>
  </si>
  <si>
    <t>FORMACIÓN VIGILANCIA, documentos en pdf.</t>
  </si>
  <si>
    <t>MANUAL DE VIGILANCIA</t>
  </si>
  <si>
    <t>SERVICIO VIGILANCIA, documentos en pdf.</t>
  </si>
  <si>
    <t>PROTOCOLOS SEGURIDAD</t>
  </si>
  <si>
    <t>FORMACIÓN MTTO FÍSICO, documentos en pdf.</t>
  </si>
  <si>
    <t>GARANTÍA CONTRATOS, documentos en pdf.</t>
  </si>
  <si>
    <t>FORMACIÓN BRIGADISTAS, Anexos 01 al 10</t>
  </si>
  <si>
    <t>SIMULACRO DE EVACUACIÓN, Anexos 01 y 02.</t>
  </si>
  <si>
    <t>Matriz de Requisitos Legales Ambientales-MODIFICADO Diciembre 2020</t>
  </si>
  <si>
    <t>Difusión, ejecución y sensibilización de programas de SGA Comunidad Universitaria - Programa de Centro de roedores y vectores - Programa de Gestión Integral de Residuos</t>
  </si>
  <si>
    <t>Apoyo funcionario operativo</t>
  </si>
  <si>
    <t>se informa telefónicamente a la empresa de energía eléctrica.</t>
  </si>
  <si>
    <t>se realizó mantenimiento básico al lugar ubicado de la subestación y transformador eléctrico de la sede.</t>
  </si>
  <si>
    <t>se hizo denuncia formal ante la fiscalía. Se informó a jefe de seguridad de la universidad.</t>
  </si>
  <si>
    <t>se tiene grupo de WhatsApp de vigilancia donde se envían diariamente las fotografías de los lugares mas vulnerables en el momento de realizar la ronda e informar cualquier novedad. Además de llamadas telefónicas constantes con el supervisor.</t>
  </si>
  <si>
    <t>supervisión de capacitaciones y labores.</t>
  </si>
  <si>
    <t>Propensión al deterioro de la infraestructura física de la Universidad, tanto de espacios internos (Oficinas, Aulas de Clase, Auditorios, etc.) y externos (Fachadas edificios, corredores, áreas comunes, etc.</t>
  </si>
  <si>
    <t>Evidencia: Carpeta “Simulacro 2 de Oct. 2020” Planillas  de Asistencia a capacitación, Informe de Simulacro, Presentación y Certificación.</t>
  </si>
  <si>
    <t>Considerando en monto de la reparación la cual asciende a 100 SMLMV  recursos con los que la sede no cuenta, se  realizó reporte al IPRED a la DPF para atender esta necesidad. Se contempla que en el 2do semestre de 2021 se ejecute el correctivo.</t>
  </si>
  <si>
    <r>
      <t xml:space="preserve">Ver </t>
    </r>
    <r>
      <rPr>
        <u/>
        <sz val="11"/>
        <color theme="1"/>
        <rFont val="Humanst521 BT"/>
        <family val="2"/>
      </rPr>
      <t>Plan de mantenimiento 2020</t>
    </r>
    <r>
      <rPr>
        <b/>
        <sz val="11"/>
        <color theme="1"/>
        <rFont val="Humanst521 BT"/>
        <family val="2"/>
      </rPr>
      <t xml:space="preserve"> </t>
    </r>
    <r>
      <rPr>
        <sz val="11"/>
        <color theme="1"/>
        <rFont val="Humanst521 BT"/>
        <family val="2"/>
      </rPr>
      <t xml:space="preserve">en carpeta: Mapa de riesgos Julio 2020 Junio 2021\Riesgo Vulnerabilidad de la Infraestructura Física de la Universidad\Mantenimiento físico 2020 y </t>
    </r>
    <r>
      <rPr>
        <u/>
        <sz val="11"/>
        <color theme="1"/>
        <rFont val="Humanst521 BT"/>
        <family val="2"/>
      </rPr>
      <t>Plan de mantenimiento 2021</t>
    </r>
    <r>
      <rPr>
        <sz val="11"/>
        <color theme="1"/>
        <rFont val="Humanst521 BT"/>
        <family val="2"/>
      </rPr>
      <t xml:space="preserve"> en carpeta: Mapa de riesgos Julio 2020 Junio 2021\Riesgo Vulnerabilidad de la Infraestructura Física de la Universidad\Mantenimiento físico 2021</t>
    </r>
  </si>
  <si>
    <t xml:space="preserve">Actividades preventivas y predictivas realizadas el 10 de marzo, 24 de septiembre,  29 de octubre de 2020 y 24 de junio de 2021. </t>
  </si>
  <si>
    <r>
      <t xml:space="preserve">Ver informes: "10 de marzo de 2020 Verificación de medida 1012222", "24 de Septiembre de 2020 Revisión - control y reducción d de pérdida 1012222", "29 de octubre de 2020 Revisión-control-reducción de pérdida",  "29 de octubre de 2020 Trasformador 225KVA" y "Acta de revisión transformador 1012332 24 de junio de 2021" </t>
    </r>
    <r>
      <rPr>
        <b/>
        <sz val="11"/>
        <color theme="1"/>
        <rFont val="Humanst521 BT"/>
        <family val="2"/>
      </rPr>
      <t>en carpeta</t>
    </r>
    <r>
      <rPr>
        <sz val="11"/>
        <color theme="1"/>
        <rFont val="Humanst521 BT"/>
        <family val="2"/>
      </rPr>
      <t>: Mapa de riesgos Julio 2020 Junio 2021\Riesgo Colapso de las Instalaciones eléctricas</t>
    </r>
  </si>
  <si>
    <r>
      <t xml:space="preserve">Se realizaron 5  reuniones de seguimiento con el personal de vigilancia, desde la vigencia 2020 y el primer semestre de 2021.  </t>
    </r>
    <r>
      <rPr>
        <u/>
        <sz val="11"/>
        <color theme="1"/>
        <rFont val="Humanst521 BT"/>
        <family val="2"/>
      </rPr>
      <t>Ver soportes de asistencia a capacitaciones en carpeta</t>
    </r>
    <r>
      <rPr>
        <sz val="11"/>
        <color theme="1"/>
        <rFont val="Humanst521 BT"/>
        <family val="2"/>
      </rPr>
      <t xml:space="preserve"> Mapa de riesgos Julio 2020 Junio 2021\Riesgo Inseguridad en el Campus Universitario\Reuniones de Seguimiento al servicio</t>
    </r>
  </si>
  <si>
    <t>Respecto al plan de formación de la vigencia 2021, desde el mes de enero al mes de junio, se realizaron las siguientes capacitaciones: "Inducción", Riesgo público y recomendaciones de seguridad Vial", "Prevención de accidentes por caídas a nivel - puntos críticos - rutogramas y infraestructura segura Marzo de 2021", "Comunicación asertiva - solución de problemas-liderazgo y clima laboral ABRIL 2021", "Control de caídas - gestión del riesgo locativo Mayo de 2021"  Respecto al plan de formación de la vigencia 2021, desde el mes de enero al mes de junio, se realizaron las siguientes capacitaciones: "Inducción", Riesgo público y recomendaciones de seguridad Vial", "Prevención de accidentes por caídas a nivel - puntos críticos - rutogramas y infraestructura segura Marzo de 2021", "Comunicación asertiva - solución de problemas-liderazgo y clima laboral ABRIL 2021", "Control de caídas - gestión del riesgo locativo Mayo de 2021".</t>
  </si>
  <si>
    <r>
      <rPr>
        <u/>
        <sz val="11"/>
        <color theme="1"/>
        <rFont val="Humanst521 BT"/>
        <family val="2"/>
      </rPr>
      <t>Ver adjuntos de carpet</t>
    </r>
    <r>
      <rPr>
        <sz val="11"/>
        <color theme="1"/>
        <rFont val="Humanst521 BT"/>
        <family val="2"/>
      </rPr>
      <t xml:space="preserve">a: Mapa de riesgos Julio 2020 Junio 2021\Riesgo Inseguridad en el Campus Universitario\Plan de formación y evidencias 2020                                                                                              </t>
    </r>
    <r>
      <rPr>
        <u/>
        <sz val="11"/>
        <color theme="1"/>
        <rFont val="Humanst521 BT"/>
        <family val="2"/>
      </rPr>
      <t>Ver adjuntos de carpeta</t>
    </r>
    <r>
      <rPr>
        <sz val="11"/>
        <color theme="1"/>
        <rFont val="Humanst521 BT"/>
        <family val="2"/>
      </rPr>
      <t>: Mapa de riesgos Julio 2020 Junio 2021\Riesgo Inseguridad en el Campus Universitario\Plan de formación y evidencias 2021</t>
    </r>
  </si>
  <si>
    <r>
      <t xml:space="preserve">Ver </t>
    </r>
    <r>
      <rPr>
        <b/>
        <sz val="11"/>
        <color theme="1"/>
        <rFont val="Humanst521 BT"/>
        <family val="2"/>
      </rPr>
      <t>Informes de gestión de Operador AIRES 2020</t>
    </r>
    <r>
      <rPr>
        <sz val="11"/>
        <color theme="1"/>
        <rFont val="Humanst521 BT"/>
        <family val="2"/>
      </rPr>
      <t>, en carpeta: Mapa de riesgos Julio 2020 Junio 2021\Riesgo Vulnerabilidad de la Infraestructura Física de la Universidad\Mantenimiento físico 2020\Informes de gestión Mantenimiento\Informes de Gestión Operador AIRES 2020.                                                                                                                                             Ver</t>
    </r>
    <r>
      <rPr>
        <b/>
        <sz val="11"/>
        <color theme="1"/>
        <rFont val="Humanst521 BT"/>
        <family val="2"/>
      </rPr>
      <t xml:space="preserve"> Informes de Gestión Operador EASYCLEAN 2021</t>
    </r>
    <r>
      <rPr>
        <sz val="11"/>
        <color theme="1"/>
        <rFont val="Humanst521 BT"/>
        <family val="2"/>
      </rPr>
      <t>, en carpeta: Mapa de riesgos Julio 2020 Junio 2021\Riesgo Vulnerabilidad de la Infraestructura Física de la Universidad\Mantenimiento físico 2021\Informes de gestión Mantenimiento\Informes de Gestión Operador EASYCLEAN 2021</t>
    </r>
  </si>
  <si>
    <t xml:space="preserve"> De acuerdo al plan de formación presentado por el operador de servicios de aseo de la vigencia 2020, de las 16 capacitaciones planeadas  se realizarón14 y adicionalmente se realizó la "Capacitación de Riesgo cardiovascular" y el "Tamizaje Riesgo cardiovascular" en remplazo de la capacitación "Enfermedades de trasmisión sexual".  R aspecto al plan de formación de la vigencia 2021, desde el mes de enero al mes de junio, se realizaron las siguientes capacitaciones: Inducción, retroalimentación covid-19, Lavado correcto de manos y uso de elementos de protección personal, Sistema globalmente armonizado (etiquetado de productos químicos e interpretación de pictogramas), Riesgo locativo y caídas a mismo nivel, Riesgo mecánico y manejo adecuado de máquinas y equipos, Gestión de residuos sólidos: reciclaje, separación, recolección y riesgo biológico y Autocuidado.</t>
  </si>
  <si>
    <r>
      <rPr>
        <b/>
        <sz val="11"/>
        <color theme="1"/>
        <rFont val="Humanst521 BT"/>
        <family val="2"/>
      </rPr>
      <t>Ver adjuntos de carpeta</t>
    </r>
    <r>
      <rPr>
        <sz val="11"/>
        <color theme="1"/>
        <rFont val="Humanst521 BT"/>
        <family val="2"/>
      </rPr>
      <t xml:space="preserve">: Mapa de riesgos Julio 2020 Junio 2021\Riesgo Vulnerabilidad de la Infraestructura Física de la Universidad\Formación Personal de mantenimiento\Formación personal de Mantenimiento 2020.                                                                                                                     </t>
    </r>
    <r>
      <rPr>
        <b/>
        <sz val="11"/>
        <color theme="1"/>
        <rFont val="Humanst521 BT"/>
        <family val="2"/>
      </rPr>
      <t>Ver adjuntos de carpeta</t>
    </r>
    <r>
      <rPr>
        <sz val="11"/>
        <color theme="1"/>
        <rFont val="Humanst521 BT"/>
        <family val="2"/>
      </rPr>
      <t>: Mapa de riesgos Julio 2020 Junio 2021\Riesgo Vulnerabilidad de la Infraestructura Física de la Universidad\Formación Personal de mantenimiento\Formación personal de Mantenimiento 2021</t>
    </r>
  </si>
  <si>
    <t>2020 - del Plan de mantenimiento establecido para el 2020, no se realizó  el Mantenimiento de filtros de agua potable y grifería tipo fluxómetro y  el Análisis microbiológico de agua potable, en puntos de bebederos institucionales, a razón de las dificultades de en la prestación del servicio en la presencialidad en el marco d ella pandemia.                                                2021 - Plan de mantenimiento ejecutado en su totalidad.</t>
  </si>
  <si>
    <t xml:space="preserve"> Ver Plan de mantenimiento 2020 y soportes en carpeta:  Mapa de riesgos Julio 2020 Junio 2021\Riesgo Vulnerabilidad de la Infraestructura Física de la Universidad\Mantenimiento físico 2020                                                                                                                             Ver Plan de mantenimiento 2021 y soportes en carpeta Mapa de riesgos Julio 2020 Junio 2021\Riesgo Vulnerabilidad de la Infraestructura Física de la Universidad\Mantenimiento físico 2021</t>
  </si>
  <si>
    <t>Se ejecutaron las actividades de formación a través de la modalidad "Presencialidad remota"</t>
  </si>
  <si>
    <t>Se realizó inducción a estudiantes de primer semestre, funcionarios planta temporal y planta, así como personal de servicios tercerizadas.</t>
  </si>
  <si>
    <t xml:space="preserve">Difusión, ejecución y sensibilización de programas de SGA Comunidad Universitaria </t>
  </si>
  <si>
    <t xml:space="preserve">Programa de Gestión Integral de Residuos Actualización de documentos de Sistemas de Gestión Ambiental </t>
  </si>
  <si>
    <t>Se cuenta con fotografías de la realización de la actividad</t>
  </si>
  <si>
    <t>Fotografías y otras evidencias.</t>
  </si>
  <si>
    <t>Se realizaron las capacitaciones al personal de vigilancia</t>
  </si>
  <si>
    <t>Se hizo limpieza al espacio de la subestación, limpieza de canal e inspección visual.</t>
  </si>
  <si>
    <t>Se realizaron las capacitaciones de acuerdo al cronograma.</t>
  </si>
  <si>
    <t>Se realizaron capacitaciones al personal en el manejo de la plataforma de planta física sedes.</t>
  </si>
  <si>
    <t>Se realizaron capacitaciones virtuales desde la oficina de SST.</t>
  </si>
  <si>
    <t>Pantallazos de las solicitudes en la plataforma.</t>
  </si>
  <si>
    <t>Las evidencias reposan en la oficina de SST Sede Bucaramanga.</t>
  </si>
  <si>
    <t>Los transformadores del Campus convento son de propiedad de proveedor de energía y la empresa se encarga de hacer el mantenimiento preventivo y predictivo correspondiente, y para el Campus Bicentenario se tiene que en el mes de agosto del año 2019, se da la normalización del servicio en la Subestación y  en el año 2020 se adelantaron las cotizaciones para el Mantenimiento Preventivo, sin embargo, teniendo en cuenta que la subestación se encuentra vinculada en el proceso desarrollo de la construcción del Edificio D, al momento de realizar el proceso normalización de Energía del Edificio D, se realizará el mantenimiento Preventivo. 
Para el Campus Convento  Se realizaron actividades de revisión y mantenimiento en instalaciones eléctricas de uso final.</t>
  </si>
  <si>
    <t>Reprocesos en las solicitudes realizadas por docentes por inconsistencias en los requisitos o en los tiempos de respuesta</t>
  </si>
  <si>
    <t xml:space="preserve">- Correo con relación de los contenidos que se incluirán en la página web actualizada. </t>
  </si>
  <si>
    <t xml:space="preserve">Se mantiene información con los subprocesos relacionada con la entrega oportuna de las novedades que afectan la liquidación de nómina. </t>
  </si>
  <si>
    <t xml:space="preserve">Correo informativo con la programación de actividades de liquidación de nómina que indica la entrega oportuna de novedades por los demás subprocesos de la división. </t>
  </si>
  <si>
    <t xml:space="preserve">Presentación del subproceso de ACS que se compartió en las jornadas de inducción y reinducción </t>
  </si>
  <si>
    <t>Desde el subproceso de realiza el seguimiento mensual de las incapacidades reportadas por los funcionarios</t>
  </si>
  <si>
    <t xml:space="preserve">Se adjunta plan de revisión documental. 
Documento en nueva versión preliminar. </t>
  </si>
  <si>
    <t>Dado que esta materialización se evidencio por medio de los indicadores de gestión, al incumplir la meta establecida en los periodos de septiembre de 2020, se realizó una intervención en una AC 102</t>
  </si>
  <si>
    <t xml:space="preserve">Verificación de la publicación de los términos del concurso docente, donde se incluyen las recomendaciones para entrega de documentos que soportan puntaje de valoración. </t>
  </si>
  <si>
    <t xml:space="preserve">Se realiza propuesta y primera revisión del documento. Esta pendiente la versión final, publicación y divulgación. 
Se encuentra programado en el plan de revisión documental de la DGTH para agosto 2021. </t>
  </si>
  <si>
    <t>La planeación eventos institucionales  2021 se presentó a consideración de la Rectoría y del Comité de Desempeño y Gestión, y esta publicado para consulta de toda la comunidad UIS.
https://www.uis.edu.co/webUIS/es/documentos/planesDecreto612/2021/planBienestar.pdf</t>
  </si>
  <si>
    <t xml:space="preserve">Se desarrollo estrategia por medio de banners en redes sociales institucionales, así mismo en las actividades de inducción y reinducción se realiza la divulgación de los mecanismos de resolución pacífica de conflictos. </t>
  </si>
  <si>
    <t xml:space="preserve"> Se adjunta guía interna de valoración de HV. </t>
  </si>
  <si>
    <t xml:space="preserve">La profesional líder adelanta muestreos aleatorios de las valoraciones, para verificar la aplicación correcta de los lineamientos establecidos en la guía interna para este proceso. </t>
  </si>
  <si>
    <t xml:space="preserve">Se realiza el seguimiento carpeta compartida del subproceso APA. </t>
  </si>
  <si>
    <t xml:space="preserve">Si bien esta actividad se tuvo que ajustar dado que no hubo atención al público de manera presencial, siendo innecesario el tema del aviso en ventanilla, se elaboró correo modelo para informar a los funcionarios sobre el trámite de renuncias. </t>
  </si>
  <si>
    <t xml:space="preserve">Por medio de una matriz de control se programan los envíos de solicitudes de prórroga a las UAA. </t>
  </si>
  <si>
    <t xml:space="preserve">Por medio de una matriz de control se programa los envíos de solicitudes de prórroga a las UAA. </t>
  </si>
  <si>
    <t>Guía general para los funcionarios frente al trámite de permisos</t>
  </si>
  <si>
    <t xml:space="preserve">El documento se encuentra pendiente de revisión para determinar si será documento interno del subproceso o hará parte del SGC. </t>
  </si>
  <si>
    <t>Para la vigencia junio 2020 a junio 2021, se ha realizado actualización de la matriz de requisitos legales de forma trimestral, actualización del ITH 03, implementación de Gestión del Cambio en relación con requisitos legales. https://www.uis.edu.co/intranet/calidad/matrizReqLegales/matrizRequisitosLegalesUIS2021.xlsx
Documento ITH.03en revisión para actualizar</t>
  </si>
  <si>
    <t>Teniendo en cuenta el contexto por pandemia se priorizaron las actividades para la prevención del contagio de Covid desde los diferentes programas; se establece para la vigencia 2021 enfocarse la inclusión en el formato FGD.02 el marco normativo de las UAA con riesgos críticos priorizados como Radiaciones, trabajo en alturas y Decreto 2090 de 2003.</t>
  </si>
  <si>
    <t xml:space="preserve">Se realiza registro mensual en el plan de trabajo de las actividades ejecutadas por parte de los profesionales, se lleva a cabo seguimiento trimestral por parte de la coordinación de SST; actualización y divulgación a las UAA de las IPVR.
Este control se evidencia en el cumplimiento de la calificación de estándares mínimos de SST obtenidos en la vigencia 2020 de 95 puntos. </t>
  </si>
  <si>
    <t>Se realizo actualización del Reglamento de Higiene de seguridad con el apoyo de Copasst, y fue validado por la oficina de Asesoría Jurídica. Pendiente aprobación por rectoría para publicación del acto administrativo correspondiente.</t>
  </si>
  <si>
    <t>Durante las jornadas de inducción y reinducción de los funcionarios se socializaron las responsabilidades en SST a igual que los controles que tiene la universidad para mitigación de los riesgos.</t>
  </si>
  <si>
    <t xml:space="preserve">Durante el segundo semestre de 2020, no se trabajo directamente en la intervención de historias laborales toda vez que no se tenia acceso a las sedes de la Universidad, las auxiliares de planta temporal y OPS adelantaron la digitalización de las hojas de control de las historias laborales que ya habían sido intervenidas. 
Para 2021, se conto además del equipo inicial para la intervención con la participación de otros funcionarios asignados desde la Certificación y Gestión Documental. </t>
  </si>
  <si>
    <t xml:space="preserve">- Elaborar una guía interna del proceso de TH para la manipulación, consulta, actualización y mantenimiento de la información del archivo de Historias Laborales como del SIRH de la DGTH. </t>
  </si>
  <si>
    <t xml:space="preserve">Con el apoyo de las auxiliares de archivos, se elabora la propuesta del documento Guía de Manejo de Historias Laborales, esta pendiente por revisión de la jefatura para luego iniciar el proceso de creación como documento del SGC en el proceso de TH. </t>
  </si>
  <si>
    <t xml:space="preserve">Se elaboraron los siguientes formularios para digitalizar algunos procesos: 
- Reporte de incidentes
- Solicitud de certificados
- Actualización de documentos para subsidio familiar
- Inscripción a actividades de formación y bienestar
- Evaluación de desempeño de procesos
- Evaluación de reacción de actividades de formación </t>
  </si>
  <si>
    <t>Capacitación interna dirigida a: los grupos de radio, televisión, prensa, a los comunicadores de las UAA y a los comunicadores de las sedes regionales.</t>
  </si>
  <si>
    <t>Por parte de la Dirección se gestionó la capacitación de ZOOM desarrollada en el 2021, la gestión de documentos sonoros en el 2020,  hablemos de comunicación sep. 2020 y Orden y aseo en el puesto de trabajo 2021</t>
  </si>
  <si>
    <t>Desarrollar plan de Capacitación para atender requerimientos especiales de cada Grupo de Comunicaciones y de los comunicadores de las otras UAA y de las sedes regionales.</t>
  </si>
  <si>
    <t xml:space="preserve">1. Compra de tres DISCOS DUROS EXTERNOS CON CAPACIDAD DE 4 TB. USB 3.1 –  contrato No. 2020001461 – Fechas del contrato: 2020-11-24
2. Compra de seis discos EXTERNO MARCA ADATA AHD650 4 TERAS. – contrato 
2020000801 – Fechas del contrato 2020-06-16                   * Carpeta No 8 tecnología 
</t>
  </si>
  <si>
    <t>Se cuenta con las medidas de mitigación del riesgo en cuanto al uso de pararrayos ubicado alrededor de las antenas, al igual que la puesta a tierra que están ubicadas en las torres.
La dirección de comunicaciones está vinculada en el mantenimiento del plan preventivo de los equipos.</t>
  </si>
  <si>
    <t xml:space="preserve">Se solicitó a una empresa realizar un diagnóstico de las cámaras que se tienen en la Unidad y solicitar una cotización, la empresa realizo un diagnóstico de las cámaras, pero no se logró avanzar por que no se contaba con los recursos.
Para el segundo semestre 2021 se tiene previsto gestionar los recursos y las autorizaciones para desarrollar el mantenimiento a estos equipos.  </t>
  </si>
  <si>
    <t xml:space="preserve">En el 2020 se desarrollaron algunas actividades en las que se desatacan: 
1. Desarrollo de piezas gráficas, audiovisuales de soporte y acompañamiento académico que involucren el autocuidado
2. Desarrollo de campaña que permita dar a conocer todos los beneficios que ofrece bienestar universitario UIS.
3. Desarrollar preproducción, producción, emisión y difusión de contenidos culturales que por primera vez se emiten de forma online, dadas las medidas de emergencia sanitaria generada por la pandemia del coronavirus - la COVID 19-
En el primer semestre 2021 se destacan:
1. ABET
2. Edición especial del periódico Catedra 
3. Campaña del IPRED
4. Boletín patentado </t>
  </si>
  <si>
    <t xml:space="preserve">Se evidencia la ubicación del Manual de identidad Visual corporativa en el espacio de la Gestión Administrativa.  
Por otra parte, desde la Dirección de Comunicaciones se planteó en acta del primero del mes de junio desarrollar en el mes de agosto un video tutorial que sirva de consulta e indique el manejo adecuado de la identidad visual corporativa.  </t>
  </si>
  <si>
    <t>Consolidado de las 27  TRD actualizadas según aprobación por el Comité Institucional de Gestión y Desempeño y publicadas en la  Página Web.                                               Pantallazos de las Capacitaciones realizadas en cuanto a la Organización de los Archivos de Gestión a las  UAA por TEAMS.</t>
  </si>
  <si>
    <t>Pantallazo del  Instructivo para las Transferencias Documentales publicado en el Mapa de Procesos</t>
  </si>
  <si>
    <t>Formatos diligenciados con la toma de temperatura y humedad relativa del Archivo Central.   
Matrices del Plan Anual de Mantenimiento Preventivo donde estamos incluidos por parte del Proceso Recursos Tecnológicos.</t>
  </si>
  <si>
    <t>1.Capacitación realizada en  Octubre 15  del 2020 a los funcionarios de la Universidad sobre las Comunicaciones Oficiales.                          2.Incluir en el Programa de Capacitación de la División de Gestión de Talento Humano este tema.                               
3. Realizar tips archivísticos con las recomendaciones sobre la Radicación de las Comunicaciones Oficiales de la Universidad.</t>
  </si>
  <si>
    <t>Pantallazo del material enviado a los funcionarios que participaron de la capacitación de las Comunicaciones Oficiales en Octubre 15 de 2020.                                      Pantallazo del Correo enviado el 12 de Diciembre de 2020 a Formación de Personal adjuntando el Plan de Capacitación para ser aprobado.                                                                                                                         Pantallazo del Tip Archivístico enviado a los funcionarios a través del correo institucional, el 9 de Octubre de 2020, referente a las Comunicaciones Oficiales.</t>
  </si>
  <si>
    <t>La Dirección de Servicios de Información conserva la información por medio de Backups con almacenamiento seguro.</t>
  </si>
  <si>
    <t>No se han realizado asesorías debido a que no ha existido transferencias documentales.</t>
  </si>
  <si>
    <t>Se ha registrado la temperatura y la humedad relativa al Archivo Central en el formato respectivo.</t>
  </si>
  <si>
    <t>1.Registrar el Control de Temperatura y Humedad del Archivo Central.
2. Seguimiento al Mantenimiento Preventivo Anual de los Equipos realizado por el Proceso de Recursos Tecnológicos.</t>
  </si>
  <si>
    <t>Mantenimiento Preventivo de los Termohigrometro y Deshumificadores</t>
  </si>
  <si>
    <t>Gestionar capacitaciones para los técnicos de la División.</t>
  </si>
  <si>
    <t>Se adjunta correo electrónico con el envió de la información solicitada para la gestión de capacitaciones, el jefe realizaba el envió pertinente a Talento Humano</t>
  </si>
  <si>
    <t>Informar el procedimiento para inscripción en la plataforma de proveedores de la Universidad Industrial de Santander</t>
  </si>
  <si>
    <t>Se realizó envió de correo electrónico informando a la comunidad universitaria, adicional publicación en el micrositio de la División sobre las actualizaciones de documentación del proceso y servicios brindados. De igual forma en el mes de Julio se realizará envío a la comunidad universitaria y recordación para realizar revisión de sección de noticias en el micrositio, se realizará actualización del seguimiento.</t>
  </si>
  <si>
    <t>Correos enviados a las UAA, Laboratorios y Sedes del plan anual solicitando la actualización de equipos críticos.</t>
  </si>
  <si>
    <t>Los inconvenientes en el SIMAT se han manifestado vía telefónica, por medio de Teams o por correo electrónico, se adjuntan algunos de los correos enviados al profesional encargado en la DSI.</t>
  </si>
  <si>
    <t xml:space="preserve">Las encuestas son realizadas mediante el SIMAT, cada persona que solicita el servicio una vez se encuentre cerrada dicha orden de trabajo puede ser calificada, y es obligatorio calificar para generar una nueva solicitud. </t>
  </si>
  <si>
    <t>Se realizó envió de correo electrónico informando a la comunidad universitaria. De igual forma en el mes de Julio se realizará envío a la comunidad universitaria, publicación en el micrositio de la documentación y se actualizará el seguimiento del mapa de riesgos.</t>
  </si>
  <si>
    <t>Las evaluaciones a los proveedores son realizadas en cada una de las ordenes de compra o prestación de servicios, se encuentran en cada una de ellas o en veeduría ciudadana pueden ser consultadas.</t>
  </si>
  <si>
    <t xml:space="preserve">La evidencia se encuentran en la carpeta Compartida por la Coordinación de Calidad en el respectivo proceso en una llamada carpeta 1. Mantenimientos. </t>
  </si>
  <si>
    <t xml:space="preserve">La evidencias se encuentran en la carpeta Compartida por la Coordinación de Calidad en el respectivo proceso en una llamada carpeta 2. Cámaras </t>
  </si>
  <si>
    <t>Se adjunta las cotizaciones, La evidencias se encuentran en la carpeta Compartida por la Coordinación de Calidad en el respectivo proceso en una llamada carpeta 4. Mac</t>
  </si>
  <si>
    <t>La evidencias se encuentran en la carpeta Compartida por la Coordinación de Calidad en el respectivo proceso en una llamada carpeta 5. Emisoras planta eléctrica</t>
  </si>
  <si>
    <t xml:space="preserve">
La evidencias se encuentran en la carpeta Compartida por la Coordinación de Calidad en el respectivo proceso en una llamada carpeta No 6. Capacitaciones
</t>
  </si>
  <si>
    <t>La evidencias se encuentran en la carpeta Compartida por la Coordinación de Calidad en el respectivo proceso en una llamadacarpeta No 7. Desarrollo de estrategias</t>
  </si>
  <si>
    <t xml:space="preserve">La evidencias se encuentran en la carpeta Compartida por la Coordinación de Calidad en el respectivo proceso en una llamada No 9 Manual de Identidad Visual </t>
  </si>
  <si>
    <t xml:space="preserve">Desde la Dirección de comunicaciones se estaba revisando para adquirir un gestor de contenidos digitales y archivo, basada en cartuchos LTO con varias alternativas de gestión.
En el 2020 se recibió la oferta del LUXOR AIO240 la cual se analizó, se revisó al interior de la unidad y se consideró viable por ello se compartió con el señor Rector y se dejó a consideración la cotización.
Con lo anterior en un principio se analizó gestionarla mediante el programa de inversión, pero no se logró avanzar en el tema dada la continuidad de la pandemia y el constante cambio de tecnología, este trabajo se tiene como propósito desarrollarlo durante el segundo semestre 2021 y primer semestre 2022 permitiendo consolidar la propuesta del proyecto para ser presentada al Señor Rector.
En el momento se mitigo la conservación del archivo mediante compra de discos extraíbles que fueron entregados a los técnicos de televisión y que en la actualidad se están utilizando. </t>
  </si>
  <si>
    <t xml:space="preserve">La Institución inició el proceso de autoevaluación con fines de renovación de la acreditación institucional en el año 2019, que finalizó con el envío del informe al CNA el 23 de abril de 2021. Este proceso implicó la identificación de las fortalezas y los aspectos por mejorar de la institución; al tratarse de un proceso de renovación se tuvo como referente el proceso anterior para dar cuenta de cómo se han consolidado y proyectado las fortalezas y cómo se han  superado los aspectos por mejorar, con base en los logros alcanzados a partir de la ejecución del plan de mejoramiento.
En el informe de autoevaluación institucional 2021, especificamente en los juicios de los factores se explicitan las fortalezas y los aspectos por mejorar que se identificaron y los cambios dados en relación con el proceso anterior con base en el plan de mejoramiento. </t>
  </si>
  <si>
    <r>
      <rPr>
        <u/>
        <sz val="11"/>
        <color theme="1"/>
        <rFont val="Humanst521 BT"/>
        <family val="2"/>
      </rPr>
      <t>Según el número de programas académicos que obtengan la acreditación o su renovación durante el año 2017 (enero 2017 -  septiembre 2018)</t>
    </r>
    <r>
      <rPr>
        <sz val="11"/>
        <color theme="1"/>
        <rFont val="Calibri"/>
        <family val="2"/>
        <scheme val="minor"/>
      </rPr>
      <t xml:space="preserve">
De los dos (2) programas acreditados en el 2017, se remitió a la Dirección de Control Interno y Evaluación de Gestión (DCIEG) el documento de Ingeniería Civil.
En cuanto al programa de Ingeniería Electrónica, el MEN dio respuesta al recurso  de reposición mediante la Resolución No. 10255 de 27/06/2018 y  y en el marco de la nueva estrategia institucional para la gestión integral de los planes de mejoramiento, la Vicerrectoría Académica avaló el documento “Resultados de la acreditación y actualización del plan de mejoramiento”.</t>
    </r>
  </si>
  <si>
    <r>
      <rPr>
        <b/>
        <u/>
        <sz val="11"/>
        <color theme="1"/>
        <rFont val="Humanst521 BT"/>
        <family val="2"/>
      </rPr>
      <t xml:space="preserve">Ingeniería Electrónica
</t>
    </r>
    <r>
      <rPr>
        <sz val="11"/>
        <color theme="1"/>
        <rFont val="Calibri"/>
        <family val="2"/>
        <scheme val="minor"/>
      </rPr>
      <t xml:space="preserve">• Correo electronico_24 de junio de 2020.
• Correo electronico_3 de julio de 2020.
• Correo electronico_27 de julio de 2020.
• Correo electronico_07 de octubre de 2020.
• Correo electronico_18 de noviembre de 2020.
• Correo electronico_16 de diciembre de 2020.
• Correo electronico_04 de febrero de 2021 y Correo electronico_05 de febrero de 2021.
• Correo electronico_05 de marzo de 2021.
•IngElectronica_ResultadosAcreditacion_PDEMActualizado
</t>
    </r>
    <r>
      <rPr>
        <b/>
        <u/>
        <sz val="11"/>
        <color theme="1"/>
        <rFont val="Humanst521 BT"/>
        <family val="2"/>
      </rPr>
      <t/>
    </r>
  </si>
  <si>
    <r>
      <rPr>
        <u/>
        <sz val="11"/>
        <color theme="1"/>
        <rFont val="Humanst521 BT"/>
        <family val="2"/>
      </rPr>
      <t>Según el número de programas académicos que obtengan la acreditación o su renovación durante el año 2018 (enero 2018 - junio 2019)</t>
    </r>
    <r>
      <rPr>
        <sz val="11"/>
        <color theme="1"/>
        <rFont val="Calibri"/>
        <family val="2"/>
        <scheme val="minor"/>
      </rPr>
      <t xml:space="preserve">
De los 12 programas acreditados en el 2018, la Vicerrectoría Académica aprobó el documento “Resultados de la acreditación y actualización del plan de mejoramiento” de 12 programas (Geología, Microbiología y Bioanálisis, Doctorado en Ingeniería Química, Ingeniería Metalúrgica, Ingeniera Eléctrica, Filosofía, Diseño Industrial, Maestría en Ciencias Básicas Biomédicas, Maestría en Epidemiología, Maestría en Ingeniería Electrónica, Ingeniería de Petróleos e Ingeniería Química).</t>
    </r>
  </si>
  <si>
    <r>
      <rPr>
        <b/>
        <u/>
        <sz val="11"/>
        <color theme="1"/>
        <rFont val="Humanst521 BT"/>
        <family val="2"/>
      </rPr>
      <t>Ingeniería Eléctrica</t>
    </r>
    <r>
      <rPr>
        <sz val="11"/>
        <color theme="1"/>
        <rFont val="Calibri"/>
        <family val="2"/>
        <scheme val="minor"/>
      </rPr>
      <t xml:space="preserve">
• Correo electronico_24 de junio de 2020.
• Correo electronico_6 de julio de 2020.
• Correo electronico_25 de agosto de 2020.
• Correo electronico_07 de octubre de 2020.
• Correo electronico_18 de noviembre de 2020.
• Correo electronico_16 de diciembre de 2020.
• Correo electronico_04 de febrero de 2021.
• Correo electronico_05 de marzo de 2021.
• IngElectrica_ResultadosAcreditacion_PDEMActualizado.
</t>
    </r>
    <r>
      <rPr>
        <b/>
        <u/>
        <sz val="11"/>
        <color theme="1"/>
        <rFont val="Humanst521 BT"/>
        <family val="2"/>
      </rPr>
      <t>Doctorado en Ingeniería Química</t>
    </r>
    <r>
      <rPr>
        <sz val="11"/>
        <color theme="1"/>
        <rFont val="Calibri"/>
        <family val="2"/>
        <scheme val="minor"/>
      </rPr>
      <t xml:space="preserve">
•Correo electronico_03 de agosto de 2020
•Correo electronico_06 de septiembre de 2020
•Correo electronico_29 de septiembre de 2020
•Correo electronico_11 de noviembre de 2020 y Correo electronico_12 de noviembre de 2020
•Correo electronico_18 de noviembre de 2020
•DoctoradoIngQuimica_ResultadosAcreditacion_PDEMActualizado
</t>
    </r>
    <r>
      <rPr>
        <b/>
        <u/>
        <sz val="11"/>
        <color theme="1"/>
        <rFont val="Humanst521 BT"/>
        <family val="2"/>
      </rPr>
      <t xml:space="preserve">
Diseño Industrial</t>
    </r>
    <r>
      <rPr>
        <sz val="11"/>
        <color theme="1"/>
        <rFont val="Calibri"/>
        <family val="2"/>
        <scheme val="minor"/>
      </rPr>
      <t xml:space="preserve">
• Correo electronico_24 de junio de 2020.
• Correo electronico_10 de julio de 2020.
• Correo electronico_11 de septiembre de 2020.
• Correo electronico_13 de noviembre de 2020.
• Correo electronico_19 de noviembre de 2020.
• Correo electronico_15 de diciembre de 2020.
• Correo electronico_17 de diciembre de 2020.
• Correo electronico_04 de marzo de 2021.
• DisenoIndustrial_ResultadosAcreditacion_PDEMActualizado
</t>
    </r>
    <r>
      <rPr>
        <b/>
        <u/>
        <sz val="11"/>
        <color theme="1"/>
        <rFont val="Humanst521 BT"/>
        <family val="2"/>
      </rPr>
      <t>Maestría en Ciencias Básicas Biomédicas</t>
    </r>
    <r>
      <rPr>
        <sz val="11"/>
        <color theme="1"/>
        <rFont val="Calibri"/>
        <family val="2"/>
        <scheme val="minor"/>
      </rPr>
      <t xml:space="preserve">
• Correo electronico 31 de julio de 2020.
• Correo electronico 06 de agosto de 2020.
• Correo electronico 11 de agosto de 2020.
• Correo electronico_12 de agosto de 2020.
• Correo electronico_17 de septiembre de 2020.
• Correo electronico_05 de octubre de 2020.
• MaestriaCienciasBasicasBiomedicas_ResultadosAcreditacion_PDEMActualizado
</t>
    </r>
    <r>
      <rPr>
        <b/>
        <u/>
        <sz val="11"/>
        <color theme="1"/>
        <rFont val="Humanst521 BT"/>
        <family val="2"/>
      </rPr>
      <t xml:space="preserve">
Maestría en Epidemiología</t>
    </r>
    <r>
      <rPr>
        <sz val="11"/>
        <color theme="1"/>
        <rFont val="Calibri"/>
        <family val="2"/>
        <scheme val="minor"/>
      </rPr>
      <t xml:space="preserve">
• Correo electronico_03 de julio de 2020.
• Correo electronico_27 de julio de 2020.
• Correo electronico_27 de julio de 2020_CECA.
• Correo electronico_10 de agosto de 2020.
• Correo electronico_01 de septiembre de 2020.
• Correo electronico_11 de septiembre de 2020.
• Correo electronico_30 de octubre de 2020.
• Correo electronico_09 de noviembre 2020.
• Correo electronico_23 de noviembre de 2020.
• Correo electronico_07 de diciembre 2020.
• Correo electronico_17 de diciembre de 2020.
• MaestriaEpidemiologia_ResultadosAcreditacion_PDEMActualizado.
</t>
    </r>
    <r>
      <rPr>
        <b/>
        <u/>
        <sz val="11"/>
        <color theme="1"/>
        <rFont val="Humanst521 BT"/>
        <family val="2"/>
      </rPr>
      <t>Ingeniería Química</t>
    </r>
    <r>
      <rPr>
        <sz val="11"/>
        <color theme="1"/>
        <rFont val="Calibri"/>
        <family val="2"/>
        <scheme val="minor"/>
      </rPr>
      <t xml:space="preserve">
• Correo electronico_24 de junio de 2020.
• Correo electronico_01 de julio de 2020.
• Correo electronico_27 de julio de 2020.
• Correo electronico_21 de septiembre de 2020.
• Correo electronico_16 de octubre de 2020.
• Correo electronico_22 de febrero de 2021.
• Correo electronico_25 de febrero de 2021.
• Correo electronico_21 de abril de 2021.
• Correo electronico_27 de mayo de 2021.
• Correo electronico_16 de junio de 2021.
• Correo electronico_17 de junio de 2021.
• Correo electronico_22 de junio de 2021.
</t>
    </r>
    <r>
      <rPr>
        <sz val="11"/>
        <color rgb="FF0070C0"/>
        <rFont val="Humanst521 BT"/>
        <family val="2"/>
      </rPr>
      <t xml:space="preserve">• Correo electronico_30 de julio de 2021
• Correo electronico_26 de agosto de 2020
• IngenieriaQuimica_ResultadosAcreditacion_PDEMActualizado
</t>
    </r>
    <r>
      <rPr>
        <sz val="11"/>
        <color theme="1"/>
        <rFont val="Calibri"/>
        <family val="2"/>
        <scheme val="minor"/>
      </rPr>
      <t xml:space="preserve">
</t>
    </r>
    <r>
      <rPr>
        <b/>
        <u/>
        <sz val="11"/>
        <color theme="1"/>
        <rFont val="Humanst521 BT"/>
        <family val="2"/>
      </rPr>
      <t>Maestría en Ingeniería Electrónica</t>
    </r>
    <r>
      <rPr>
        <sz val="11"/>
        <color theme="1"/>
        <rFont val="Calibri"/>
        <family val="2"/>
        <scheme val="minor"/>
      </rPr>
      <t xml:space="preserve">
• Correo electronico_24 de junio de 2020.
• Correo electronico_17 de julio de 2020.
• Correo electronico_14 de septiembre de 2020.
• Correo electronico_07 de octubre de 2020.
• Correo electronico_18 de noviembre de 2020.
• Correo electronico_03 de febrero de 2021.
• Correo electronico_05 de febrero de 2021.
• Correo electronico_09 de febrero de 2021.
• Correo electronico_09 de abril de 2021.
• Correo electronico_10 de mayo de 2021.
• MaestriaIngElectronica_ResultadosAcreditacion_PDEMActualizado</t>
    </r>
  </si>
  <si>
    <r>
      <rPr>
        <u/>
        <sz val="11"/>
        <color theme="1"/>
        <rFont val="Humanst521 BT"/>
        <family val="2"/>
      </rPr>
      <t>Según el número de programas académicos que obtengan la acreditación o su renovación durante el año 2019 (enero 2019 - junio 2020)</t>
    </r>
    <r>
      <rPr>
        <sz val="11"/>
        <color theme="1"/>
        <rFont val="Calibri"/>
        <family val="2"/>
        <scheme val="minor"/>
      </rPr>
      <t xml:space="preserve">
De los siete (7) programas acreditados en el 2019, la Vicerrectoría Académica aprobó el documento “Resultados de la acreditación y actualización del plan de mejoramiento” de 6 programas (Licenciatura en Matemáticas, Maestría en Ingeniería de Materiales, Doctorado en Química, Maestría en Química, Maestría en Historia y Maestría en Física). 
En cuanto al programa de </t>
    </r>
    <r>
      <rPr>
        <b/>
        <sz val="11"/>
        <color theme="1"/>
        <rFont val="Humanst521 BT"/>
        <family val="2"/>
      </rPr>
      <t>Ingeniería Mecánica</t>
    </r>
    <r>
      <rPr>
        <sz val="11"/>
        <color theme="1"/>
        <rFont val="Calibri"/>
        <family val="2"/>
        <scheme val="minor"/>
      </rPr>
      <t xml:space="preserve">, el MEN dio respuesta al recurso de reposición mediante la </t>
    </r>
    <r>
      <rPr>
        <b/>
        <sz val="11"/>
        <color theme="1"/>
        <rFont val="Humanst521 BT"/>
        <family val="2"/>
      </rPr>
      <t>Resolución No. 21317 de 11/11/2020</t>
    </r>
    <r>
      <rPr>
        <sz val="11"/>
        <color theme="1"/>
        <rFont val="Calibri"/>
        <family val="2"/>
        <scheme val="minor"/>
      </rPr>
      <t xml:space="preserve">. </t>
    </r>
    <r>
      <rPr>
        <sz val="11"/>
        <color rgb="FF0070C0"/>
        <rFont val="Humanst521 BT"/>
        <family val="2"/>
      </rPr>
      <t xml:space="preserve"> Para este programa se aprobaron los capítulos 1 y 2 del documento “Resultados de la acreditación y actualización del plan de mejoramiento de Ingeniería Mecánica” y se han realizado reuniones de acompañamiento y seguimiento. Está pendiente que el programa remita, a la Coordinación de Evaluación de la Calidad Académica, el capítulo 3 para cuarta revisión y el capítulo 4 para segunda revisión.</t>
    </r>
  </si>
  <si>
    <r>
      <rPr>
        <b/>
        <u/>
        <sz val="11"/>
        <color theme="1"/>
        <rFont val="Humanst521 BT"/>
        <family val="2"/>
      </rPr>
      <t>Licenciatura en Matemáticas</t>
    </r>
    <r>
      <rPr>
        <sz val="11"/>
        <color theme="1"/>
        <rFont val="Calibri"/>
        <family val="2"/>
        <scheme val="minor"/>
      </rPr>
      <t xml:space="preserve">
• Correo electronico_20 de junio de 2020.
• Correo electronico_25 de junio de 2020.
• Correo electronico_01 de julio de 2020.
• Correo electronico_09 de julio de 2020.
• Correo electronico_27 de julio de 2020.
• Correo electronico_03 de agosto de 2020.
• Correo electronico_19 de agosto de 2020.
• Correo electronico_02 de septiembre de 2020.
• Correo electronico_16 de septiembre de 2020.
• Correo electronico_25 de septiembre de 2020.
• Correo electronico_30 de octubre de 2020.
• Correo electronico_6 de noviembre de 2020.
• Correo electronico_17 de noviembre de 2020.
• Correo electronico_09 de diciembre de 2020.
• Correo electronico_17 de diciembre de 2020. 
• LicMatematicas_ResultadosAcreditacion_PDEMActualizado
</t>
    </r>
    <r>
      <rPr>
        <b/>
        <u/>
        <sz val="11"/>
        <color theme="1"/>
        <rFont val="Humanst521 BT"/>
        <family val="2"/>
      </rPr>
      <t>Maestría en Ingeniería de Materiales</t>
    </r>
    <r>
      <rPr>
        <sz val="11"/>
        <color theme="1"/>
        <rFont val="Calibri"/>
        <family val="2"/>
        <scheme val="minor"/>
      </rPr>
      <t xml:space="preserve">
• ActaReunion_AcompanamientoFormulacionPDEM_16-06-2020.
• Correo electronico_5 de julio de 2020.
• Correo electronico_17 de julio de 2020.
• ActaReunion_AcompanamientoFormulacionPDEM_21-07-2020.
• Correo electronico_31 de agosto de 2020.
• Correo electronico_01 de septiembre de 2020.
• Correo electronico_23 de octubre de 2020.
• Correo electronico_30 de octubre de 2020.
• Correo electronico_11 de noviembre de 2020.
• Correo electronico_25 de noviembre de 2020.
• ActaReunion_AcompanamientoFormulacionPDEM_04-12-2020.
• Correo electronico_09 de diciembre de 2020.
• Correo electronico_16 de diciembre de 2020_CECA.
• Correo electronico_16 de diciembre de 2020.
• Correo electronico_04 de marzo de 2021. 
• MaestriaIngMateriales_ResultadosAcreditacion_PDEMActualizado
</t>
    </r>
    <r>
      <rPr>
        <b/>
        <u/>
        <sz val="11"/>
        <color theme="1"/>
        <rFont val="Humanst521 BT"/>
        <family val="2"/>
      </rPr>
      <t xml:space="preserve">
Doctorado en Química</t>
    </r>
    <r>
      <rPr>
        <sz val="11"/>
        <color theme="1"/>
        <rFont val="Calibri"/>
        <family val="2"/>
        <scheme val="minor"/>
      </rPr>
      <t xml:space="preserve">
• Correo electronico_02 de diciembre de 2020.
• Correo electronico_17 de diciembre de 2020.
• DoctoradoQuimica_SintesisResultadosAcreditacion_PDEMActualizado
</t>
    </r>
    <r>
      <rPr>
        <b/>
        <u/>
        <sz val="11"/>
        <color theme="1"/>
        <rFont val="Humanst521 BT"/>
        <family val="2"/>
      </rPr>
      <t>Maestría en Química</t>
    </r>
    <r>
      <rPr>
        <sz val="11"/>
        <color theme="1"/>
        <rFont val="Calibri"/>
        <family val="2"/>
        <scheme val="minor"/>
      </rPr>
      <t xml:space="preserve">
• Correo electronico_8 de octubre de 2020.
• Correo electronico_25 de noviembre de 2020.
• Correo electronico_16 de diciembre de 2020.
• Correo electronico_22 de febrero de 2021.
• Correo electronico_05 de marzo de 2021.
•MaestríaQuimica_SintesisResultadosAcreditacion_PDEMActualizado.
</t>
    </r>
    <r>
      <rPr>
        <b/>
        <u/>
        <sz val="11"/>
        <color theme="1"/>
        <rFont val="Humanst521 BT"/>
        <family val="2"/>
      </rPr>
      <t xml:space="preserve">
Maestría en Historia</t>
    </r>
    <r>
      <rPr>
        <sz val="11"/>
        <color theme="1"/>
        <rFont val="Calibri"/>
        <family val="2"/>
        <scheme val="minor"/>
      </rPr>
      <t xml:space="preserve">
• Correo electronico_12 de junio de 2020.
• Correo electronico_18 de junio de 2020.
• Correo electronico_03 de julio de 2020.
• Correo electronico_16 de julio de 2020.
• Correo electronico_30 de julio de 2020.
• Correo electronico_06 de agosto de 2020.
• Correo electronico_21 de agosto de 2020.
• ActaReunion_AcompanamientoFormulacionPDEM_26-08-2020.
• Correo electronico_26 de agosto de 2020_CECA_Observaciones.
• Correo electronico_26 de agosto de 2020_Escuela.
• Correo electronico_26 de agosto de 2020_CECA_AmpliaPlazo.
• Correo electronico_31 de agosto de 2020.
• Correo electronico_18 de septiembre de 2020.
• Correo electronico_30 de septiembre de 2020.
• Correo electronico_02 de octubre de 2020.
• Correo electronico_06 de octubre de 2020.
• Correo electronico_15 de octubre de 2020.
• ActaReunion_AcompanamientoFormulacionPDEM_20-10-2020
• Correo electronico_21 de octubre de 2020.
• Correo electronico_30 de octubre de 2020.
• Correo electronico_13 de noviembre de 2020.
•MaestríaHistoria_SintesisResultadosAcreditacion_PDEMActualizado
</t>
    </r>
    <r>
      <rPr>
        <b/>
        <u/>
        <sz val="11"/>
        <color theme="1"/>
        <rFont val="Humanst521 BT"/>
        <family val="2"/>
      </rPr>
      <t>Maestría en Física</t>
    </r>
    <r>
      <rPr>
        <sz val="11"/>
        <color theme="1"/>
        <rFont val="Calibri"/>
        <family val="2"/>
        <scheme val="minor"/>
      </rPr>
      <t xml:space="preserve">
• Correo electronico_16 de junio de 2020.
• Correo electronico_18 de junio de 2020.
• ActaReunion_AcompanamientoFormulacionPDEM_19-06-2020.
• Correo electronico_6 de julio de 2020.
• Correo electronico_10 de julio de 2020.
• ActaReunion_AcompanamientoFormulacionPDEM_15-07-2020.
• Correo electronico_29 de julio de 2020.
• Correo electronico_03 de agosto de 2020.
• ActaReunion_AcompanamientoFormulacionPDEM_11-08-2020.
• Correo electronico_15 de agosto de 2020.
• Correo electronico_21 de agosto de 2020.
• ActaReunion_AcompanamientoFormulacionPDEM_02-09-2020.
• Correo electronico_12 de octubre de 2020.
• Correo electronico_23 de octubre de 2020.
• ActaReunion_AcompanamientoFormulacionPDEM_03-11-2020.
• Correo electronico_12 de noviembre de 2020.
• Correo electronico_19 de noviembre de 2020.
• ActaReunion_AcompanamientoFormulacionPDEM_02-12-2020
• Correo electronico_23 de febrero de 2021.
• Correo electronico_05 de marzo de 2021. 
•MaestriaFisica_SintesisResultadosAcreditacion_PDEMActualizado
</t>
    </r>
    <r>
      <rPr>
        <b/>
        <u/>
        <sz val="11"/>
        <color theme="1"/>
        <rFont val="Humanst521 BT"/>
        <family val="2"/>
      </rPr>
      <t>Ingeniería Mecánica</t>
    </r>
    <r>
      <rPr>
        <sz val="11"/>
        <color theme="1"/>
        <rFont val="Calibri"/>
        <family val="2"/>
        <scheme val="minor"/>
      </rPr>
      <t xml:space="preserve">
• Correo electronico_10 de marzo de 2021.
• ActaReunion_FormulacionPDEM_Acreditacion_19-05-2021
• Correo electronico_09 de junio de 2021.
• Correo electronico_21 de junio de 2021.
• ActaReunion_AcompanamientoFormulacionPDEM_21-06-2021 
</t>
    </r>
    <r>
      <rPr>
        <sz val="11"/>
        <color rgb="FF0070C0"/>
        <rFont val="Humanst521 BT"/>
        <family val="2"/>
      </rPr>
      <t>• Correo electronico_19 de julio de 2021
• Correo electronico_23 de julio de 2021
• ActaReunion_AcompanamientoFormulacionPDEM_27-07-2021
• Correo electronico_4 de agosto de 2021
• Correo electronico_12 de agosto de 2021
• ActaReunion_AcompanamientoFormulacionPDEM_18-08-2021
• Correo electronico_10 de septiembre de 2021
• Correo electronico_13 de septiembre de 2021
• Correo electronico_12 de octubre de 2021
• Correo electronico_5 de noviembre de 2021</t>
    </r>
  </si>
  <si>
    <r>
      <t xml:space="preserve">Según el número de programas académicos que obtengan la acreditación o su renovación durante el año 2020 (enero 2020 - junio 2021)
</t>
    </r>
    <r>
      <rPr>
        <sz val="11"/>
        <color theme="1"/>
        <rFont val="Calibri"/>
        <family val="2"/>
        <scheme val="minor"/>
      </rPr>
      <t xml:space="preserve">De los 15 programas acreditados en el 2020, la Vicerrectoría Académica aprobó el documento “Síntesis de los resultados de la acreditación y plan de mejoramiento actualizado” de 5 programas (Maestría en Ingeniería de Sistemas e Informática, Especialización en Pediatría, Economía, Ingeniería Industrial e Ingeniería de Sistemas).
</t>
    </r>
    <r>
      <rPr>
        <sz val="11"/>
        <color rgb="FF0070C0"/>
        <rFont val="Humanst521 BT"/>
        <family val="2"/>
      </rPr>
      <t xml:space="preserve">En relación con la elaboración de los documentos “Síntesis de los resultados de la acreditación y plan de mejoramiento actualizado” de los programas de Especialización en Medicina Interna, Maestría en Ingeniería de Hidrocarburos y Licenciatura en Literatura y Lengua Castellana la Coordinación de Evaluación de la Calidad Académica aprobó los documentos. Está pendiente que las unidades académicas lo oficialicen a la Vicerrectoría Académica con sus respectivas actas de Consejo de Facultad. 
Los programas académicos de Biología, Física, Licenciatura en Música, Historia y Archivística, Doctorado en Física y Maestría en Ingeniería Química fueron acreditados en noviembre de 2020. Para uno de ellos está pendiente iniciar la construcción del documento, para dos programas el envío de observaciones de los capítulos 1 y 2 por parte de la Coordinación de Evaluación de la Calidad Académica, para un programa la remisión del capítulo 3 para segunda revisión y el capítulo 4 para primera revisión, para un programa el envío de  observaciones de la elaboración del capítulo 4 por parte de la Coordinación y para un programa la remisión de los capítulos 1 y 2 del documento atendiendo las observaciones. 
En relación con el programa de Trabajo Social, está pendiente que la Unidad Académica remita los capítulos 1 y 2 del documento para primera revisión. 
</t>
    </r>
  </si>
  <si>
    <r>
      <rPr>
        <b/>
        <u/>
        <sz val="11"/>
        <color theme="1"/>
        <rFont val="Humanst521 BT"/>
        <family val="2"/>
      </rPr>
      <t>Maestría en Ingeniería de Sistemas e Informática</t>
    </r>
    <r>
      <rPr>
        <sz val="11"/>
        <color theme="1"/>
        <rFont val="Calibri"/>
        <family val="2"/>
        <scheme val="minor"/>
      </rPr>
      <t xml:space="preserve">
• Correo electronico_24 de junio de 2020.
• ActaReunion_FormulacionPDEM_Acreditacion_08-07-2020.
• Correo electronico_26 de julio de 2020.
• Correo electronico_29 de julio de 2020.
• Correo electronico_18 de agosto de 2020.
• Correo electronico_25 de agosto de 2020.
• Correo electronico_02 de septiembre de 2020.
• ActaReunion_AcompanamientoFormulacionPDEM_03-09-2020 y Correo electronico_29 de septiembre de 2020_Acta.
• Correo electronico_09 de septiembre de 2020.
• Correo electronico_21 de septiembre de 2020.
• Correo electronico_29 de septiembre de 2020.
• ActaReunion_AcompanamientoFormulacionPDEM_07-10-2020 y Correo electronico_07 de octubre de 2020_Acta.
• Correo electronico_19 de octubre de 2020.
• Correo electronico_26 de octubre de 2020.
• ActaReunion_AcompanamientoFormulacionPDEM_28-10-2020 y Correo electronico_29 de octubre de 2020_Acta.
• Correo electronico_03 de noviembre de 2020
• Correo electronico_04 de noviembre de 2020
• Correo electronico_02 de diciembre de 2020
• Correo electronico_17 de diciembre de 2020.
• MaestriaIngSistemasInformatica_SintesisResultadosAcreditacion_PDEMActualizado
</t>
    </r>
    <r>
      <rPr>
        <b/>
        <u/>
        <sz val="11"/>
        <color theme="1"/>
        <rFont val="Humanst521 BT"/>
        <family val="2"/>
      </rPr>
      <t>Especialización en Pediatría</t>
    </r>
    <r>
      <rPr>
        <sz val="11"/>
        <color theme="1"/>
        <rFont val="Calibri"/>
        <family val="2"/>
        <scheme val="minor"/>
      </rPr>
      <t xml:space="preserve">
• Correo electronico_24 de junio de 2020.
• ActaReunion_FormulacionPDEM_Acreditacion_24-07-2020.
• Correo electronico_10 de agosto de 2020.
• Correo electronico_18 de agosto de 2020.
• ActaReunion_AcompanamientoFormulacionPDEM_24-08-2020.
• Correo electronico_04 de septiembre de 2020.
• Correo electronico_11 de septiembre de 2020.
• ActaReunion_AcompanamientoFormulacionPDEM_15-09-2020
• Correo electronico_30 de septiembre de 2020
• Correo electronico_05 de octubre de 2020.
• ActaReunion_AcompanamientoFormulacionPDEM_08-10-2020
• Correo electronico_16 de octubre de 2020.
• Correo electronico_23 de octubre de 2020.
• ActaReunion_AcompanamientoFormulacionPDEM_29-10-2020
• Correo electronico_23 de noviembre de 2020
• Correo electronico_30 de noviembre de 2020
• ActaReunion_AcompanamientoFormulacionPDEM_04-12-2020
• Correo electronico_28 de enero de 2021
• Correo electronico_05 de marzo de 2021 .
• EspecializacionPediatria_SintesisResultadosAcreditacion_PDEMActualizado.
</t>
    </r>
    <r>
      <rPr>
        <b/>
        <u/>
        <sz val="11"/>
        <color theme="1"/>
        <rFont val="Humanst521 BT"/>
        <family val="2"/>
      </rPr>
      <t>Licenciatura en Literatura y Lengua Castellana</t>
    </r>
    <r>
      <rPr>
        <sz val="11"/>
        <color theme="1"/>
        <rFont val="Calibri"/>
        <family val="2"/>
        <scheme val="minor"/>
      </rPr>
      <t xml:space="preserve">
• Correo electronico_30 de octubre de 2020.
• ActaReunion_FormulacionPDEM_Acreditacion_08-02-2021
• Correo electronico_08 de marzo de 2021
• ActaReunion_AcompanamientoFormulacionPDEM_12-05-2021
• Correo electronico_12 de mayo de 2021
• Correo electronico_28 de mayo de 2021
• Correo electronico_11 de junio de 2021.
</t>
    </r>
    <r>
      <rPr>
        <sz val="11"/>
        <color rgb="FF0070C0"/>
        <rFont val="Humanst521 BT"/>
        <family val="2"/>
      </rPr>
      <t xml:space="preserve">• ActaReunion_AcompanamientoFormulacionPDEM_14-07-2021
• ActaReunion_AcompanamientoFormulacionPDEM_19 y 26 de agosto de 2021
• Correo electronico_11 de octubre de 2021
• Correo electronico_29 de octubre de 2021
•Correo electronico_30 de octubre de 2021
• Correo electronico_6 de diciembre de 2021
• Correo electronico_7 de diciembre de 2021
</t>
    </r>
    <r>
      <rPr>
        <sz val="11"/>
        <color theme="1"/>
        <rFont val="Calibri"/>
        <family val="2"/>
        <scheme val="minor"/>
      </rPr>
      <t xml:space="preserve">
</t>
    </r>
    <r>
      <rPr>
        <b/>
        <u/>
        <sz val="11"/>
        <color theme="1"/>
        <rFont val="Humanst521 BT"/>
        <family val="2"/>
      </rPr>
      <t>Especialización en Medicina Interna</t>
    </r>
    <r>
      <rPr>
        <sz val="11"/>
        <color theme="1"/>
        <rFont val="Calibri"/>
        <family val="2"/>
        <scheme val="minor"/>
      </rPr>
      <t xml:space="preserve">
• Correo electronico_13 de noviembre de 2020.
• ActaReunion_FormulacionPDEM_Acreditacion_17-03-2021
• Correo electronico_07 de abril de 2021
• Correo electronico_28 de abril de 2021.
• ActaReunion_AcompanamientoFormulacionPDEM_07-05-2021.
• Correo electronico_18 de junio de 2021.
</t>
    </r>
    <r>
      <rPr>
        <sz val="11"/>
        <color rgb="FF0070C0"/>
        <rFont val="Humanst521 BT"/>
        <family val="2"/>
      </rPr>
      <t xml:space="preserve">• Correo electronico_11 de julio de 2021
• Correo electronico_16 de julio de 2021
• ActaReunion_AcompanamientoFormulacionPDEM_23-07-2021
• Correo electronico_02 de septiembre de 2021
• Correo electronico_26 de septiembre de 2021
• Correo electronico_14 de octubre de 2021
• Correo electronico_7 de noviembre de 2021
• Correo electronico_19 de noviembre de 2021
</t>
    </r>
    <r>
      <rPr>
        <sz val="11"/>
        <color theme="1"/>
        <rFont val="Calibri"/>
        <family val="2"/>
        <scheme val="minor"/>
      </rPr>
      <t xml:space="preserve">
</t>
    </r>
    <r>
      <rPr>
        <b/>
        <u/>
        <sz val="11"/>
        <color theme="1"/>
        <rFont val="Humanst521 BT"/>
        <family val="2"/>
      </rPr>
      <t>Economía</t>
    </r>
    <r>
      <rPr>
        <sz val="11"/>
        <color theme="1"/>
        <rFont val="Calibri"/>
        <family val="2"/>
        <scheme val="minor"/>
      </rPr>
      <t xml:space="preserve">
• Correo electronico_18 de noviembre de 2020.
• ActaReunion_FormulacionPDEM_Acreditacion_02-03-2021
• Correo electronico_23 de marzo de 2021
• Correo electronico_27 de marzo de 2021
• ActaReunion_AcompanamientoFormulacionPDEM_15-04-2021
• Correo electronico_07 de abril de 2021
• Correo electronico_15 de abril de 2021
• ActaReunion_AcompanamientoFormulacionPDEM_13-05-2021
• Correo electronico_10 de junio de 2021.
• Correo electronico_25 de junio de 2021.
• </t>
    </r>
    <r>
      <rPr>
        <sz val="11"/>
        <color rgb="FF0070C0"/>
        <rFont val="Humanst521 BT"/>
        <family val="2"/>
      </rPr>
      <t>ActaReunion_AcompanamientoFormulacionPDEM_14-07-2021</t>
    </r>
    <r>
      <rPr>
        <sz val="11"/>
        <color theme="1"/>
        <rFont val="Calibri"/>
        <family val="2"/>
        <scheme val="minor"/>
      </rPr>
      <t xml:space="preserve">
</t>
    </r>
    <r>
      <rPr>
        <sz val="11"/>
        <color rgb="FF0070C0"/>
        <rFont val="Humanst521 BT"/>
        <family val="2"/>
      </rPr>
      <t xml:space="preserve">• Correo electronico_16 de julio de 2021
• Correo electronico_21 de julio de 2021
• ActaReunion_AcompanamientoFormulacionPDEM_26-07-2021
• Correo electronico_23 de agosto de 2021
• Correo electronico_01 de septiembre de 2021
• ActaReunion_AcompanamientoFormulacionPDEM_03-09-2021
• Correo electronico_16 de septiembre de 2021
• Correo electronico_06 de octubre de 2021
• Correo electronico_12 de noviembre de 2021
• Correo electronico_3 de diciembre de 2021
• Economia_SintesisResultadosAcreditacion_PDEMActualizado
</t>
    </r>
    <r>
      <rPr>
        <b/>
        <u/>
        <sz val="11"/>
        <color theme="1"/>
        <rFont val="Humanst521 BT"/>
        <family val="2"/>
      </rPr>
      <t xml:space="preserve">
Ingeniería Industrial</t>
    </r>
    <r>
      <rPr>
        <sz val="11"/>
        <color theme="1"/>
        <rFont val="Calibri"/>
        <family val="2"/>
        <scheme val="minor"/>
      </rPr>
      <t xml:space="preserve">
• Correo electronico_05 de marzo de 2021.
• ActaReunion_FormulacionPDEM_Acreditacion_20-03-2021
• Correo electronico_12 de abril de 2021
• Correo electronico_30 de abril de 2021
• ActaReunion_AcompanamientoFormulacionPDEM_06-05-2021
• Correo electronico_16 de junio de 2021.
</t>
    </r>
    <r>
      <rPr>
        <sz val="11"/>
        <color rgb="FF0070C0"/>
        <rFont val="Humanst521 BT"/>
        <family val="2"/>
      </rPr>
      <t xml:space="preserve">• Correo electronico_2 de julio de 2021
• ActaReunion_AcompanamientoFormulacionPDEM_19-07-2021
• Correo electronico_12 de agosto de 2021
• Correo electronico_18 de agosto de 2021
• Correo electronico_21 de agosto de 2021
• Correo electronico_02 de septiembre de 2021
• ActaReunion_AcompanamientoFormulacionPDEM_09-09-2021
• Correo electronico_13 de septiembre de 2021
• Correo electronico_15 de septiembre de 2021
• Correo electronico_5 de octubre de 2021
• Correo electronico_22 de octubre de 2021
• IngenieriaIndustrial_SintesisResultadosAcreditacion_PDEMActualizado
</t>
    </r>
    <r>
      <rPr>
        <b/>
        <u/>
        <sz val="11"/>
        <color theme="1"/>
        <rFont val="Humanst521 BT"/>
        <family val="2"/>
      </rPr>
      <t xml:space="preserve">
Ingeniería de Sistemas</t>
    </r>
    <r>
      <rPr>
        <sz val="11"/>
        <color theme="1"/>
        <rFont val="Calibri"/>
        <family val="2"/>
        <scheme val="minor"/>
      </rPr>
      <t xml:space="preserve">
• Correo electronico_10 de marzo de 2021.
• ActaReunion_FormulacionPDEM_Acreditacion_20-05-2021.
• Correo electronico_04 de junio de 2021.
• Correo electronico_15 de junio de 2021.
• ActaReunion_AcompanamientoFormulacionPDEM_17-06-2021.
</t>
    </r>
    <r>
      <rPr>
        <sz val="11"/>
        <color rgb="FF0070C0"/>
        <rFont val="Humanst521 BT"/>
        <family val="2"/>
      </rPr>
      <t>• Correo electronico_16 de julio de 2021
• Correo electronico_23 de julio de 2021
• ActaReunion_AcompanamientoFormulacionPDEM_28-07-2021
• Correo electronico_10 de septiembre de 2021
• Correo electronico_22 de septiembre de 2021
• Correo electronico_8 de octubre de 2021
• Correo electronico_22 de octubre de 2021
• Correo electronico_2 de diciembre de 2021
• IngenieriaSistemas_SintesisResultadosAcreditacion_PDEMActualizado</t>
    </r>
    <r>
      <rPr>
        <sz val="11"/>
        <color theme="1"/>
        <rFont val="Calibri"/>
        <family val="2"/>
        <scheme val="minor"/>
      </rPr>
      <t xml:space="preserve">
</t>
    </r>
    <r>
      <rPr>
        <b/>
        <u/>
        <sz val="11"/>
        <color theme="1"/>
        <rFont val="Humanst521 BT"/>
        <family val="2"/>
      </rPr>
      <t>Trabajo Social</t>
    </r>
    <r>
      <rPr>
        <sz val="11"/>
        <color theme="1"/>
        <rFont val="Calibri"/>
        <family val="2"/>
        <scheme val="minor"/>
      </rPr>
      <t xml:space="preserve">
• Correo electronico_13 de mayo de 2021.
• ActaReunion_FormulacionPDEM_Acreditacion_26-05-2021.
</t>
    </r>
    <r>
      <rPr>
        <sz val="11"/>
        <color rgb="FF0070C0"/>
        <rFont val="Humanst521 BT"/>
        <family val="2"/>
      </rPr>
      <t>• Correo electronico_6 de agosto de 2021.
• Correo electronico_9 de septiembre de 2021.
• Correo electronico_16 de noviembre de 2021.</t>
    </r>
    <r>
      <rPr>
        <sz val="11"/>
        <color theme="1"/>
        <rFont val="Calibri"/>
        <family val="2"/>
        <scheme val="minor"/>
      </rPr>
      <t xml:space="preserve">
</t>
    </r>
    <r>
      <rPr>
        <b/>
        <u/>
        <sz val="11"/>
        <color theme="1"/>
        <rFont val="Humanst521 BT"/>
        <family val="2"/>
      </rPr>
      <t xml:space="preserve">
Maestría en Ingeniería de Hidrocarburos</t>
    </r>
    <r>
      <rPr>
        <sz val="11"/>
        <color theme="1"/>
        <rFont val="Calibri"/>
        <family val="2"/>
        <scheme val="minor"/>
      </rPr>
      <t xml:space="preserve">
• Correo electronico_13 de mayo de 2021.
• ActaReunion_FormulacionPDEM_Acreditacion_18-06-2021.
</t>
    </r>
    <r>
      <rPr>
        <sz val="11"/>
        <color rgb="FF0070C0"/>
        <rFont val="Humanst521 BT"/>
        <family val="2"/>
      </rPr>
      <t>• Correo electronico_27 de julio de 2021
• Correo electronico_28 de julio de 2021
• Correo electronico_30 de julio de 2021
• Correo electronico_9 de agosto de 2021
• ActaReunion_AcompanamientoFormulacionPDEM_11-08-2021</t>
    </r>
    <r>
      <rPr>
        <sz val="11"/>
        <color theme="1"/>
        <rFont val="Calibri"/>
        <family val="2"/>
        <scheme val="minor"/>
      </rPr>
      <t xml:space="preserve">
</t>
    </r>
    <r>
      <rPr>
        <sz val="11"/>
        <color rgb="FF0070C0"/>
        <rFont val="Humanst521 BT"/>
        <family val="2"/>
      </rPr>
      <t xml:space="preserve">• Correo electronico_24 de agosto de 2021.
• Correo electronico_31 de agosto de 2021.
• ActaReunion_AcompanamientoFormulacionPDEM_02-09-2021.
• Correo electronico_14 de septiembre de 2021.
• Correo electronico_15 de septiembre de 2021.
• ActaReunion_AcompanamientoFormulacionPDEM_16-09-2021.
• Correo electronico_15 de octubre de 2021.
• Correo electronico_15 de octubre de 2021_CECA.
• Correo electronico_29 de octubre de 2021.
• Correo electronico_19 de noviembre de 2021.
• Correo electronico_6 de diciembre de 2021.
• Correo electronico_7 de diciembre de 2021.
</t>
    </r>
    <r>
      <rPr>
        <b/>
        <u/>
        <sz val="11"/>
        <color rgb="FF0070C0"/>
        <rFont val="Humanst521 BT"/>
        <family val="2"/>
      </rPr>
      <t xml:space="preserve">Biología
</t>
    </r>
    <r>
      <rPr>
        <sz val="11"/>
        <color rgb="FF0070C0"/>
        <rFont val="Humanst521 BT"/>
        <family val="2"/>
      </rPr>
      <t xml:space="preserve">• Correo electronico_19 de julio de 2021
• ActaReunion_FormulacionPDEM_Acreditacion_12-08-2021
• Correo electronico_26 de agosto de 2021
• Correo electronico_07 de septiembre de 2021
• ActaReunion_AcompanamientoFormulacionPDEM_17-09-2021
• Correo electronico_28 de septiembre de 2021
• Correo electronico_06 de octubre de 2021
• Correo electronico_14 de octubre de 2021
• Correo electronico_03 de noviembre de 2021
• Correo electronico_19 de noviembre de 2021
• Correo electronico_13 de diciembre de 2021
</t>
    </r>
    <r>
      <rPr>
        <b/>
        <u/>
        <sz val="11"/>
        <color rgb="FF0070C0"/>
        <rFont val="Humanst521 BT"/>
        <family val="2"/>
      </rPr>
      <t xml:space="preserve">
Licenciatura en Música
</t>
    </r>
    <r>
      <rPr>
        <sz val="11"/>
        <color rgb="FF0070C0"/>
        <rFont val="Humanst521 BT"/>
        <family val="2"/>
      </rPr>
      <t xml:space="preserve">Correo electronico_19 de julio de 2021
ActaReunion_FormulacionPDEM_Acreditacion_04-08-2021
Correo electronico_22 de septiembre de 2021
Correo electronico_29 de septiembre de 2021
</t>
    </r>
    <r>
      <rPr>
        <b/>
        <u/>
        <sz val="11"/>
        <color rgb="FF0070C0"/>
        <rFont val="Humanst521 BT"/>
        <family val="2"/>
      </rPr>
      <t xml:space="preserve">
Física
</t>
    </r>
    <r>
      <rPr>
        <sz val="11"/>
        <color rgb="FF0070C0"/>
        <rFont val="Humanst521 BT"/>
        <family val="2"/>
      </rPr>
      <t xml:space="preserve">Correo electronico_29 de julio de 2021
ActaReunion_FormulacionPDEM_Acreditacion_20-08-2021
Correo electronico_27 de septiembre de 2021
Correo electronico_16 de noviembre de 2021
</t>
    </r>
    <r>
      <rPr>
        <b/>
        <u/>
        <sz val="11"/>
        <color rgb="FF0070C0"/>
        <rFont val="Humanst521 BT"/>
        <family val="2"/>
      </rPr>
      <t xml:space="preserve">
Doctorado en Física
</t>
    </r>
    <r>
      <rPr>
        <sz val="11"/>
        <color rgb="FF0070C0"/>
        <rFont val="Humanst521 BT"/>
        <family val="2"/>
      </rPr>
      <t>Correo electronico_29 de julio de 2021</t>
    </r>
    <r>
      <rPr>
        <b/>
        <u/>
        <sz val="11"/>
        <color rgb="FF0070C0"/>
        <rFont val="Humanst521 BT"/>
        <family val="2"/>
      </rPr>
      <t xml:space="preserve">
</t>
    </r>
    <r>
      <rPr>
        <sz val="11"/>
        <color rgb="FF0070C0"/>
        <rFont val="Humanst521 BT"/>
        <family val="2"/>
      </rPr>
      <t xml:space="preserve">ActaReunion_FormulacionPDEM_Acreditacion_18-08-2021
Correo electronico_24 de septiembre de 2021
Correo electronico_08 de octubre de 2021
</t>
    </r>
    <r>
      <rPr>
        <b/>
        <u/>
        <sz val="11"/>
        <color rgb="FF0070C0"/>
        <rFont val="Humanst521 BT"/>
        <family val="2"/>
      </rPr>
      <t xml:space="preserve">
Historia y Archivística
</t>
    </r>
    <r>
      <rPr>
        <sz val="11"/>
        <color rgb="FF0070C0"/>
        <rFont val="Humanst521 BT"/>
        <family val="2"/>
      </rPr>
      <t xml:space="preserve">Correo electronico_29 de julio de 2021
ActaReunion_FormulacionPDEM_Acreditacion_12-08-2021 
Correo electronico_27 de agosto de 2021
Correo electronico_13 de septiembre de 2021
ActaReunion_AcompanamientoFormulacionPDEM_14-09-2021
Correo electronico_24 de septiembre de 2021
Correo electronico_21 de octubre de 2021
Correo electronico_27 de octubre de 2021
Correo electronico_19 de noviembre de 2021
</t>
    </r>
    <r>
      <rPr>
        <b/>
        <u/>
        <sz val="11"/>
        <color rgb="FF0070C0"/>
        <rFont val="Humanst521 BT"/>
        <family val="2"/>
      </rPr>
      <t xml:space="preserve">
Maestría en Ingeniería Química
</t>
    </r>
    <r>
      <rPr>
        <sz val="11"/>
        <color rgb="FF0070C0"/>
        <rFont val="Humanst521 BT"/>
        <family val="2"/>
      </rPr>
      <t>Correo electronico_04 de octubre de 2021</t>
    </r>
  </si>
  <si>
    <r>
      <t xml:space="preserve">Según el número de programas académicos que deben solicitar renovación del registro calificado durante el año 2020. 
</t>
    </r>
    <r>
      <rPr>
        <sz val="11"/>
        <color theme="1"/>
        <rFont val="Calibri"/>
        <family val="2"/>
        <scheme val="minor"/>
      </rPr>
      <t xml:space="preserve">De los 19 programas académicos que debían solicitar la renovación del registro calificado durante el 2020 se realizó seguimiento de avance a 19. </t>
    </r>
  </si>
  <si>
    <t>Comparativo ejecución de acciones por años</t>
  </si>
  <si>
    <t xml:space="preserve">Parcial </t>
  </si>
  <si>
    <t xml:space="preserve">• El proceso Servicios Informáticos y de Telecomunicaciones trabaja en el despliegue de la metodología de riesgos de seguridad digital.
A corte 30 de junio de 2021 se cuenta con la propuesta del Mapa de Riesgos de Seguridad Digital el cual pasará a la etapa de aprobación.  </t>
  </si>
  <si>
    <t>Parcial</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</si>
  <si>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</si>
  <si>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</si>
  <si>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</si>
  <si>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</si>
  <si>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</si>
  <si>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Agosto de 2021</t>
  </si>
  <si>
    <t xml:space="preserve">El seguimiento a la gestión de riesgos de cada uno de los proceso incluyó la verificación respecto a la materialización de los riesgos, ejecución de los controles y desarrollo de las actividades. 
Dando clic en cada proceso se puede encontrar el respectivo resultado: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</si>
</sst>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_-;\-* #,##0.00\ _€_-;_-* &quot;-&quot;??\ _€_-;_-@_-"/>
    <numFmt numFmtId="166" formatCode="0.0"/>
  </numFmts>
  <fonts count="90" x14ac:knownFonts="1">
    <font>
      <sz val="11"/>
      <color theme="1"/>
      <name val="Calibri"/>
      <family val="2"/>
      <scheme val="minor"/>
    </font>
    <font>
      <sz val="11"/>
      <color theme="1"/>
      <name val="Humanst521 BT"/>
      <family val="2"/>
    </font>
    <font>
      <b/>
      <sz val="11"/>
      <color theme="0"/>
      <name val="Humanst521 BT"/>
      <family val="2"/>
    </font>
    <font>
      <b/>
      <sz val="11"/>
      <name val="Humanst521 BT"/>
      <family val="2"/>
    </font>
    <font>
      <b/>
      <sz val="11"/>
      <color theme="1"/>
      <name val="Humanst521 BT"/>
      <family val="2"/>
    </font>
    <font>
      <sz val="11"/>
      <name val="Humanst521 BT"/>
      <family val="2"/>
    </font>
    <font>
      <b/>
      <sz val="12"/>
      <color rgb="FF000000"/>
      <name val="Calibri"/>
      <family val="2"/>
    </font>
    <font>
      <sz val="12"/>
      <color rgb="FF000000"/>
      <name val="Calibri"/>
      <family val="2"/>
    </font>
    <font>
      <sz val="11"/>
      <color theme="1"/>
      <name val="Calibri"/>
      <family val="2"/>
      <scheme val="minor"/>
    </font>
    <font>
      <b/>
      <sz val="16"/>
      <color theme="0"/>
      <name val="Humanst521 BT"/>
      <family val="2"/>
    </font>
    <font>
      <b/>
      <sz val="11"/>
      <color rgb="FF000000"/>
      <name val="Humanst521 BT"/>
      <family val="2"/>
    </font>
    <font>
      <sz val="11"/>
      <color rgb="FF000000"/>
      <name val="Humanst521 BT"/>
      <family val="2"/>
    </font>
    <font>
      <sz val="10"/>
      <name val="Humanst521 BT"/>
      <family val="2"/>
    </font>
    <font>
      <sz val="12"/>
      <name val="Humanst521 BT"/>
      <family val="2"/>
    </font>
    <font>
      <sz val="10"/>
      <name val="Arial"/>
      <family val="2"/>
    </font>
    <font>
      <sz val="11"/>
      <color indexed="8"/>
      <name val="Calibri"/>
      <family val="2"/>
    </font>
    <font>
      <sz val="11"/>
      <name val="Calibri"/>
      <family val="2"/>
      <scheme val="minor"/>
    </font>
    <font>
      <sz val="10"/>
      <color theme="1"/>
      <name val="Humanst521 BT"/>
      <family val="2"/>
    </font>
    <font>
      <b/>
      <sz val="9"/>
      <color indexed="81"/>
      <name val="Tahoma"/>
      <family val="2"/>
    </font>
    <font>
      <sz val="9"/>
      <color indexed="81"/>
      <name val="Tahoma"/>
      <family val="2"/>
    </font>
    <font>
      <b/>
      <sz val="10"/>
      <color theme="1"/>
      <name val="Humanst521 BT"/>
      <family val="2"/>
    </font>
    <font>
      <u/>
      <sz val="13.75"/>
      <color theme="10"/>
      <name val="Calibri"/>
      <family val="2"/>
    </font>
    <font>
      <u/>
      <sz val="13.75"/>
      <color theme="10"/>
      <name val="Humanst521 BT"/>
      <family val="2"/>
    </font>
    <font>
      <b/>
      <sz val="18"/>
      <color theme="0"/>
      <name val="Humanst521 BT"/>
      <family val="2"/>
    </font>
    <font>
      <sz val="11"/>
      <color theme="0"/>
      <name val="Humanst521 BT"/>
      <family val="2"/>
    </font>
    <font>
      <b/>
      <sz val="14"/>
      <color theme="1"/>
      <name val="Humanst521 BT"/>
      <family val="2"/>
    </font>
    <font>
      <b/>
      <sz val="11"/>
      <color theme="1"/>
      <name val="Calibri"/>
      <family val="2"/>
      <scheme val="minor"/>
    </font>
    <font>
      <sz val="11"/>
      <color theme="10"/>
      <name val="Humanst521 BT"/>
      <family val="2"/>
    </font>
    <font>
      <sz val="11"/>
      <color rgb="FFFF0000"/>
      <name val="Calibri"/>
      <family val="2"/>
      <scheme val="minor"/>
    </font>
    <font>
      <sz val="13.75"/>
      <name val="Calibri"/>
      <family val="2"/>
    </font>
    <font>
      <sz val="11"/>
      <color rgb="FF9C5700"/>
      <name val="Calibri"/>
      <family val="2"/>
      <scheme val="minor"/>
    </font>
    <font>
      <sz val="10"/>
      <color theme="1"/>
      <name val="Calibri"/>
      <family val="2"/>
      <scheme val="minor"/>
    </font>
    <font>
      <b/>
      <sz val="10"/>
      <color rgb="FF000000"/>
      <name val="Humanst521 BT"/>
      <family val="2"/>
    </font>
    <font>
      <b/>
      <sz val="12"/>
      <name val="Humanst521 BT"/>
      <family val="2"/>
    </font>
    <font>
      <b/>
      <sz val="10"/>
      <name val="Humanst521 BT"/>
      <family val="2"/>
    </font>
    <font>
      <b/>
      <sz val="8"/>
      <name val="Humanst521 BT"/>
      <family val="2"/>
    </font>
    <font>
      <b/>
      <i/>
      <sz val="9"/>
      <color indexed="18"/>
      <name val="Humanst521 BT"/>
      <family val="2"/>
    </font>
    <font>
      <b/>
      <sz val="9"/>
      <name val="Humanst521 BT"/>
      <family val="2"/>
    </font>
    <font>
      <sz val="9"/>
      <name val="Humanst521 BT"/>
      <family val="2"/>
    </font>
    <font>
      <sz val="8"/>
      <color theme="1"/>
      <name val="Calibri"/>
      <family val="2"/>
      <scheme val="minor"/>
    </font>
    <font>
      <sz val="10"/>
      <color indexed="8"/>
      <name val="Humanst521 BT"/>
      <family val="2"/>
    </font>
    <font>
      <sz val="8"/>
      <name val="Humanst521 BT"/>
      <family val="2"/>
    </font>
    <font>
      <sz val="10"/>
      <color rgb="FFFF0000"/>
      <name val="Humanst521 BT"/>
      <family val="2"/>
    </font>
    <font>
      <b/>
      <i/>
      <sz val="9"/>
      <name val="Humanst521 BT"/>
      <family val="2"/>
    </font>
    <font>
      <b/>
      <sz val="9"/>
      <color indexed="18"/>
      <name val="Humanst521 BT"/>
      <family val="2"/>
    </font>
    <font>
      <b/>
      <i/>
      <sz val="9"/>
      <color indexed="62"/>
      <name val="Humanst521 BT"/>
      <family val="2"/>
    </font>
    <font>
      <b/>
      <sz val="9"/>
      <color indexed="62"/>
      <name val="Humanst521 BT"/>
      <family val="2"/>
    </font>
    <font>
      <sz val="9"/>
      <color indexed="9"/>
      <name val="Humanst521 BT"/>
      <family val="2"/>
    </font>
    <font>
      <sz val="11"/>
      <color rgb="FFFF0000"/>
      <name val="Humanst521 BT"/>
      <family val="2"/>
    </font>
    <font>
      <u/>
      <sz val="10"/>
      <name val="Arial"/>
      <family val="2"/>
    </font>
    <font>
      <sz val="8"/>
      <name val="Calibri"/>
      <family val="2"/>
      <scheme val="minor"/>
    </font>
    <font>
      <sz val="9"/>
      <color indexed="8"/>
      <name val="Humanst521 BT"/>
      <family val="2"/>
    </font>
    <font>
      <sz val="28"/>
      <name val="Humanst521 BT"/>
      <family val="2"/>
    </font>
    <font>
      <sz val="10"/>
      <color rgb="FF000000"/>
      <name val="Humanst521 BT"/>
      <family val="2"/>
    </font>
    <font>
      <sz val="20"/>
      <name val="Humanst521 BT"/>
      <family val="2"/>
    </font>
    <font>
      <sz val="20"/>
      <color theme="1"/>
      <name val="Calibri"/>
      <family val="2"/>
      <scheme val="minor"/>
    </font>
    <font>
      <b/>
      <sz val="11"/>
      <color rgb="FFFF0000"/>
      <name val="Humanst521 BT"/>
      <family val="2"/>
    </font>
    <font>
      <sz val="11"/>
      <color rgb="FF0070C0"/>
      <name val="Humanst521 BT"/>
      <family val="2"/>
    </font>
    <font>
      <b/>
      <sz val="11"/>
      <color indexed="8"/>
      <name val="Humanst521 BT"/>
      <family val="2"/>
    </font>
    <font>
      <sz val="11"/>
      <color rgb="FF000000"/>
      <name val="Humanst521 BT"/>
      <family val="2"/>
    </font>
    <font>
      <b/>
      <sz val="13"/>
      <color indexed="8"/>
      <name val="Humanst521 BT"/>
      <family val="2"/>
    </font>
    <font>
      <u/>
      <sz val="11"/>
      <color theme="1"/>
      <name val="Humanst521 BT"/>
      <family val="2"/>
    </font>
    <font>
      <b/>
      <u/>
      <sz val="11"/>
      <color theme="1"/>
      <name val="Humanst521 BT"/>
      <family val="2"/>
    </font>
    <font>
      <u/>
      <sz val="11"/>
      <name val="Humanst521 BT"/>
      <family val="2"/>
    </font>
    <font>
      <sz val="11"/>
      <color theme="4"/>
      <name val="Humanst521 BT"/>
      <family val="2"/>
    </font>
    <font>
      <sz val="11"/>
      <color rgb="FF4472C4"/>
      <name val="Humanst521 BT"/>
      <family val="2"/>
    </font>
    <font>
      <sz val="11"/>
      <color theme="1"/>
      <name val="Humanst521 BT"/>
      <family val="2"/>
    </font>
    <font>
      <sz val="12"/>
      <color rgb="FF000000"/>
      <name val="Humanst521 BT"/>
      <family val="2"/>
    </font>
    <font>
      <u/>
      <sz val="11"/>
      <color theme="3"/>
      <name val="Humanst521 BT"/>
      <family val="2"/>
    </font>
    <font>
      <u/>
      <sz val="11"/>
      <color theme="10"/>
      <name val="Humanst521 BT"/>
      <family val="2"/>
    </font>
    <font>
      <b/>
      <sz val="9"/>
      <color theme="1"/>
      <name val="Humanst521 BT"/>
      <family val="2"/>
    </font>
    <font>
      <b/>
      <sz val="8"/>
      <color rgb="FF000000"/>
      <name val="Humanst521 BT"/>
      <family val="2"/>
    </font>
    <font>
      <b/>
      <sz val="9"/>
      <color rgb="FF000000"/>
      <name val="Humanst521 BT"/>
      <family val="2"/>
    </font>
    <font>
      <i/>
      <sz val="10"/>
      <name val="Humanst521 BT"/>
      <family val="2"/>
    </font>
    <font>
      <b/>
      <sz val="10"/>
      <color rgb="FFD60093"/>
      <name val="Humanst521 BT"/>
      <family val="2"/>
    </font>
    <font>
      <sz val="10"/>
      <color rgb="FFD60093"/>
      <name val="Humanst521 BT"/>
      <family val="2"/>
    </font>
    <font>
      <b/>
      <sz val="10"/>
      <color rgb="FF009242"/>
      <name val="Humanst521 BT"/>
      <family val="2"/>
    </font>
    <font>
      <b/>
      <sz val="10"/>
      <color rgb="FF00B050"/>
      <name val="Humanst521 BT"/>
      <family val="2"/>
    </font>
    <font>
      <sz val="12"/>
      <color rgb="FFFF0000"/>
      <name val="Humanst521 BT"/>
      <family val="2"/>
    </font>
    <font>
      <sz val="16"/>
      <color theme="1"/>
      <name val="Humanst521 BT"/>
      <family val="2"/>
    </font>
    <font>
      <u/>
      <sz val="11"/>
      <color theme="4" tint="-0.249977111117893"/>
      <name val="Humanst521 BT"/>
      <family val="2"/>
    </font>
    <font>
      <sz val="11"/>
      <color theme="4" tint="-0.249977111117893"/>
      <name val="Humanst521 BT"/>
      <family val="2"/>
    </font>
    <font>
      <b/>
      <sz val="10"/>
      <color theme="1"/>
      <name val="Calibri"/>
      <family val="2"/>
      <scheme val="minor"/>
    </font>
    <font>
      <b/>
      <sz val="12"/>
      <color theme="0"/>
      <name val="Humanst521 BT"/>
      <family val="2"/>
    </font>
    <font>
      <b/>
      <sz val="11"/>
      <color theme="1"/>
      <name val="Humanst521 BT"/>
      <family val="2"/>
    </font>
    <font>
      <sz val="11"/>
      <name val="Humanst521 BT"/>
      <family val="2"/>
    </font>
    <font>
      <sz val="11"/>
      <color rgb="FF0070C0"/>
      <name val="Humanst521 BT"/>
      <family val="2"/>
    </font>
    <font>
      <u/>
      <sz val="11"/>
      <color rgb="FF000000"/>
      <name val="Humanst521 BT"/>
      <family val="2"/>
    </font>
    <font>
      <b/>
      <u/>
      <sz val="11"/>
      <color rgb="FF0070C0"/>
      <name val="Humanst521 BT"/>
      <family val="2"/>
    </font>
    <font>
      <u/>
      <sz val="10"/>
      <color theme="10"/>
      <name val="Humanst521 BT"/>
      <family val="2"/>
    </font>
  </fonts>
  <fills count="3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rgb="FFBFBFBF"/>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rgb="FFFFEB9C"/>
      </patternFill>
    </fill>
    <fill>
      <patternFill patternType="solid">
        <fgColor indexed="9"/>
        <bgColor indexed="64"/>
      </patternFill>
    </fill>
    <fill>
      <patternFill patternType="solid">
        <fgColor rgb="FFFFFFFF"/>
        <bgColor indexed="64"/>
      </patternFill>
    </fill>
    <fill>
      <patternFill patternType="solid">
        <fgColor theme="7"/>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bgColor indexed="64"/>
      </patternFill>
    </fill>
    <fill>
      <patternFill patternType="solid">
        <fgColor theme="0"/>
        <bgColor rgb="FF000000"/>
      </patternFill>
    </fill>
    <fill>
      <patternFill patternType="solid">
        <fgColor rgb="FFD9D9D9"/>
        <bgColor rgb="FF000000"/>
      </patternFill>
    </fill>
    <fill>
      <patternFill patternType="solid">
        <fgColor rgb="FFD9D9D9"/>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right style="thin">
        <color indexed="64"/>
      </right>
      <top/>
      <bottom/>
      <diagonal/>
    </border>
    <border>
      <left style="thin">
        <color auto="1"/>
      </left>
      <right style="thin">
        <color auto="1"/>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right/>
      <top/>
      <bottom style="thin">
        <color rgb="FF000000"/>
      </bottom>
      <diagonal/>
    </border>
    <border>
      <left style="thin">
        <color rgb="FF000000"/>
      </left>
      <right/>
      <top/>
      <bottom/>
      <diagonal/>
    </border>
    <border>
      <left/>
      <right/>
      <top style="thin">
        <color rgb="FF000000"/>
      </top>
      <bottom/>
      <diagonal/>
    </border>
    <border>
      <left style="thin">
        <color indexed="64"/>
      </left>
      <right style="medium">
        <color indexed="64"/>
      </right>
      <top style="medium">
        <color indexed="64"/>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s>
  <cellStyleXfs count="22">
    <xf numFmtId="0" fontId="0" fillId="0" borderId="0"/>
    <xf numFmtId="164"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0" fontId="21" fillId="0" borderId="0" applyNumberFormat="0" applyFill="0" applyBorder="0" applyAlignment="0" applyProtection="0">
      <alignment vertical="top"/>
      <protection locked="0"/>
    </xf>
    <xf numFmtId="0" fontId="14" fillId="0" borderId="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0" fillId="16" borderId="0" applyNumberFormat="0" applyBorder="0" applyAlignment="0" applyProtection="0"/>
    <xf numFmtId="0" fontId="1" fillId="0" borderId="0"/>
    <xf numFmtId="0" fontId="69" fillId="0" borderId="0" applyNumberFormat="0" applyFill="0" applyBorder="0" applyAlignment="0" applyProtection="0"/>
  </cellStyleXfs>
  <cellXfs count="1340">
    <xf numFmtId="0" fontId="0" fillId="0" borderId="0" xfId="0"/>
    <xf numFmtId="0" fontId="1" fillId="0" borderId="0" xfId="0" applyFo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6" borderId="0" xfId="0" applyFont="1" applyFill="1"/>
    <xf numFmtId="0" fontId="1" fillId="3" borderId="0" xfId="0" applyFont="1" applyFill="1"/>
    <xf numFmtId="0" fontId="0" fillId="6" borderId="0" xfId="0" applyFill="1"/>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7" fillId="10"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3" fillId="11"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0" fillId="0" borderId="0" xfId="0" applyAlignment="1">
      <alignment horizontal="center" vertical="center"/>
    </xf>
    <xf numFmtId="0" fontId="0" fillId="0" borderId="1" xfId="0" applyBorder="1" applyAlignment="1">
      <alignment horizontal="center" vertical="center" wrapText="1"/>
    </xf>
    <xf numFmtId="0" fontId="12" fillId="0" borderId="0" xfId="0" applyFont="1"/>
    <xf numFmtId="0" fontId="1" fillId="0" borderId="15" xfId="0" applyFont="1" applyBorder="1" applyAlignment="1">
      <alignment wrapText="1"/>
    </xf>
    <xf numFmtId="0" fontId="1" fillId="0" borderId="0" xfId="0" applyFont="1" applyBorder="1" applyAlignment="1">
      <alignment wrapText="1"/>
    </xf>
    <xf numFmtId="0" fontId="1" fillId="0" borderId="0" xfId="0" applyFont="1" applyBorder="1"/>
    <xf numFmtId="0" fontId="1" fillId="0" borderId="3" xfId="0" applyFont="1" applyBorder="1"/>
    <xf numFmtId="0" fontId="1" fillId="0" borderId="0" xfId="0" applyFont="1" applyBorder="1" applyAlignment="1">
      <alignment horizontal="center" vertical="center"/>
    </xf>
    <xf numFmtId="0" fontId="1" fillId="0" borderId="0" xfId="0" applyFont="1" applyAlignment="1">
      <alignment horizontal="justify" vertical="center"/>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 fillId="0" borderId="0" xfId="0" applyFont="1" applyAlignment="1">
      <alignment horizontal="justify" vertical="center"/>
    </xf>
    <xf numFmtId="0" fontId="5" fillId="0" borderId="1" xfId="0" applyFont="1" applyFill="1" applyBorder="1" applyAlignment="1">
      <alignment horizontal="center" vertical="center" wrapText="1" readingOrder="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1" fillId="0" borderId="4" xfId="0" applyFont="1" applyBorder="1" applyAlignment="1">
      <alignment horizontal="center" vertical="center" wrapText="1" readingOrder="1"/>
    </xf>
    <xf numFmtId="0" fontId="11" fillId="0" borderId="4" xfId="0" applyFont="1" applyBorder="1" applyAlignment="1">
      <alignment horizontal="left" vertical="center" wrapText="1" readingOrder="1"/>
    </xf>
    <xf numFmtId="0" fontId="2"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5" borderId="1" xfId="0" applyFont="1" applyFill="1" applyBorder="1" applyAlignment="1">
      <alignment horizontal="center" vertical="center"/>
    </xf>
    <xf numFmtId="0" fontId="1" fillId="0" borderId="1" xfId="0" applyFont="1" applyBorder="1" applyAlignment="1">
      <alignment horizontal="justify" vertical="center"/>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13" xfId="0" applyFont="1" applyBorder="1" applyAlignment="1">
      <alignment horizontal="center" vertical="center"/>
    </xf>
    <xf numFmtId="9" fontId="1" fillId="0" borderId="1" xfId="2" applyFont="1" applyFill="1" applyBorder="1" applyAlignment="1">
      <alignment horizontal="center" vertical="center" wrapText="1"/>
    </xf>
    <xf numFmtId="9" fontId="1" fillId="0" borderId="0" xfId="2" applyFont="1" applyAlignment="1">
      <alignment horizontal="center"/>
    </xf>
    <xf numFmtId="0" fontId="11" fillId="0" borderId="1" xfId="0" applyFont="1" applyBorder="1" applyAlignment="1">
      <alignment horizontal="center" vertical="center" wrapText="1" readingOrder="1"/>
    </xf>
    <xf numFmtId="0" fontId="1" fillId="0" borderId="0" xfId="0" applyFont="1" applyAlignment="1">
      <alignment horizontal="justify"/>
    </xf>
    <xf numFmtId="0" fontId="5" fillId="0" borderId="0" xfId="0" applyFont="1" applyFill="1"/>
    <xf numFmtId="0" fontId="20" fillId="12"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1" fillId="6" borderId="0" xfId="0" applyFont="1" applyFill="1" applyAlignment="1">
      <alignment horizontal="center" vertical="center"/>
    </xf>
    <xf numFmtId="9" fontId="4" fillId="7"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5" fillId="0" borderId="4" xfId="0" applyFont="1" applyFill="1" applyBorder="1" applyAlignment="1">
      <alignment horizontal="center" vertical="center" wrapText="1" readingOrder="1"/>
    </xf>
    <xf numFmtId="0" fontId="1" fillId="0" borderId="15" xfId="0" applyFont="1" applyBorder="1" applyAlignment="1">
      <alignment horizontal="center" vertical="center"/>
    </xf>
    <xf numFmtId="0" fontId="16" fillId="6" borderId="0" xfId="0" applyFont="1" applyFill="1"/>
    <xf numFmtId="0" fontId="0" fillId="6" borderId="0" xfId="0" applyFill="1" applyAlignment="1">
      <alignment horizontal="center" vertical="center"/>
    </xf>
    <xf numFmtId="0" fontId="0" fillId="6" borderId="0" xfId="0" applyFill="1" applyAlignment="1">
      <alignment vertical="center" wrapText="1"/>
    </xf>
    <xf numFmtId="0" fontId="5" fillId="6" borderId="0" xfId="0" applyFont="1" applyFill="1"/>
    <xf numFmtId="0" fontId="1" fillId="6" borderId="0" xfId="0" applyFont="1" applyFill="1" applyAlignment="1">
      <alignment horizontal="center" vertical="center" wrapText="1"/>
    </xf>
    <xf numFmtId="0" fontId="1" fillId="6" borderId="0" xfId="0" applyFont="1" applyFill="1" applyAlignment="1">
      <alignment horizontal="justify" vertical="center"/>
    </xf>
    <xf numFmtId="9" fontId="1" fillId="6" borderId="0" xfId="2" applyFont="1" applyFill="1" applyAlignment="1">
      <alignment horizontal="center"/>
    </xf>
    <xf numFmtId="0" fontId="11" fillId="0" borderId="1" xfId="0" applyFont="1" applyBorder="1" applyAlignment="1">
      <alignment horizontal="left" vertical="center" wrapText="1" readingOrder="1"/>
    </xf>
    <xf numFmtId="0" fontId="27" fillId="0" borderId="4" xfId="6" applyFont="1" applyBorder="1" applyAlignment="1" applyProtection="1">
      <alignment horizontal="left" vertical="center" wrapText="1" readingOrder="1"/>
    </xf>
    <xf numFmtId="0" fontId="27" fillId="0" borderId="1" xfId="6" applyFont="1" applyBorder="1" applyAlignment="1" applyProtection="1">
      <alignment horizontal="left" vertical="center" wrapText="1" readingOrder="1"/>
    </xf>
    <xf numFmtId="9" fontId="1" fillId="6" borderId="0" xfId="2" applyFont="1" applyFill="1"/>
    <xf numFmtId="0" fontId="0" fillId="0" borderId="0" xfId="0" applyFill="1"/>
    <xf numFmtId="0" fontId="0" fillId="0" borderId="0" xfId="0" applyFill="1" applyAlignment="1">
      <alignment horizontal="center" vertical="center"/>
    </xf>
    <xf numFmtId="0" fontId="11" fillId="0" borderId="1" xfId="0" applyFont="1" applyBorder="1" applyAlignment="1">
      <alignment horizontal="left" vertical="center" wrapText="1" readingOrder="1"/>
    </xf>
    <xf numFmtId="0" fontId="1" fillId="0" borderId="1" xfId="0" applyFont="1" applyBorder="1" applyAlignment="1">
      <alignment horizontal="center" vertical="center"/>
    </xf>
    <xf numFmtId="9" fontId="10" fillId="3" borderId="14"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 fillId="0" borderId="22" xfId="0" applyFont="1" applyBorder="1" applyAlignment="1">
      <alignment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1" fillId="0" borderId="19"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wrapText="1"/>
    </xf>
    <xf numFmtId="0" fontId="0" fillId="0" borderId="22" xfId="0" applyBorder="1" applyAlignment="1">
      <alignment horizontal="center" vertical="center" wrapText="1"/>
    </xf>
    <xf numFmtId="0" fontId="0" fillId="0" borderId="0" xfId="0" applyAlignment="1">
      <alignment vertical="center"/>
    </xf>
    <xf numFmtId="0" fontId="1" fillId="0" borderId="0" xfId="0" applyFont="1" applyBorder="1" applyAlignment="1">
      <alignment vertical="center"/>
    </xf>
    <xf numFmtId="0" fontId="0" fillId="0" borderId="0" xfId="0" applyFill="1" applyAlignment="1">
      <alignment vertical="center"/>
    </xf>
    <xf numFmtId="0" fontId="0" fillId="6" borderId="0" xfId="0" applyFill="1" applyAlignment="1">
      <alignment vertical="center"/>
    </xf>
    <xf numFmtId="0" fontId="1" fillId="0" borderId="22" xfId="0" applyFont="1" applyBorder="1" applyAlignment="1">
      <alignment horizontal="center" vertical="center"/>
    </xf>
    <xf numFmtId="0" fontId="1" fillId="0" borderId="22" xfId="0" applyFont="1" applyFill="1" applyBorder="1" applyAlignment="1">
      <alignment horizontal="center" vertical="center"/>
    </xf>
    <xf numFmtId="0" fontId="27" fillId="0" borderId="22" xfId="6" applyFont="1" applyBorder="1" applyAlignment="1" applyProtection="1">
      <alignment horizontal="left" vertical="center" wrapText="1" readingOrder="1"/>
    </xf>
    <xf numFmtId="0" fontId="0" fillId="0" borderId="0" xfId="0"/>
    <xf numFmtId="0" fontId="1" fillId="0" borderId="29" xfId="0" applyFont="1" applyBorder="1"/>
    <xf numFmtId="0" fontId="4" fillId="14" borderId="22" xfId="0" applyFont="1" applyFill="1" applyBorder="1" applyAlignment="1">
      <alignment horizontal="center" vertical="center" wrapText="1"/>
    </xf>
    <xf numFmtId="0" fontId="0" fillId="0" borderId="0" xfId="0" applyFill="1" applyBorder="1"/>
    <xf numFmtId="0" fontId="0" fillId="0" borderId="8" xfId="0" applyFill="1" applyBorder="1"/>
    <xf numFmtId="0" fontId="1" fillId="0" borderId="0" xfId="0" applyFont="1" applyBorder="1" applyAlignment="1">
      <alignment vertical="center" wrapText="1"/>
    </xf>
    <xf numFmtId="0" fontId="28" fillId="3" borderId="0" xfId="0" applyFont="1" applyFill="1" applyBorder="1" applyAlignment="1">
      <alignment horizontal="center"/>
    </xf>
    <xf numFmtId="0" fontId="28" fillId="3" borderId="15" xfId="0" applyFont="1" applyFill="1" applyBorder="1" applyAlignment="1">
      <alignment horizont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xf numFmtId="0" fontId="4" fillId="0" borderId="1" xfId="0" applyFont="1" applyFill="1" applyBorder="1" applyAlignment="1">
      <alignment horizontal="center" vertical="center" wrapText="1"/>
    </xf>
    <xf numFmtId="0" fontId="1" fillId="0" borderId="15"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center"/>
    </xf>
    <xf numFmtId="0" fontId="10" fillId="0" borderId="22" xfId="0" applyFont="1" applyFill="1" applyBorder="1" applyAlignment="1">
      <alignment horizontal="center" vertical="center"/>
    </xf>
    <xf numFmtId="0" fontId="10" fillId="15" borderId="22" xfId="0" applyFont="1" applyFill="1" applyBorder="1" applyAlignment="1">
      <alignment horizontal="center" vertical="center"/>
    </xf>
    <xf numFmtId="0" fontId="1" fillId="0" borderId="0" xfId="0" applyFont="1" applyAlignment="1">
      <alignment horizontal="left" vertical="center"/>
    </xf>
    <xf numFmtId="0" fontId="2" fillId="4" borderId="22"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24" fillId="4" borderId="22" xfId="0" applyFont="1" applyFill="1" applyBorder="1" applyAlignment="1">
      <alignment horizontal="center" vertical="center"/>
    </xf>
    <xf numFmtId="0" fontId="5" fillId="0" borderId="0" xfId="0" applyFont="1"/>
    <xf numFmtId="0" fontId="29" fillId="0" borderId="0" xfId="6" applyFont="1" applyAlignment="1" applyProtection="1"/>
    <xf numFmtId="0" fontId="2" fillId="3" borderId="0" xfId="0" applyFont="1" applyFill="1" applyAlignment="1">
      <alignment horizontal="center" vertical="center"/>
    </xf>
    <xf numFmtId="0" fontId="16" fillId="3" borderId="0" xfId="0" applyFont="1" applyFill="1"/>
    <xf numFmtId="0" fontId="10" fillId="8" borderId="23" xfId="0" applyFont="1" applyFill="1" applyBorder="1" applyAlignment="1">
      <alignment horizontal="center" vertical="center" wrapText="1" readingOrder="1"/>
    </xf>
    <xf numFmtId="0" fontId="0" fillId="0" borderId="23" xfId="0" applyBorder="1" applyAlignment="1">
      <alignment vertical="center" wrapText="1"/>
    </xf>
    <xf numFmtId="0" fontId="5" fillId="0" borderId="23" xfId="0" applyFont="1" applyFill="1" applyBorder="1" applyAlignment="1">
      <alignment horizontal="justify" vertical="center" wrapText="1" readingOrder="1"/>
    </xf>
    <xf numFmtId="0" fontId="0" fillId="3" borderId="0" xfId="0" applyFill="1" applyAlignment="1">
      <alignment horizontal="center" vertical="center"/>
    </xf>
    <xf numFmtId="9" fontId="0" fillId="3" borderId="22" xfId="0" applyNumberFormat="1" applyFill="1" applyBorder="1" applyAlignment="1">
      <alignment horizontal="center" vertical="center"/>
    </xf>
    <xf numFmtId="0" fontId="0" fillId="3" borderId="22" xfId="0" applyFill="1" applyBorder="1" applyAlignment="1">
      <alignment horizontal="center" vertical="center"/>
    </xf>
    <xf numFmtId="0" fontId="32" fillId="8" borderId="22" xfId="0" applyFont="1" applyFill="1" applyBorder="1" applyAlignment="1">
      <alignment horizontal="center" vertical="center" wrapText="1" readingOrder="1"/>
    </xf>
    <xf numFmtId="0" fontId="31" fillId="3" borderId="0" xfId="0" applyFont="1" applyFill="1" applyAlignment="1">
      <alignment vertical="center" wrapText="1"/>
    </xf>
    <xf numFmtId="0" fontId="31" fillId="6" borderId="0" xfId="0" applyFont="1" applyFill="1" applyAlignment="1">
      <alignment vertical="center" wrapText="1"/>
    </xf>
    <xf numFmtId="0" fontId="31" fillId="3" borderId="22" xfId="0" applyFont="1" applyFill="1" applyBorder="1" applyAlignment="1">
      <alignment horizontal="justify"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3" borderId="0" xfId="0"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xf>
    <xf numFmtId="0" fontId="12" fillId="0" borderId="0" xfId="0" applyFont="1" applyAlignment="1">
      <alignment vertical="center" textRotation="90" wrapText="1"/>
    </xf>
    <xf numFmtId="0" fontId="12" fillId="0" borderId="0" xfId="0" applyFont="1" applyAlignment="1">
      <alignment horizontal="center" vertical="center"/>
    </xf>
    <xf numFmtId="0" fontId="38" fillId="17" borderId="22" xfId="0" applyFont="1" applyFill="1" applyBorder="1" applyAlignment="1">
      <alignment vertical="center" wrapText="1"/>
    </xf>
    <xf numFmtId="0" fontId="12" fillId="0" borderId="0" xfId="0" applyFont="1" applyAlignment="1">
      <alignment textRotation="90"/>
    </xf>
    <xf numFmtId="0" fontId="14" fillId="0" borderId="0" xfId="0" applyFont="1" applyAlignment="1">
      <alignment vertical="center" wrapText="1"/>
    </xf>
    <xf numFmtId="0" fontId="14" fillId="0" borderId="0" xfId="0" applyFont="1" applyAlignment="1">
      <alignment vertical="center" textRotation="90" wrapText="1"/>
    </xf>
    <xf numFmtId="0" fontId="14" fillId="0" borderId="0" xfId="0" applyFont="1" applyAlignment="1">
      <alignment vertical="center"/>
    </xf>
    <xf numFmtId="0" fontId="14" fillId="0" borderId="0" xfId="0" applyFont="1" applyAlignment="1">
      <alignment horizontal="center" vertical="center" wrapText="1"/>
    </xf>
    <xf numFmtId="0" fontId="47"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vertical="center" textRotation="90"/>
    </xf>
    <xf numFmtId="0" fontId="14" fillId="0" borderId="0" xfId="0" applyFont="1" applyAlignment="1">
      <alignment horizontal="center" vertical="center"/>
    </xf>
    <xf numFmtId="0" fontId="5" fillId="0" borderId="0" xfId="0" applyFont="1" applyAlignment="1">
      <alignment horizontal="left"/>
    </xf>
    <xf numFmtId="0" fontId="5" fillId="3" borderId="0" xfId="0" applyFont="1" applyFill="1"/>
    <xf numFmtId="0" fontId="34" fillId="0" borderId="0" xfId="0" applyFont="1" applyAlignment="1">
      <alignment horizontal="center" vertical="center" wrapText="1"/>
    </xf>
    <xf numFmtId="0" fontId="47" fillId="0" borderId="0" xfId="0" applyFont="1" applyAlignment="1">
      <alignment horizontal="center"/>
    </xf>
    <xf numFmtId="0" fontId="38" fillId="0" borderId="0" xfId="0" applyFont="1"/>
    <xf numFmtId="0" fontId="39" fillId="0" borderId="0" xfId="0" applyFont="1" applyAlignment="1">
      <alignment horizontal="left" vertical="top"/>
    </xf>
    <xf numFmtId="0" fontId="52" fillId="7" borderId="58" xfId="0" applyFont="1" applyFill="1" applyBorder="1" applyAlignment="1">
      <alignment horizontal="center" vertical="center" wrapText="1"/>
    </xf>
    <xf numFmtId="0" fontId="39" fillId="0" borderId="0" xfId="0" applyFont="1" applyAlignment="1">
      <alignment horizontal="center" vertical="center" wrapText="1"/>
    </xf>
    <xf numFmtId="1" fontId="52" fillId="7" borderId="58" xfId="0" applyNumberFormat="1" applyFont="1" applyFill="1" applyBorder="1" applyAlignment="1">
      <alignment horizontal="center" vertical="center" wrapText="1"/>
    </xf>
    <xf numFmtId="0" fontId="5" fillId="3" borderId="58" xfId="0" applyFont="1" applyFill="1" applyBorder="1" applyAlignment="1">
      <alignment vertical="center" wrapText="1"/>
    </xf>
    <xf numFmtId="0" fontId="5" fillId="3" borderId="58" xfId="0" applyFont="1" applyFill="1" applyBorder="1" applyAlignment="1">
      <alignment horizontal="center" vertical="center" wrapText="1"/>
    </xf>
    <xf numFmtId="0" fontId="5" fillId="3" borderId="58" xfId="0" applyFont="1" applyFill="1" applyBorder="1" applyAlignment="1">
      <alignment horizontal="left" vertical="center" wrapText="1"/>
    </xf>
    <xf numFmtId="0" fontId="54" fillId="7" borderId="58" xfId="0" applyFont="1" applyFill="1" applyBorder="1" applyAlignment="1">
      <alignment horizontal="center" vertical="center" wrapText="1"/>
    </xf>
    <xf numFmtId="0" fontId="55" fillId="0" borderId="0" xfId="0" applyFont="1" applyAlignment="1">
      <alignment horizontal="left" vertical="top"/>
    </xf>
    <xf numFmtId="0" fontId="1" fillId="0" borderId="6" xfId="0" applyFont="1" applyBorder="1" applyAlignment="1">
      <alignment vertical="center" wrapText="1"/>
    </xf>
    <xf numFmtId="0" fontId="22" fillId="3" borderId="0" xfId="6" applyFont="1" applyFill="1" applyBorder="1" applyAlignment="1" applyProtection="1">
      <alignment vertical="center" wrapText="1"/>
    </xf>
    <xf numFmtId="0" fontId="22" fillId="3" borderId="0" xfId="6" applyFont="1" applyFill="1" applyBorder="1" applyAlignment="1" applyProtection="1">
      <alignment horizontal="left" vertical="center" wrapText="1"/>
    </xf>
    <xf numFmtId="0" fontId="38" fillId="17" borderId="22" xfId="0" applyFont="1" applyFill="1" applyBorder="1" applyAlignment="1">
      <alignment horizontal="center" vertical="center" wrapText="1"/>
    </xf>
    <xf numFmtId="1" fontId="38" fillId="17" borderId="2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58" xfId="0" applyFont="1" applyFill="1" applyBorder="1" applyAlignment="1">
      <alignment horizontal="center" vertical="center" wrapText="1"/>
    </xf>
    <xf numFmtId="0" fontId="34" fillId="0" borderId="47"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5" fillId="0" borderId="58" xfId="0" applyFont="1" applyFill="1" applyBorder="1" applyAlignment="1">
      <alignment vertical="center" wrapText="1"/>
    </xf>
    <xf numFmtId="0" fontId="12" fillId="0" borderId="58" xfId="0" applyFont="1" applyFill="1" applyBorder="1" applyAlignment="1">
      <alignment horizontal="center" vertical="center"/>
    </xf>
    <xf numFmtId="0" fontId="12" fillId="0" borderId="4" xfId="0" applyFont="1" applyFill="1" applyBorder="1" applyAlignment="1">
      <alignment vertical="center" wrapText="1"/>
    </xf>
    <xf numFmtId="0" fontId="17" fillId="0" borderId="58" xfId="0" applyFont="1" applyFill="1" applyBorder="1" applyAlignment="1">
      <alignment vertical="center" wrapText="1"/>
    </xf>
    <xf numFmtId="0" fontId="12" fillId="0" borderId="2" xfId="0" applyFont="1" applyFill="1" applyBorder="1" applyAlignment="1">
      <alignment vertical="center" wrapText="1"/>
    </xf>
    <xf numFmtId="0" fontId="12" fillId="0" borderId="4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4" fillId="0" borderId="58" xfId="0" applyFont="1" applyFill="1" applyBorder="1" applyAlignment="1">
      <alignment horizontal="center" vertical="center"/>
    </xf>
    <xf numFmtId="0" fontId="38" fillId="17"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textRotation="90" wrapText="1"/>
    </xf>
    <xf numFmtId="17" fontId="38" fillId="0" borderId="0" xfId="0" applyNumberFormat="1" applyFont="1" applyFill="1" applyBorder="1" applyAlignment="1">
      <alignment horizontal="center" vertical="center" wrapText="1"/>
    </xf>
    <xf numFmtId="9" fontId="38" fillId="17" borderId="22" xfId="0" applyNumberFormat="1"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2" xfId="0" applyFont="1" applyFill="1" applyBorder="1" applyAlignment="1">
      <alignment vertical="center" wrapText="1"/>
    </xf>
    <xf numFmtId="0" fontId="36" fillId="0" borderId="9" xfId="0" applyFont="1" applyFill="1" applyBorder="1" applyAlignment="1">
      <alignment horizontal="center" vertical="center" wrapText="1"/>
    </xf>
    <xf numFmtId="0" fontId="51" fillId="0" borderId="0" xfId="0" applyFont="1" applyFill="1" applyBorder="1" applyAlignment="1">
      <alignment vertical="center" wrapText="1"/>
    </xf>
    <xf numFmtId="9" fontId="38" fillId="0" borderId="0" xfId="0" applyNumberFormat="1" applyFont="1" applyFill="1" applyBorder="1" applyAlignment="1">
      <alignment horizontal="center" vertical="center" wrapText="1"/>
    </xf>
    <xf numFmtId="0" fontId="38" fillId="0" borderId="22" xfId="0" applyFont="1" applyFill="1" applyBorder="1" applyAlignment="1">
      <alignment horizontal="justify" vertical="center" wrapText="1"/>
    </xf>
    <xf numFmtId="0" fontId="51" fillId="0" borderId="22" xfId="0" applyFont="1" applyBorder="1" applyAlignment="1">
      <alignment horizontal="left" vertical="center" wrapText="1"/>
    </xf>
    <xf numFmtId="17" fontId="38" fillId="0" borderId="22" xfId="0" applyNumberFormat="1" applyFont="1" applyFill="1" applyBorder="1" applyAlignment="1">
      <alignment vertical="center" wrapText="1"/>
    </xf>
    <xf numFmtId="9" fontId="38" fillId="0" borderId="22" xfId="0" applyNumberFormat="1" applyFont="1" applyFill="1" applyBorder="1" applyAlignment="1">
      <alignment vertical="center" wrapText="1"/>
    </xf>
    <xf numFmtId="0" fontId="38" fillId="0" borderId="22" xfId="0" quotePrefix="1" applyFont="1" applyFill="1" applyBorder="1" applyAlignment="1">
      <alignment vertical="center" wrapText="1"/>
    </xf>
    <xf numFmtId="0" fontId="51" fillId="0" borderId="22" xfId="0" applyFont="1" applyFill="1" applyBorder="1" applyAlignment="1">
      <alignment horizontal="left" vertical="center" wrapText="1"/>
    </xf>
    <xf numFmtId="0" fontId="51" fillId="0" borderId="22" xfId="0" applyFont="1" applyFill="1" applyBorder="1" applyAlignment="1">
      <alignment vertical="center" wrapText="1"/>
    </xf>
    <xf numFmtId="17" fontId="38" fillId="0" borderId="22" xfId="0" applyNumberFormat="1" applyFont="1" applyFill="1" applyBorder="1" applyAlignment="1">
      <alignment horizontal="center" vertical="center" wrapText="1"/>
    </xf>
    <xf numFmtId="9" fontId="38" fillId="0" borderId="22" xfId="0" applyNumberFormat="1" applyFont="1" applyFill="1" applyBorder="1" applyAlignment="1">
      <alignment horizontal="center" vertical="center" wrapText="1"/>
    </xf>
    <xf numFmtId="0" fontId="41" fillId="17" borderId="22" xfId="0" applyFont="1" applyFill="1" applyBorder="1" applyAlignment="1">
      <alignment horizontal="left" vertical="center" wrapText="1"/>
    </xf>
    <xf numFmtId="0" fontId="38" fillId="0" borderId="4" xfId="0" applyFont="1" applyFill="1" applyBorder="1" applyAlignment="1">
      <alignment horizontal="center" vertical="center" wrapText="1"/>
    </xf>
    <xf numFmtId="1" fontId="38" fillId="17" borderId="0" xfId="0" applyNumberFormat="1" applyFont="1" applyFill="1" applyBorder="1" applyAlignment="1">
      <alignment horizontal="center" vertical="center" wrapText="1"/>
    </xf>
    <xf numFmtId="0" fontId="41" fillId="17"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8" xfId="0" quotePrefix="1" applyFont="1" applyFill="1" applyBorder="1" applyAlignment="1">
      <alignment vertical="center" wrapText="1"/>
    </xf>
    <xf numFmtId="0" fontId="12" fillId="0" borderId="58" xfId="7" applyFont="1" applyFill="1" applyBorder="1" applyAlignment="1">
      <alignment horizontal="justify" vertical="center" wrapText="1"/>
    </xf>
    <xf numFmtId="0" fontId="12" fillId="3" borderId="58" xfId="7" applyFont="1" applyFill="1" applyBorder="1" applyAlignment="1">
      <alignment vertical="center" wrapText="1"/>
    </xf>
    <xf numFmtId="0" fontId="12" fillId="0" borderId="0" xfId="0" applyFont="1" applyFill="1" applyAlignment="1">
      <alignment horizontal="justify" vertical="center" wrapText="1"/>
    </xf>
    <xf numFmtId="0" fontId="11" fillId="0" borderId="0" xfId="0" applyFont="1" applyBorder="1" applyAlignment="1">
      <alignment horizontal="center" vertical="center" wrapText="1" readingOrder="1"/>
    </xf>
    <xf numFmtId="0" fontId="11" fillId="0" borderId="0" xfId="0" applyFont="1" applyBorder="1" applyAlignment="1">
      <alignment horizontal="left" vertical="center" wrapText="1" readingOrder="1"/>
    </xf>
    <xf numFmtId="0" fontId="1" fillId="0" borderId="58" xfId="0" applyFont="1" applyFill="1" applyBorder="1" applyAlignment="1">
      <alignment horizontal="center" vertical="center"/>
    </xf>
    <xf numFmtId="0" fontId="1" fillId="0" borderId="58" xfId="0" applyFont="1" applyBorder="1" applyAlignment="1">
      <alignment horizontal="center" vertical="center"/>
    </xf>
    <xf numFmtId="0" fontId="1" fillId="0" borderId="58" xfId="0" applyFont="1" applyBorder="1" applyAlignment="1">
      <alignment vertical="center" wrapText="1"/>
    </xf>
    <xf numFmtId="0" fontId="1" fillId="0" borderId="64" xfId="0" applyFont="1" applyFill="1" applyBorder="1" applyAlignment="1">
      <alignment horizontal="center" vertical="center"/>
    </xf>
    <xf numFmtId="0" fontId="11" fillId="0" borderId="58" xfId="0" applyFont="1" applyFill="1" applyBorder="1" applyAlignment="1">
      <alignment horizontal="center" vertical="center" wrapText="1"/>
    </xf>
    <xf numFmtId="0" fontId="11" fillId="0" borderId="58" xfId="0" applyFont="1" applyBorder="1" applyAlignment="1">
      <alignment horizontal="center" vertical="center" wrapText="1"/>
    </xf>
    <xf numFmtId="0" fontId="4" fillId="5" borderId="22" xfId="0" applyFont="1" applyFill="1" applyBorder="1" applyAlignment="1">
      <alignment horizontal="center" vertical="center"/>
    </xf>
    <xf numFmtId="0" fontId="17" fillId="0" borderId="58" xfId="0" applyFont="1" applyBorder="1" applyAlignment="1">
      <alignment vertical="center" wrapText="1"/>
    </xf>
    <xf numFmtId="9" fontId="54" fillId="7" borderId="58" xfId="2" applyFont="1" applyFill="1" applyBorder="1" applyAlignment="1">
      <alignment horizontal="center" vertical="center" wrapText="1"/>
    </xf>
    <xf numFmtId="0" fontId="0" fillId="0" borderId="8" xfId="0" applyFill="1" applyBorder="1" applyAlignment="1">
      <alignment horizontal="center" vertical="center"/>
    </xf>
    <xf numFmtId="0" fontId="1" fillId="0" borderId="11" xfId="0" applyFont="1" applyBorder="1" applyAlignment="1">
      <alignment vertical="center" wrapText="1"/>
    </xf>
    <xf numFmtId="0" fontId="1" fillId="0" borderId="63" xfId="0" applyFont="1" applyBorder="1"/>
    <xf numFmtId="0" fontId="1" fillId="3" borderId="0" xfId="0" applyFont="1" applyFill="1" applyBorder="1" applyAlignment="1">
      <alignment wrapText="1"/>
    </xf>
    <xf numFmtId="0" fontId="1" fillId="3" borderId="0" xfId="0" applyFont="1" applyFill="1" applyBorder="1" applyAlignment="1"/>
    <xf numFmtId="0" fontId="1" fillId="3" borderId="63" xfId="0" applyFont="1" applyFill="1" applyBorder="1" applyAlignment="1">
      <alignment vertical="center" wrapText="1"/>
    </xf>
    <xf numFmtId="0" fontId="0" fillId="3" borderId="0" xfId="0" applyFill="1" applyBorder="1"/>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49" fontId="48" fillId="0" borderId="0" xfId="0" applyNumberFormat="1" applyFont="1" applyBorder="1" applyAlignment="1">
      <alignment vertical="center" wrapText="1"/>
    </xf>
    <xf numFmtId="0" fontId="0" fillId="0" borderId="7" xfId="0"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0" fillId="3" borderId="15" xfId="0" applyFill="1" applyBorder="1" applyAlignment="1">
      <alignment horizontal="center" vertical="center"/>
    </xf>
    <xf numFmtId="0" fontId="17" fillId="0" borderId="58" xfId="0" applyFont="1" applyBorder="1" applyAlignment="1">
      <alignment horizontal="left" vertical="center" wrapText="1"/>
    </xf>
    <xf numFmtId="0" fontId="5" fillId="0" borderId="58" xfId="0" applyFont="1" applyBorder="1" applyAlignment="1">
      <alignment vertical="center" wrapText="1"/>
    </xf>
    <xf numFmtId="9" fontId="5" fillId="0" borderId="58" xfId="0" applyNumberFormat="1" applyFont="1" applyBorder="1" applyAlignment="1">
      <alignment horizontal="center" vertical="center"/>
    </xf>
    <xf numFmtId="0" fontId="5" fillId="0" borderId="58" xfId="0" applyFont="1" applyBorder="1" applyAlignment="1">
      <alignment horizontal="left" vertical="center" wrapText="1"/>
    </xf>
    <xf numFmtId="0" fontId="0" fillId="0" borderId="58" xfId="0" applyFont="1" applyBorder="1" applyAlignment="1">
      <alignment vertical="center" wrapText="1"/>
    </xf>
    <xf numFmtId="0" fontId="57" fillId="0" borderId="58" xfId="0" applyFont="1" applyBorder="1" applyAlignment="1">
      <alignment vertical="center" wrapText="1"/>
    </xf>
    <xf numFmtId="0" fontId="1" fillId="0" borderId="58" xfId="0" applyFont="1" applyFill="1" applyBorder="1" applyAlignment="1">
      <alignment horizontal="left" vertical="center" wrapText="1"/>
    </xf>
    <xf numFmtId="0" fontId="1" fillId="0" borderId="58" xfId="0" applyFont="1" applyFill="1" applyBorder="1" applyAlignment="1">
      <alignment horizontal="left" vertical="center"/>
    </xf>
    <xf numFmtId="0" fontId="17" fillId="0" borderId="58" xfId="0" applyFont="1" applyFill="1" applyBorder="1" applyAlignment="1">
      <alignment horizontal="center" vertical="center" wrapText="1"/>
    </xf>
    <xf numFmtId="0" fontId="12" fillId="0" borderId="58" xfId="0" applyFont="1" applyFill="1" applyBorder="1" applyAlignment="1">
      <alignment horizontal="justify" vertical="center" wrapText="1"/>
    </xf>
    <xf numFmtId="0" fontId="12" fillId="0" borderId="5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58" xfId="0" applyFont="1" applyFill="1" applyBorder="1" applyAlignment="1">
      <alignment horizontal="left" vertical="center" wrapText="1"/>
    </xf>
    <xf numFmtId="0" fontId="5" fillId="0" borderId="58"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5" fillId="0" borderId="58" xfId="0" applyFont="1" applyFill="1" applyBorder="1" applyAlignment="1">
      <alignment horizontal="left" vertical="center" wrapText="1"/>
    </xf>
    <xf numFmtId="9" fontId="5" fillId="0" borderId="58" xfId="2" applyFont="1" applyFill="1" applyBorder="1" applyAlignment="1">
      <alignment horizontal="center" vertical="center"/>
    </xf>
    <xf numFmtId="0" fontId="13" fillId="0" borderId="58" xfId="0" applyFont="1" applyFill="1" applyBorder="1" applyAlignment="1">
      <alignment horizontal="center" vertical="center" wrapText="1"/>
    </xf>
    <xf numFmtId="0" fontId="13" fillId="0" borderId="58"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8" xfId="0" quotePrefix="1" applyFont="1" applyFill="1" applyBorder="1" applyAlignment="1">
      <alignment horizontal="left" vertical="center" wrapText="1"/>
    </xf>
    <xf numFmtId="0" fontId="13" fillId="0" borderId="58" xfId="0" applyFont="1" applyFill="1" applyBorder="1" applyAlignment="1">
      <alignment vertical="center" wrapText="1"/>
    </xf>
    <xf numFmtId="0" fontId="12" fillId="0" borderId="58" xfId="0" applyFont="1" applyFill="1" applyBorder="1" applyAlignment="1">
      <alignment vertical="center" wrapText="1"/>
    </xf>
    <xf numFmtId="0" fontId="12" fillId="3" borderId="58" xfId="0" applyFont="1" applyFill="1" applyBorder="1" applyAlignment="1">
      <alignment horizontal="left" vertical="center" wrapText="1"/>
    </xf>
    <xf numFmtId="0" fontId="12" fillId="3" borderId="58" xfId="0" applyFont="1" applyFill="1" applyBorder="1" applyAlignment="1">
      <alignment vertical="center" wrapText="1"/>
    </xf>
    <xf numFmtId="0" fontId="12" fillId="3" borderId="14" xfId="0" applyFont="1" applyFill="1" applyBorder="1" applyAlignment="1">
      <alignment horizontal="center" vertical="center" wrapText="1"/>
    </xf>
    <xf numFmtId="0" fontId="12" fillId="0" borderId="2" xfId="7" applyFont="1" applyFill="1" applyBorder="1" applyAlignment="1">
      <alignment horizontal="justify" vertical="center" wrapText="1"/>
    </xf>
    <xf numFmtId="0" fontId="12" fillId="3" borderId="2" xfId="7" applyFont="1" applyFill="1" applyBorder="1" applyAlignment="1">
      <alignment horizontal="justify" vertical="center" wrapText="1"/>
    </xf>
    <xf numFmtId="0" fontId="12" fillId="0" borderId="4" xfId="7" applyFont="1" applyFill="1" applyBorder="1" applyAlignment="1">
      <alignment horizontal="justify" vertical="center" wrapText="1"/>
    </xf>
    <xf numFmtId="0" fontId="12" fillId="3" borderId="58" xfId="7" applyFont="1" applyFill="1" applyBorder="1" applyAlignment="1">
      <alignment horizontal="justify" vertical="center" wrapText="1"/>
    </xf>
    <xf numFmtId="0" fontId="17" fillId="0" borderId="58" xfId="0" applyFont="1" applyBorder="1" applyAlignment="1">
      <alignment horizontal="center" vertical="center"/>
    </xf>
    <xf numFmtId="9" fontId="17" fillId="0" borderId="58" xfId="0" applyNumberFormat="1" applyFont="1" applyBorder="1" applyAlignment="1">
      <alignment horizontal="center" vertical="center"/>
    </xf>
    <xf numFmtId="0" fontId="17" fillId="3" borderId="58" xfId="0" applyFont="1" applyFill="1" applyBorder="1" applyAlignment="1">
      <alignment vertical="center" wrapText="1"/>
    </xf>
    <xf numFmtId="0" fontId="17" fillId="3" borderId="58" xfId="0" applyFont="1" applyFill="1" applyBorder="1" applyAlignment="1">
      <alignment horizontal="left" vertical="center" wrapText="1"/>
    </xf>
    <xf numFmtId="0" fontId="10" fillId="21" borderId="58"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12" borderId="58"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5" fillId="0" borderId="58"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0" xfId="20" applyFont="1"/>
    <xf numFmtId="0" fontId="10" fillId="12" borderId="58" xfId="20" applyFont="1" applyFill="1" applyBorder="1" applyAlignment="1">
      <alignment horizontal="center" vertical="center" wrapText="1"/>
    </xf>
    <xf numFmtId="0" fontId="10" fillId="21" borderId="2" xfId="20" applyFont="1" applyFill="1" applyBorder="1" applyAlignment="1">
      <alignment horizontal="center" vertical="center" wrapText="1"/>
    </xf>
    <xf numFmtId="0" fontId="10" fillId="22" borderId="2" xfId="20" applyFont="1" applyFill="1" applyBorder="1" applyAlignment="1">
      <alignment horizontal="center" vertical="center" wrapText="1"/>
    </xf>
    <xf numFmtId="0" fontId="5" fillId="0" borderId="58" xfId="0" applyFont="1" applyBorder="1" applyAlignment="1">
      <alignment horizontal="center" vertical="center" wrapText="1"/>
    </xf>
    <xf numFmtId="0" fontId="1" fillId="0" borderId="58" xfId="20" applyFont="1" applyBorder="1" applyAlignment="1">
      <alignment horizontal="center" vertical="center"/>
    </xf>
    <xf numFmtId="0" fontId="1" fillId="0" borderId="58" xfId="20" applyFont="1" applyBorder="1" applyAlignment="1">
      <alignment vertical="center" wrapText="1"/>
    </xf>
    <xf numFmtId="0" fontId="1" fillId="0" borderId="58" xfId="20" applyFont="1" applyBorder="1"/>
    <xf numFmtId="0" fontId="1" fillId="0" borderId="57" xfId="20" applyFont="1" applyBorder="1" applyAlignment="1">
      <alignment vertical="center" wrapText="1"/>
    </xf>
    <xf numFmtId="9" fontId="1" fillId="0" borderId="2" xfId="0" applyNumberFormat="1" applyFont="1" applyBorder="1" applyAlignment="1">
      <alignment horizontal="center" vertical="center" wrapText="1"/>
    </xf>
    <xf numFmtId="0" fontId="1" fillId="0" borderId="58" xfId="20" applyFont="1" applyFill="1" applyBorder="1"/>
    <xf numFmtId="0" fontId="5" fillId="0" borderId="57" xfId="20" applyFont="1" applyFill="1" applyBorder="1" applyAlignment="1">
      <alignment vertical="center" wrapText="1"/>
    </xf>
    <xf numFmtId="0" fontId="1" fillId="0" borderId="0" xfId="20" applyFont="1" applyAlignment="1">
      <alignment horizontal="center" vertical="center"/>
    </xf>
    <xf numFmtId="0" fontId="1" fillId="0" borderId="0" xfId="20" applyFont="1" applyAlignment="1">
      <alignment vertical="center"/>
    </xf>
    <xf numFmtId="0" fontId="0" fillId="0" borderId="0" xfId="0" applyFont="1"/>
    <xf numFmtId="0" fontId="0" fillId="0" borderId="0" xfId="0" applyFont="1" applyBorder="1"/>
    <xf numFmtId="0" fontId="0" fillId="0" borderId="58" xfId="0" applyFont="1" applyBorder="1"/>
    <xf numFmtId="0" fontId="5" fillId="3" borderId="2" xfId="0" applyFont="1" applyFill="1" applyBorder="1" applyAlignment="1">
      <alignment horizontal="left" vertical="center" wrapText="1"/>
    </xf>
    <xf numFmtId="0" fontId="0" fillId="0" borderId="58" xfId="0" applyFont="1" applyBorder="1" applyAlignment="1">
      <alignment horizontal="left" vertical="center" wrapText="1"/>
    </xf>
    <xf numFmtId="0" fontId="0" fillId="0" borderId="58" xfId="0" applyFont="1" applyBorder="1" applyAlignment="1">
      <alignment horizontal="center" vertical="center"/>
    </xf>
    <xf numFmtId="0" fontId="0" fillId="0" borderId="58" xfId="0" applyFont="1" applyBorder="1" applyAlignment="1">
      <alignment horizontal="center"/>
    </xf>
    <xf numFmtId="0" fontId="61" fillId="3" borderId="58" xfId="0" applyFont="1" applyFill="1" applyBorder="1" applyAlignment="1">
      <alignment vertical="top" wrapText="1"/>
    </xf>
    <xf numFmtId="0" fontId="61" fillId="3" borderId="58" xfId="0" applyFont="1" applyFill="1" applyBorder="1" applyAlignment="1">
      <alignment horizontal="left" vertical="center" wrapText="1"/>
    </xf>
    <xf numFmtId="0" fontId="10" fillId="12" borderId="58" xfId="5" applyFont="1" applyFill="1" applyBorder="1" applyAlignment="1">
      <alignment horizontal="center" vertical="center" wrapText="1"/>
    </xf>
    <xf numFmtId="0" fontId="10" fillId="21" borderId="2" xfId="5" applyFont="1" applyFill="1" applyBorder="1" applyAlignment="1">
      <alignment horizontal="center" vertical="center" wrapText="1"/>
    </xf>
    <xf numFmtId="0" fontId="10" fillId="22" borderId="2" xfId="5" applyFont="1" applyFill="1" applyBorder="1" applyAlignment="1">
      <alignment horizontal="center" vertical="center" wrapText="1"/>
    </xf>
    <xf numFmtId="9" fontId="1" fillId="0" borderId="58" xfId="2" applyFont="1" applyFill="1" applyBorder="1" applyAlignment="1">
      <alignment horizontal="center" vertical="center"/>
    </xf>
    <xf numFmtId="0" fontId="1" fillId="0" borderId="58" xfId="0" applyFont="1" applyFill="1" applyBorder="1" applyAlignment="1">
      <alignment horizontal="center" vertical="center" wrapText="1"/>
    </xf>
    <xf numFmtId="0" fontId="10" fillId="12" borderId="58"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5" fillId="0" borderId="58" xfId="0" applyFont="1" applyBorder="1" applyAlignment="1">
      <alignment horizontal="center" vertical="center" wrapText="1"/>
    </xf>
    <xf numFmtId="0" fontId="1" fillId="0" borderId="64" xfId="0" applyFont="1" applyFill="1" applyBorder="1" applyAlignment="1">
      <alignment horizontal="center" vertical="center" wrapText="1"/>
    </xf>
    <xf numFmtId="0" fontId="1" fillId="0" borderId="4" xfId="0" applyFont="1" applyFill="1" applyBorder="1" applyAlignment="1">
      <alignment horizontal="center" vertical="center" wrapText="1"/>
    </xf>
    <xf numFmtId="9" fontId="1" fillId="0" borderId="58" xfId="2" applyFont="1" applyFill="1" applyBorder="1" applyAlignment="1">
      <alignment horizontal="center" vertical="center"/>
    </xf>
    <xf numFmtId="0" fontId="10" fillId="12" borderId="58" xfId="5" applyFont="1" applyFill="1" applyBorder="1" applyAlignment="1">
      <alignment horizontal="center" vertical="center" wrapText="1"/>
    </xf>
    <xf numFmtId="0" fontId="11" fillId="0" borderId="58" xfId="0" applyFont="1" applyFill="1" applyBorder="1" applyAlignment="1">
      <alignment horizontal="center" vertical="top" wrapText="1"/>
    </xf>
    <xf numFmtId="0" fontId="11" fillId="0" borderId="58" xfId="0" applyFont="1" applyFill="1" applyBorder="1" applyAlignment="1">
      <alignment horizontal="left" vertical="top" wrapText="1"/>
    </xf>
    <xf numFmtId="0" fontId="0" fillId="0" borderId="58" xfId="0" applyFont="1" applyBorder="1" applyAlignment="1">
      <alignment vertical="center"/>
    </xf>
    <xf numFmtId="0" fontId="65" fillId="0" borderId="58" xfId="0" applyFont="1" applyBorder="1" applyAlignment="1">
      <alignment horizontal="center" vertical="center"/>
    </xf>
    <xf numFmtId="0" fontId="66" fillId="0" borderId="58" xfId="0" applyFont="1" applyBorder="1" applyAlignment="1">
      <alignment horizontal="left" vertical="center" wrapText="1"/>
    </xf>
    <xf numFmtId="0" fontId="59" fillId="0" borderId="58" xfId="0" applyFont="1" applyBorder="1" applyAlignment="1">
      <alignment horizontal="left" vertical="center" wrapText="1"/>
    </xf>
    <xf numFmtId="0" fontId="0" fillId="0" borderId="2" xfId="0" applyFont="1" applyBorder="1" applyAlignment="1">
      <alignment vertical="center"/>
    </xf>
    <xf numFmtId="0" fontId="0" fillId="0" borderId="4" xfId="0" applyFont="1" applyBorder="1" applyAlignment="1">
      <alignment vertical="center"/>
    </xf>
    <xf numFmtId="0" fontId="3" fillId="0" borderId="58" xfId="0" applyFont="1" applyBorder="1" applyAlignment="1">
      <alignment horizontal="center" vertical="center" wrapText="1"/>
    </xf>
    <xf numFmtId="9" fontId="5" fillId="0" borderId="58" xfId="1" applyNumberFormat="1" applyFont="1" applyBorder="1" applyAlignment="1">
      <alignment horizontal="center" vertical="center"/>
    </xf>
    <xf numFmtId="0" fontId="5" fillId="3" borderId="58" xfId="0" applyFont="1" applyFill="1" applyBorder="1" applyAlignment="1">
      <alignment horizontal="center" vertical="center"/>
    </xf>
    <xf numFmtId="0" fontId="5" fillId="3" borderId="14" xfId="0" applyFont="1" applyFill="1" applyBorder="1" applyAlignment="1">
      <alignment horizontal="left" vertical="center" wrapText="1"/>
    </xf>
    <xf numFmtId="0" fontId="5" fillId="3" borderId="58" xfId="0" applyFont="1" applyFill="1" applyBorder="1" applyAlignment="1">
      <alignment horizontal="left" wrapText="1"/>
    </xf>
    <xf numFmtId="0" fontId="5" fillId="3" borderId="0" xfId="0" applyFont="1" applyFill="1" applyAlignment="1">
      <alignment wrapText="1"/>
    </xf>
    <xf numFmtId="49" fontId="5" fillId="3" borderId="14" xfId="0" applyNumberFormat="1" applyFont="1" applyFill="1" applyBorder="1" applyAlignment="1">
      <alignment horizontal="left" vertical="center" wrapText="1"/>
    </xf>
    <xf numFmtId="0" fontId="5" fillId="3" borderId="58" xfId="0" applyFont="1" applyFill="1" applyBorder="1" applyAlignment="1">
      <alignment horizontal="left" vertical="top" wrapText="1"/>
    </xf>
    <xf numFmtId="15" fontId="5" fillId="3" borderId="11"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49" fontId="5" fillId="3" borderId="9" xfId="0" applyNumberFormat="1" applyFont="1" applyFill="1" applyBorder="1" applyAlignment="1">
      <alignment horizontal="left" vertical="center" wrapText="1"/>
    </xf>
    <xf numFmtId="15" fontId="5" fillId="3" borderId="14" xfId="0" applyNumberFormat="1" applyFont="1" applyFill="1" applyBorder="1" applyAlignment="1">
      <alignment horizontal="left" vertical="center" wrapText="1"/>
    </xf>
    <xf numFmtId="0" fontId="69" fillId="3" borderId="58" xfId="6" applyFont="1" applyFill="1" applyBorder="1" applyAlignment="1" applyProtection="1">
      <alignment horizontal="center" vertical="center" wrapText="1"/>
    </xf>
    <xf numFmtId="0" fontId="67" fillId="0" borderId="58" xfId="0" applyFont="1" applyBorder="1" applyAlignment="1">
      <alignment vertical="center" wrapText="1"/>
    </xf>
    <xf numFmtId="0" fontId="67" fillId="0" borderId="33" xfId="0" applyFont="1" applyBorder="1" applyAlignment="1">
      <alignment vertical="center" wrapText="1"/>
    </xf>
    <xf numFmtId="0" fontId="57" fillId="0" borderId="58" xfId="0" applyFont="1" applyBorder="1"/>
    <xf numFmtId="0" fontId="72" fillId="21" borderId="2" xfId="0" applyFont="1" applyFill="1" applyBorder="1" applyAlignment="1">
      <alignment horizontal="center" vertical="center" wrapText="1"/>
    </xf>
    <xf numFmtId="0" fontId="17" fillId="3" borderId="58" xfId="0" applyFont="1" applyFill="1" applyBorder="1" applyAlignment="1">
      <alignment horizontal="center" vertical="center"/>
    </xf>
    <xf numFmtId="0" fontId="17" fillId="0" borderId="0" xfId="0" applyFont="1" applyBorder="1"/>
    <xf numFmtId="0" fontId="11" fillId="20" borderId="58" xfId="0" applyFont="1" applyFill="1" applyBorder="1" applyAlignment="1">
      <alignment horizontal="center" vertical="center"/>
    </xf>
    <xf numFmtId="0" fontId="12" fillId="20" borderId="58" xfId="0" applyFont="1" applyFill="1" applyBorder="1" applyAlignment="1">
      <alignment vertical="center" wrapText="1"/>
    </xf>
    <xf numFmtId="0" fontId="17" fillId="0" borderId="0" xfId="0" applyFont="1"/>
    <xf numFmtId="0" fontId="12" fillId="25" borderId="58" xfId="0" applyFont="1" applyFill="1" applyBorder="1" applyAlignment="1">
      <alignment horizontal="left" vertical="center" wrapText="1"/>
    </xf>
    <xf numFmtId="0" fontId="17" fillId="3" borderId="58" xfId="0" applyFont="1" applyFill="1" applyBorder="1" applyAlignment="1">
      <alignment horizontal="center" vertical="center" wrapText="1"/>
    </xf>
    <xf numFmtId="0" fontId="17" fillId="0" borderId="58" xfId="0" applyFont="1" applyBorder="1"/>
    <xf numFmtId="0" fontId="17" fillId="0" borderId="58" xfId="0" applyFont="1" applyBorder="1" applyAlignment="1">
      <alignment horizontal="center" vertical="center" wrapText="1"/>
    </xf>
    <xf numFmtId="0" fontId="12" fillId="3" borderId="9" xfId="0" applyFont="1" applyFill="1" applyBorder="1" applyAlignment="1">
      <alignment horizontal="center" vertical="center" wrapText="1"/>
    </xf>
    <xf numFmtId="0" fontId="12" fillId="20"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3" fillId="0" borderId="14" xfId="0" applyFont="1" applyFill="1" applyBorder="1" applyAlignment="1">
      <alignment horizontal="left" vertical="center" wrapText="1"/>
    </xf>
    <xf numFmtId="9" fontId="11" fillId="0" borderId="14" xfId="0" applyNumberFormat="1" applyFont="1" applyFill="1" applyBorder="1" applyAlignment="1">
      <alignment horizontal="center" vertical="center" wrapText="1"/>
    </xf>
    <xf numFmtId="0" fontId="12" fillId="2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53" fillId="0" borderId="11" xfId="0" applyFont="1" applyFill="1" applyBorder="1" applyAlignment="1">
      <alignment horizontal="left" vertical="center" wrapText="1"/>
    </xf>
    <xf numFmtId="9" fontId="11" fillId="0" borderId="11" xfId="0" applyNumberFormat="1" applyFont="1" applyFill="1" applyBorder="1" applyAlignment="1">
      <alignment horizontal="center" vertical="center" wrapText="1"/>
    </xf>
    <xf numFmtId="0" fontId="10" fillId="12" borderId="58" xfId="0" applyFont="1" applyFill="1" applyBorder="1" applyAlignment="1">
      <alignment vertical="center" wrapText="1"/>
    </xf>
    <xf numFmtId="0" fontId="10" fillId="12" borderId="2" xfId="0" applyFont="1" applyFill="1" applyBorder="1" applyAlignment="1">
      <alignment horizontal="center" vertical="center" wrapText="1"/>
    </xf>
    <xf numFmtId="0" fontId="13" fillId="0" borderId="58" xfId="0" applyFont="1" applyBorder="1" applyAlignment="1">
      <alignment horizontal="center" vertical="center" wrapText="1"/>
    </xf>
    <xf numFmtId="0" fontId="13" fillId="0" borderId="58" xfId="0" applyFont="1" applyBorder="1" applyAlignment="1">
      <alignment horizontal="left" vertical="center" wrapText="1"/>
    </xf>
    <xf numFmtId="0" fontId="13" fillId="0" borderId="58" xfId="0" applyFont="1" applyBorder="1" applyAlignment="1">
      <alignment vertical="center" wrapText="1"/>
    </xf>
    <xf numFmtId="0" fontId="13" fillId="24" borderId="58" xfId="0" applyFont="1" applyFill="1" applyBorder="1" applyAlignment="1">
      <alignment vertical="center" wrapText="1"/>
    </xf>
    <xf numFmtId="0" fontId="13" fillId="0" borderId="58" xfId="0" quotePrefix="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46" xfId="0" applyFont="1" applyBorder="1" applyAlignment="1">
      <alignment vertical="center" wrapText="1"/>
    </xf>
    <xf numFmtId="0" fontId="5" fillId="26" borderId="58" xfId="0" applyFont="1" applyFill="1" applyBorder="1" applyAlignment="1">
      <alignment vertical="center" wrapText="1"/>
    </xf>
    <xf numFmtId="0" fontId="11" fillId="26" borderId="58" xfId="0" applyFont="1" applyFill="1" applyBorder="1"/>
    <xf numFmtId="0" fontId="11" fillId="26" borderId="58" xfId="0" applyFont="1" applyFill="1" applyBorder="1" applyAlignment="1">
      <alignment horizontal="center" vertical="center"/>
    </xf>
    <xf numFmtId="0" fontId="11" fillId="26" borderId="58" xfId="0" applyFont="1" applyFill="1" applyBorder="1" applyAlignment="1">
      <alignment horizontal="center" vertical="center" wrapText="1"/>
    </xf>
    <xf numFmtId="0" fontId="11" fillId="26" borderId="58" xfId="0" applyFont="1" applyFill="1" applyBorder="1" applyAlignment="1">
      <alignment horizontal="center"/>
    </xf>
    <xf numFmtId="0" fontId="78" fillId="0" borderId="2" xfId="0" applyFont="1" applyBorder="1" applyAlignment="1">
      <alignment horizontal="left" vertical="center" wrapText="1"/>
    </xf>
    <xf numFmtId="0" fontId="11" fillId="0" borderId="58" xfId="0" applyFont="1" applyFill="1" applyBorder="1" applyAlignment="1">
      <alignment vertical="center"/>
    </xf>
    <xf numFmtId="0" fontId="11" fillId="0" borderId="58" xfId="0" applyFont="1" applyFill="1" applyBorder="1" applyAlignment="1"/>
    <xf numFmtId="0" fontId="11" fillId="26" borderId="58" xfId="0" applyFont="1" applyFill="1" applyBorder="1" applyAlignment="1">
      <alignment vertical="center" wrapText="1"/>
    </xf>
    <xf numFmtId="9" fontId="11" fillId="26" borderId="58"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58" xfId="7" applyFont="1" applyFill="1" applyBorder="1" applyAlignment="1">
      <alignment vertical="center" wrapText="1"/>
    </xf>
    <xf numFmtId="0" fontId="61" fillId="0" borderId="58" xfId="6" applyFont="1" applyFill="1" applyBorder="1" applyAlignment="1" applyProtection="1">
      <alignment wrapText="1"/>
    </xf>
    <xf numFmtId="0" fontId="1" fillId="0" borderId="58" xfId="6" applyFont="1" applyFill="1" applyBorder="1" applyAlignment="1" applyProtection="1">
      <alignment vertical="center" wrapText="1"/>
    </xf>
    <xf numFmtId="0" fontId="79" fillId="0" borderId="58" xfId="0" applyFont="1" applyBorder="1" applyAlignment="1">
      <alignment horizontal="center" vertical="center"/>
    </xf>
    <xf numFmtId="0" fontId="17" fillId="0" borderId="58" xfId="7" applyFont="1" applyFill="1" applyBorder="1" applyAlignment="1">
      <alignment horizontal="justify" vertical="center" wrapText="1"/>
    </xf>
    <xf numFmtId="0" fontId="17" fillId="0" borderId="2" xfId="7" applyFont="1" applyFill="1" applyBorder="1" applyAlignment="1">
      <alignment horizontal="justify" vertical="center" wrapText="1"/>
    </xf>
    <xf numFmtId="0" fontId="1" fillId="0" borderId="0" xfId="0" applyFont="1" applyBorder="1" applyAlignment="1">
      <alignment horizontal="center" vertical="center" wrapText="1"/>
    </xf>
    <xf numFmtId="0" fontId="1" fillId="0" borderId="58" xfId="0" applyFont="1" applyBorder="1" applyAlignment="1">
      <alignment horizontal="center" vertical="center" wrapText="1"/>
    </xf>
    <xf numFmtId="9" fontId="1" fillId="0" borderId="2" xfId="2" applyFont="1" applyBorder="1" applyAlignment="1">
      <alignment horizontal="center" vertical="center" wrapText="1"/>
    </xf>
    <xf numFmtId="0" fontId="69" fillId="0" borderId="58" xfId="6" applyFont="1" applyFill="1" applyBorder="1" applyAlignment="1" applyProtection="1">
      <alignment horizontal="center" vertical="center" wrapText="1"/>
    </xf>
    <xf numFmtId="0" fontId="1" fillId="0" borderId="14" xfId="0" applyFont="1" applyFill="1" applyBorder="1" applyAlignment="1">
      <alignment horizontal="center" vertical="center" wrapText="1"/>
    </xf>
    <xf numFmtId="0" fontId="1" fillId="0" borderId="58"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22" fillId="0" borderId="14" xfId="6" applyFont="1" applyFill="1" applyBorder="1" applyAlignment="1" applyProtection="1">
      <alignment horizontal="center" vertical="center" wrapText="1"/>
    </xf>
    <xf numFmtId="9" fontId="1" fillId="0" borderId="0" xfId="0" applyNumberFormat="1" applyFont="1" applyAlignment="1">
      <alignment horizontal="center" vertical="center" wrapText="1"/>
    </xf>
    <xf numFmtId="0" fontId="22" fillId="0" borderId="12" xfId="6" applyFont="1" applyFill="1" applyBorder="1" applyAlignment="1" applyProtection="1">
      <alignment horizontal="center" vertical="center" wrapText="1"/>
    </xf>
    <xf numFmtId="0" fontId="69" fillId="0" borderId="0" xfId="6" applyFont="1" applyFill="1" applyAlignment="1" applyProtection="1">
      <alignment horizontal="center" vertical="center" wrapText="1"/>
    </xf>
    <xf numFmtId="0" fontId="69" fillId="0" borderId="12" xfId="6" applyFont="1" applyFill="1" applyBorder="1" applyAlignment="1" applyProtection="1">
      <alignment horizontal="center" vertical="center" wrapText="1"/>
    </xf>
    <xf numFmtId="0" fontId="1" fillId="0" borderId="0" xfId="0" applyFont="1" applyAlignment="1">
      <alignment wrapText="1"/>
    </xf>
    <xf numFmtId="0" fontId="1" fillId="0" borderId="2"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8" xfId="0" applyFont="1" applyBorder="1"/>
    <xf numFmtId="0" fontId="22" fillId="0" borderId="58" xfId="6" applyFont="1" applyBorder="1" applyAlignment="1" applyProtection="1">
      <alignment horizontal="center" vertical="center" wrapText="1"/>
    </xf>
    <xf numFmtId="0" fontId="1" fillId="0" borderId="58" xfId="0" applyFont="1" applyBorder="1" applyAlignment="1">
      <alignment horizontal="left" vertical="center" wrapText="1"/>
    </xf>
    <xf numFmtId="0" fontId="1" fillId="3" borderId="58" xfId="0" applyFont="1" applyFill="1" applyBorder="1" applyAlignment="1">
      <alignment horizontal="center" vertical="center"/>
    </xf>
    <xf numFmtId="0" fontId="1" fillId="0" borderId="58" xfId="0" applyFont="1" applyBorder="1" applyAlignment="1">
      <alignment horizontal="center" vertical="center"/>
    </xf>
    <xf numFmtId="9" fontId="1" fillId="0" borderId="58" xfId="0" applyNumberFormat="1" applyFont="1" applyBorder="1" applyAlignment="1">
      <alignment horizontal="center" vertical="center"/>
    </xf>
    <xf numFmtId="0" fontId="1" fillId="0" borderId="58" xfId="0" applyFont="1" applyBorder="1" applyAlignment="1">
      <alignment vertical="top" wrapText="1"/>
    </xf>
    <xf numFmtId="0" fontId="1" fillId="3" borderId="58" xfId="0" applyFont="1" applyFill="1" applyBorder="1" applyAlignment="1">
      <alignment vertical="top" wrapText="1"/>
    </xf>
    <xf numFmtId="0" fontId="1" fillId="0" borderId="58" xfId="0" applyFont="1" applyBorder="1" applyAlignment="1">
      <alignment wrapText="1"/>
    </xf>
    <xf numFmtId="0" fontId="1" fillId="3" borderId="58" xfId="0" applyFont="1" applyFill="1" applyBorder="1" applyAlignment="1">
      <alignment vertical="center" wrapText="1"/>
    </xf>
    <xf numFmtId="0" fontId="1" fillId="0" borderId="0" xfId="5" applyFont="1"/>
    <xf numFmtId="0" fontId="1" fillId="0" borderId="0" xfId="5" applyFont="1" applyAlignment="1">
      <alignment vertical="center"/>
    </xf>
    <xf numFmtId="0" fontId="1" fillId="0" borderId="0" xfId="5" applyFont="1" applyAlignment="1">
      <alignment horizontal="center" vertical="center"/>
    </xf>
    <xf numFmtId="0" fontId="1" fillId="0" borderId="58" xfId="5" applyFont="1" applyFill="1" applyBorder="1" applyAlignment="1">
      <alignment horizontal="center" vertical="center"/>
    </xf>
    <xf numFmtId="0" fontId="1" fillId="0" borderId="58" xfId="5" applyFont="1" applyFill="1" applyBorder="1" applyAlignment="1">
      <alignment horizontal="left" vertical="center" wrapText="1"/>
    </xf>
    <xf numFmtId="9" fontId="1" fillId="0" borderId="58" xfId="5" applyNumberFormat="1" applyFont="1" applyFill="1" applyBorder="1" applyAlignment="1">
      <alignment horizontal="center" vertical="center"/>
    </xf>
    <xf numFmtId="0" fontId="1" fillId="0" borderId="58" xfId="5" applyFont="1" applyFill="1" applyBorder="1" applyAlignment="1">
      <alignment horizontal="center" vertical="center" wrapText="1"/>
    </xf>
    <xf numFmtId="0" fontId="22" fillId="0" borderId="58" xfId="6" applyFont="1" applyFill="1" applyBorder="1" applyAlignment="1" applyProtection="1">
      <alignment vertical="center" wrapText="1"/>
    </xf>
    <xf numFmtId="0" fontId="1" fillId="0" borderId="58" xfId="5" applyFont="1" applyFill="1" applyBorder="1" applyAlignment="1">
      <alignment horizontal="left" vertical="center"/>
    </xf>
    <xf numFmtId="0" fontId="1" fillId="0" borderId="58" xfId="0" applyFont="1" applyBorder="1" applyAlignment="1">
      <alignment vertical="top"/>
    </xf>
    <xf numFmtId="0" fontId="11" fillId="0" borderId="58" xfId="0" applyFont="1" applyBorder="1" applyAlignment="1">
      <alignment vertical="top" wrapText="1"/>
    </xf>
    <xf numFmtId="0" fontId="1" fillId="0" borderId="58" xfId="0" applyFont="1" applyBorder="1" applyAlignment="1">
      <alignment vertical="center"/>
    </xf>
    <xf numFmtId="0" fontId="1" fillId="0" borderId="58" xfId="0" applyFont="1" applyBorder="1" applyAlignment="1">
      <alignment horizontal="center" vertical="top" wrapText="1"/>
    </xf>
    <xf numFmtId="0" fontId="1" fillId="0" borderId="58" xfId="0" applyFont="1" applyBorder="1" applyAlignment="1">
      <alignment horizontal="center"/>
    </xf>
    <xf numFmtId="0" fontId="1" fillId="0" borderId="4" xfId="0" applyFont="1" applyBorder="1" applyAlignment="1">
      <alignment horizontal="center" vertical="center" wrapText="1"/>
    </xf>
    <xf numFmtId="9" fontId="1" fillId="0" borderId="58" xfId="0" applyNumberFormat="1" applyFont="1" applyBorder="1" applyAlignment="1">
      <alignment horizontal="center" vertical="center"/>
    </xf>
    <xf numFmtId="2" fontId="5" fillId="0" borderId="0" xfId="0" applyNumberFormat="1" applyFont="1" applyAlignment="1">
      <alignment horizontal="center" vertical="center"/>
    </xf>
    <xf numFmtId="0" fontId="27" fillId="3" borderId="58" xfId="6" applyFont="1" applyFill="1" applyBorder="1" applyAlignment="1" applyProtection="1">
      <alignment horizontal="center" vertical="center" wrapText="1"/>
    </xf>
    <xf numFmtId="0" fontId="1" fillId="0" borderId="58" xfId="0" applyFont="1" applyBorder="1" applyAlignment="1">
      <alignment horizontal="left" vertical="center" wrapText="1"/>
    </xf>
    <xf numFmtId="0" fontId="1" fillId="0" borderId="2" xfId="0" applyFont="1" applyBorder="1"/>
    <xf numFmtId="0" fontId="1" fillId="0" borderId="46" xfId="0" applyFont="1" applyBorder="1"/>
    <xf numFmtId="0" fontId="1" fillId="0" borderId="46" xfId="0" applyFont="1" applyFill="1" applyBorder="1" applyAlignment="1">
      <alignment horizontal="center" vertical="center"/>
    </xf>
    <xf numFmtId="0" fontId="22" fillId="0" borderId="46" xfId="6" applyFont="1" applyBorder="1" applyAlignment="1" applyProtection="1">
      <alignment horizontal="center" vertical="center" wrapText="1"/>
    </xf>
    <xf numFmtId="0" fontId="1" fillId="0" borderId="58" xfId="0" applyFont="1" applyFill="1" applyBorder="1" applyAlignment="1">
      <alignment wrapText="1"/>
    </xf>
    <xf numFmtId="0" fontId="22" fillId="0" borderId="58" xfId="6" applyFont="1" applyBorder="1" applyAlignment="1" applyProtection="1">
      <alignment wrapText="1"/>
    </xf>
    <xf numFmtId="0" fontId="22" fillId="0" borderId="58" xfId="6" applyFont="1" applyBorder="1" applyAlignment="1" applyProtection="1">
      <alignment vertical="center" wrapText="1"/>
    </xf>
    <xf numFmtId="0" fontId="1" fillId="0" borderId="33" xfId="0" applyFont="1" applyBorder="1"/>
    <xf numFmtId="0" fontId="1" fillId="0" borderId="33" xfId="0" applyFont="1" applyBorder="1" applyAlignment="1">
      <alignment horizontal="center" vertical="center"/>
    </xf>
    <xf numFmtId="0" fontId="1" fillId="0" borderId="33" xfId="0" applyFont="1" applyBorder="1" applyAlignment="1">
      <alignment horizontal="center" vertical="center" wrapText="1"/>
    </xf>
    <xf numFmtId="0" fontId="1" fillId="0" borderId="58" xfId="0" applyFont="1" applyBorder="1" applyAlignment="1">
      <alignment horizontal="justify" vertical="center" wrapText="1"/>
    </xf>
    <xf numFmtId="9" fontId="1" fillId="0" borderId="58" xfId="2" applyFont="1" applyBorder="1" applyAlignment="1">
      <alignment horizontal="center" vertical="center"/>
    </xf>
    <xf numFmtId="9" fontId="1" fillId="0" borderId="58" xfId="2" applyFont="1" applyBorder="1" applyAlignment="1">
      <alignment horizontal="center" vertical="center" wrapText="1"/>
    </xf>
    <xf numFmtId="0" fontId="1" fillId="0" borderId="0" xfId="0" applyFont="1" applyAlignment="1"/>
    <xf numFmtId="0" fontId="1" fillId="0" borderId="58" xfId="0" applyFont="1" applyBorder="1" applyAlignment="1">
      <alignment horizontal="left" vertical="center"/>
    </xf>
    <xf numFmtId="0" fontId="1" fillId="0" borderId="58" xfId="5" applyFont="1" applyBorder="1" applyAlignment="1">
      <alignment vertical="center" wrapText="1"/>
    </xf>
    <xf numFmtId="0" fontId="1" fillId="0" borderId="4" xfId="5" applyFont="1" applyBorder="1" applyAlignment="1">
      <alignment vertical="center" wrapText="1"/>
    </xf>
    <xf numFmtId="46" fontId="1" fillId="0" borderId="58" xfId="5" applyNumberFormat="1" applyFont="1" applyBorder="1" applyAlignment="1">
      <alignment vertical="center" wrapText="1"/>
    </xf>
    <xf numFmtId="0" fontId="1" fillId="0" borderId="2" xfId="5" applyFont="1" applyBorder="1" applyAlignment="1">
      <alignment vertical="center" wrapText="1"/>
    </xf>
    <xf numFmtId="0" fontId="1" fillId="0" borderId="58" xfId="5" applyFont="1" applyBorder="1" applyAlignment="1">
      <alignment wrapText="1"/>
    </xf>
    <xf numFmtId="0" fontId="22" fillId="0" borderId="58" xfId="6" applyFont="1" applyBorder="1" applyAlignment="1" applyProtection="1">
      <alignment vertical="center"/>
    </xf>
    <xf numFmtId="0" fontId="1" fillId="0" borderId="0" xfId="5" applyFont="1" applyAlignment="1">
      <alignment wrapText="1"/>
    </xf>
    <xf numFmtId="0" fontId="1" fillId="5" borderId="58" xfId="0" applyFont="1" applyFill="1" applyBorder="1" applyAlignment="1">
      <alignment horizontal="center" vertical="center"/>
    </xf>
    <xf numFmtId="0" fontId="1" fillId="5" borderId="58" xfId="0" applyFont="1" applyFill="1" applyBorder="1"/>
    <xf numFmtId="0" fontId="1" fillId="5" borderId="58" xfId="0" quotePrefix="1" applyFont="1" applyFill="1" applyBorder="1" applyAlignment="1">
      <alignment vertical="center" wrapText="1"/>
    </xf>
    <xf numFmtId="9" fontId="1" fillId="5" borderId="58" xfId="0" applyNumberFormat="1" applyFont="1" applyFill="1" applyBorder="1" applyAlignment="1">
      <alignment horizontal="center" vertical="center"/>
    </xf>
    <xf numFmtId="0" fontId="1" fillId="5" borderId="58" xfId="0" applyFont="1" applyFill="1" applyBorder="1" applyAlignment="1">
      <alignment horizontal="center" vertical="center" wrapText="1"/>
    </xf>
    <xf numFmtId="0" fontId="1" fillId="5" borderId="58" xfId="0" quotePrefix="1" applyFont="1" applyFill="1" applyBorder="1" applyAlignment="1">
      <alignment vertical="center"/>
    </xf>
    <xf numFmtId="0" fontId="1" fillId="24" borderId="58" xfId="0" applyFont="1" applyFill="1" applyBorder="1"/>
    <xf numFmtId="0" fontId="1" fillId="24" borderId="58" xfId="0" applyFont="1" applyFill="1" applyBorder="1" applyAlignment="1">
      <alignment horizontal="center"/>
    </xf>
    <xf numFmtId="0" fontId="11" fillId="24" borderId="58" xfId="0" applyFont="1" applyFill="1" applyBorder="1" applyAlignment="1">
      <alignment vertical="center" wrapText="1"/>
    </xf>
    <xf numFmtId="0" fontId="1" fillId="5" borderId="58" xfId="0" applyFont="1" applyFill="1" applyBorder="1" applyAlignment="1">
      <alignment vertical="center" wrapText="1"/>
    </xf>
    <xf numFmtId="9" fontId="1" fillId="5" borderId="58" xfId="0" applyNumberFormat="1" applyFont="1" applyFill="1" applyBorder="1" applyAlignment="1">
      <alignment horizontal="center" vertical="center" wrapText="1"/>
    </xf>
    <xf numFmtId="0" fontId="1" fillId="0" borderId="58" xfId="0" applyFont="1" applyFill="1" applyBorder="1"/>
    <xf numFmtId="0" fontId="1" fillId="26" borderId="58" xfId="0" applyFont="1" applyFill="1" applyBorder="1" applyAlignment="1">
      <alignment horizontal="center" vertical="center" wrapText="1"/>
    </xf>
    <xf numFmtId="0" fontId="1" fillId="5" borderId="58" xfId="0" applyFont="1" applyFill="1" applyBorder="1" applyAlignment="1">
      <alignment horizontal="left" vertical="center" wrapText="1"/>
    </xf>
    <xf numFmtId="0" fontId="22" fillId="5" borderId="58" xfId="6" applyFont="1" applyFill="1" applyBorder="1" applyAlignment="1" applyProtection="1">
      <alignment vertical="center" wrapText="1"/>
    </xf>
    <xf numFmtId="0" fontId="1" fillId="5" borderId="2" xfId="0" applyFont="1" applyFill="1" applyBorder="1" applyAlignment="1">
      <alignment horizontal="left" vertical="center" wrapText="1"/>
    </xf>
    <xf numFmtId="0" fontId="22" fillId="5" borderId="2" xfId="6" applyFont="1" applyFill="1" applyBorder="1" applyAlignment="1" applyProtection="1">
      <alignment vertical="center" wrapText="1"/>
    </xf>
    <xf numFmtId="9" fontId="1" fillId="27" borderId="58" xfId="0" applyNumberFormat="1" applyFont="1" applyFill="1" applyBorder="1" applyAlignment="1">
      <alignment horizontal="center" vertical="center"/>
    </xf>
    <xf numFmtId="0" fontId="1" fillId="27" borderId="58" xfId="0" applyFont="1" applyFill="1" applyBorder="1" applyAlignment="1">
      <alignment vertical="center" wrapText="1"/>
    </xf>
    <xf numFmtId="0" fontId="22" fillId="27" borderId="58" xfId="6" applyFont="1" applyFill="1" applyBorder="1" applyAlignment="1" applyProtection="1">
      <alignment vertical="center" wrapText="1"/>
    </xf>
    <xf numFmtId="0" fontId="1" fillId="27" borderId="58" xfId="0" applyFont="1" applyFill="1" applyBorder="1" applyAlignment="1">
      <alignment wrapText="1"/>
    </xf>
    <xf numFmtId="0" fontId="1" fillId="0" borderId="58" xfId="0" applyFont="1" applyFill="1" applyBorder="1" applyAlignment="1">
      <alignment horizontal="center" wrapText="1"/>
    </xf>
    <xf numFmtId="9" fontId="1" fillId="0" borderId="58" xfId="0" applyNumberFormat="1" applyFont="1" applyFill="1" applyBorder="1" applyAlignment="1">
      <alignment horizontal="center" vertical="center"/>
    </xf>
    <xf numFmtId="0" fontId="1" fillId="0" borderId="58" xfId="0" applyFont="1" applyFill="1" applyBorder="1" applyAlignment="1">
      <alignment vertical="center" wrapText="1"/>
    </xf>
    <xf numFmtId="0" fontId="1" fillId="0" borderId="0" xfId="0" applyFont="1" applyFill="1"/>
    <xf numFmtId="0" fontId="1" fillId="3" borderId="58" xfId="0" applyFont="1" applyFill="1" applyBorder="1" applyAlignment="1">
      <alignment horizontal="center" vertical="center" wrapText="1"/>
    </xf>
    <xf numFmtId="0" fontId="1" fillId="3" borderId="58" xfId="0" applyFont="1" applyFill="1" applyBorder="1"/>
    <xf numFmtId="9" fontId="1" fillId="0" borderId="0" xfId="2" applyFont="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Alignment="1">
      <alignment horizontal="center" vertical="center" wrapText="1"/>
    </xf>
    <xf numFmtId="9" fontId="1" fillId="0" borderId="58" xfId="2"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9" fontId="1" fillId="0" borderId="0" xfId="2" applyFont="1" applyFill="1" applyAlignment="1">
      <alignment horizontal="center" vertical="center" wrapText="1"/>
    </xf>
    <xf numFmtId="0" fontId="1" fillId="3" borderId="58" xfId="0" applyFont="1" applyFill="1" applyBorder="1" applyAlignment="1">
      <alignment wrapText="1"/>
    </xf>
    <xf numFmtId="0" fontId="1" fillId="0" borderId="58" xfId="0" applyFont="1" applyFill="1" applyBorder="1" applyAlignment="1">
      <alignment vertical="center"/>
    </xf>
    <xf numFmtId="0" fontId="22" fillId="0" borderId="58" xfId="6" applyFont="1" applyFill="1" applyBorder="1" applyAlignment="1" applyProtection="1">
      <alignment wrapText="1"/>
    </xf>
    <xf numFmtId="0" fontId="22" fillId="0" borderId="58" xfId="6" applyFont="1" applyBorder="1" applyAlignment="1" applyProtection="1">
      <alignment horizontal="left" vertical="center" wrapText="1"/>
    </xf>
    <xf numFmtId="0" fontId="1" fillId="0" borderId="58" xfId="0" applyFont="1" applyBorder="1" applyAlignment="1"/>
    <xf numFmtId="0" fontId="4" fillId="5" borderId="22" xfId="0" applyFont="1" applyFill="1" applyBorder="1" applyAlignment="1">
      <alignment horizontal="center" vertical="center"/>
    </xf>
    <xf numFmtId="0" fontId="34" fillId="19" borderId="58" xfId="0" applyFont="1" applyFill="1" applyBorder="1" applyAlignment="1">
      <alignment horizontal="center" vertical="center" wrapText="1"/>
    </xf>
    <xf numFmtId="0" fontId="82" fillId="0" borderId="0" xfId="0" applyFont="1" applyFill="1" applyAlignment="1">
      <alignment horizontal="left" vertical="top"/>
    </xf>
    <xf numFmtId="0" fontId="82" fillId="0" borderId="0" xfId="0" applyFont="1" applyFill="1" applyAlignment="1">
      <alignment horizontal="center" vertical="top"/>
    </xf>
    <xf numFmtId="0" fontId="82" fillId="0" borderId="0" xfId="0" applyFont="1" applyAlignment="1">
      <alignment horizontal="left" vertical="top"/>
    </xf>
    <xf numFmtId="0" fontId="82" fillId="0" borderId="0" xfId="0" applyFont="1" applyAlignment="1">
      <alignment horizontal="center" vertical="top"/>
    </xf>
    <xf numFmtId="9" fontId="34" fillId="7" borderId="58"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31" fillId="0" borderId="0" xfId="0" applyFont="1" applyFill="1" applyAlignment="1">
      <alignment horizontal="left" vertical="top"/>
    </xf>
    <xf numFmtId="0" fontId="31" fillId="0" borderId="0" xfId="0" applyFont="1" applyFill="1" applyAlignment="1">
      <alignment horizontal="center" vertical="top"/>
    </xf>
    <xf numFmtId="0" fontId="31" fillId="0" borderId="0" xfId="0" applyFont="1" applyAlignment="1">
      <alignment horizontal="left" vertical="top"/>
    </xf>
    <xf numFmtId="0" fontId="31" fillId="0" borderId="0" xfId="0" applyFont="1" applyAlignment="1">
      <alignment horizontal="center" vertical="top"/>
    </xf>
    <xf numFmtId="0" fontId="31" fillId="0" borderId="0" xfId="0" applyFont="1" applyAlignment="1">
      <alignment horizontal="center" vertical="center" wrapText="1"/>
    </xf>
    <xf numFmtId="0" fontId="31" fillId="0" borderId="0" xfId="0" applyFont="1" applyAlignment="1">
      <alignment horizontal="center" vertical="center"/>
    </xf>
    <xf numFmtId="9" fontId="1" fillId="0" borderId="58" xfId="0" applyNumberFormat="1" applyFont="1" applyBorder="1" applyAlignment="1">
      <alignment horizontal="center" vertical="center" wrapText="1"/>
    </xf>
    <xf numFmtId="0" fontId="5" fillId="0" borderId="0" xfId="0" applyFont="1" applyAlignment="1">
      <alignment vertical="center"/>
    </xf>
    <xf numFmtId="9" fontId="5" fillId="0" borderId="58" xfId="2" applyNumberFormat="1" applyFont="1" applyBorder="1" applyAlignment="1">
      <alignment horizontal="center" vertical="center"/>
    </xf>
    <xf numFmtId="0" fontId="5" fillId="0" borderId="58" xfId="0" applyFont="1" applyBorder="1" applyAlignment="1">
      <alignment horizontal="center" vertical="center"/>
    </xf>
    <xf numFmtId="9" fontId="5" fillId="3" borderId="58" xfId="0" applyNumberFormat="1" applyFont="1" applyFill="1" applyBorder="1" applyAlignment="1">
      <alignment horizontal="center" vertical="center"/>
    </xf>
    <xf numFmtId="0" fontId="5" fillId="0" borderId="0" xfId="0" applyFont="1" applyFill="1" applyAlignment="1">
      <alignment vertical="center"/>
    </xf>
    <xf numFmtId="0" fontId="5" fillId="0" borderId="58" xfId="0" applyFont="1" applyFill="1" applyBorder="1" applyAlignment="1">
      <alignment vertical="center"/>
    </xf>
    <xf numFmtId="9" fontId="12" fillId="0" borderId="0" xfId="2" applyFont="1" applyFill="1" applyAlignment="1">
      <alignment horizontal="center" vertical="center" wrapText="1"/>
    </xf>
    <xf numFmtId="9" fontId="34" fillId="7" borderId="58" xfId="2" applyFont="1" applyFill="1" applyBorder="1" applyAlignment="1">
      <alignment horizontal="center" vertical="center" wrapText="1"/>
    </xf>
    <xf numFmtId="9" fontId="1" fillId="0" borderId="0" xfId="2" applyFont="1" applyAlignment="1">
      <alignment horizontal="center" vertical="center"/>
    </xf>
    <xf numFmtId="9" fontId="0" fillId="0" borderId="58" xfId="2" applyFont="1" applyBorder="1" applyAlignment="1">
      <alignment horizontal="center" vertical="center"/>
    </xf>
    <xf numFmtId="9" fontId="0" fillId="0" borderId="0" xfId="2" applyFont="1" applyAlignment="1">
      <alignment horizontal="center" vertical="center"/>
    </xf>
    <xf numFmtId="0" fontId="0" fillId="0" borderId="0" xfId="0" applyFont="1" applyAlignment="1">
      <alignment horizontal="center" vertical="center"/>
    </xf>
    <xf numFmtId="9" fontId="34" fillId="7" borderId="58" xfId="2" applyNumberFormat="1" applyFont="1" applyFill="1" applyBorder="1" applyAlignment="1">
      <alignment horizontal="center" vertical="center" wrapText="1"/>
    </xf>
    <xf numFmtId="0" fontId="1" fillId="0" borderId="0" xfId="5" applyFont="1" applyAlignment="1">
      <alignment vertical="center" wrapText="1"/>
    </xf>
    <xf numFmtId="0" fontId="82" fillId="0" borderId="0" xfId="0" applyFont="1" applyFill="1" applyAlignment="1">
      <alignment horizontal="left" vertical="center"/>
    </xf>
    <xf numFmtId="0" fontId="1" fillId="0" borderId="58" xfId="0" applyFont="1" applyFill="1" applyBorder="1" applyAlignment="1">
      <alignment horizontal="justify" vertical="center"/>
    </xf>
    <xf numFmtId="0" fontId="1" fillId="0" borderId="58" xfId="0" applyFont="1" applyFill="1" applyBorder="1" applyAlignment="1">
      <alignment horizontal="justify" vertical="center" wrapText="1"/>
    </xf>
    <xf numFmtId="17" fontId="1" fillId="0" borderId="58" xfId="0" applyNumberFormat="1" applyFont="1" applyFill="1" applyBorder="1" applyAlignment="1">
      <alignment horizontal="justify" vertical="center" wrapText="1"/>
    </xf>
    <xf numFmtId="0" fontId="1" fillId="0" borderId="64" xfId="0" applyFont="1" applyFill="1" applyBorder="1" applyAlignment="1">
      <alignment horizontal="justify" vertical="center"/>
    </xf>
    <xf numFmtId="0" fontId="5" fillId="0" borderId="0" xfId="0" applyFont="1" applyFill="1" applyAlignment="1">
      <alignment horizontal="center" vertical="center" wrapText="1"/>
    </xf>
    <xf numFmtId="9" fontId="5" fillId="0" borderId="0" xfId="2" applyFont="1" applyFill="1" applyAlignment="1">
      <alignment horizontal="center" vertical="center" wrapText="1"/>
    </xf>
    <xf numFmtId="0" fontId="3" fillId="19" borderId="58" xfId="0" applyFont="1" applyFill="1" applyBorder="1" applyAlignment="1">
      <alignment horizontal="center" vertical="center" wrapText="1"/>
    </xf>
    <xf numFmtId="0" fontId="4" fillId="0" borderId="0" xfId="0" applyFont="1" applyFill="1" applyAlignment="1">
      <alignment horizontal="left" vertical="center"/>
    </xf>
    <xf numFmtId="9" fontId="3" fillId="7" borderId="58" xfId="2" applyFont="1" applyFill="1" applyBorder="1" applyAlignment="1">
      <alignment horizontal="center" vertical="center" wrapText="1"/>
    </xf>
    <xf numFmtId="9" fontId="1" fillId="0" borderId="0" xfId="0" applyNumberFormat="1" applyFont="1" applyAlignment="1">
      <alignment horizontal="center" vertical="center"/>
    </xf>
    <xf numFmtId="0" fontId="1" fillId="0" borderId="0" xfId="0" applyFont="1" applyFill="1" applyAlignment="1">
      <alignment horizontal="center" vertical="center"/>
    </xf>
    <xf numFmtId="0" fontId="2" fillId="28" borderId="7" xfId="0" applyFont="1" applyFill="1" applyBorder="1" applyAlignment="1">
      <alignment horizontal="center" vertical="center" wrapText="1"/>
    </xf>
    <xf numFmtId="0" fontId="2" fillId="28" borderId="22" xfId="0" applyFont="1" applyFill="1" applyBorder="1" applyAlignment="1">
      <alignment horizontal="center" vertical="center" wrapText="1"/>
    </xf>
    <xf numFmtId="0" fontId="24" fillId="28" borderId="1" xfId="0" applyFont="1" applyFill="1" applyBorder="1" applyAlignment="1">
      <alignment horizontal="center" vertical="center"/>
    </xf>
    <xf numFmtId="0" fontId="2" fillId="28" borderId="1" xfId="0" applyFont="1" applyFill="1" applyBorder="1" applyAlignment="1">
      <alignment horizontal="center" vertical="center" wrapText="1"/>
    </xf>
    <xf numFmtId="0" fontId="5" fillId="0" borderId="22" xfId="0" applyFont="1" applyBorder="1" applyAlignment="1">
      <alignment vertical="center" wrapText="1"/>
    </xf>
    <xf numFmtId="0" fontId="2" fillId="28" borderId="13" xfId="0" applyFont="1" applyFill="1" applyBorder="1" applyAlignment="1">
      <alignment horizontal="center" vertical="center" wrapText="1"/>
    </xf>
    <xf numFmtId="49" fontId="48" fillId="0" borderId="8" xfId="0" applyNumberFormat="1" applyFont="1" applyBorder="1" applyAlignment="1">
      <alignment horizontal="left" vertical="center" wrapText="1"/>
    </xf>
    <xf numFmtId="49" fontId="48" fillId="0" borderId="0" xfId="0" applyNumberFormat="1" applyFont="1" applyBorder="1" applyAlignment="1">
      <alignment horizontal="left" vertical="center" wrapText="1"/>
    </xf>
    <xf numFmtId="49" fontId="48" fillId="0" borderId="6" xfId="0" applyNumberFormat="1" applyFont="1" applyBorder="1" applyAlignment="1">
      <alignment horizontal="left" vertical="center" wrapText="1"/>
    </xf>
    <xf numFmtId="0" fontId="10" fillId="12" borderId="58"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 fillId="0" borderId="58" xfId="0" applyFont="1" applyBorder="1" applyAlignment="1">
      <alignment horizontal="center" vertical="center"/>
    </xf>
    <xf numFmtId="9" fontId="11" fillId="0" borderId="25" xfId="2" applyFont="1" applyFill="1" applyBorder="1" applyAlignment="1">
      <alignment horizontal="center" vertical="center" wrapText="1"/>
    </xf>
    <xf numFmtId="9" fontId="11" fillId="0" borderId="62" xfId="2" applyFont="1" applyFill="1" applyBorder="1" applyAlignment="1">
      <alignment horizontal="center" vertical="center" wrapText="1"/>
    </xf>
    <xf numFmtId="9" fontId="10" fillId="0" borderId="22" xfId="2" applyFont="1" applyFill="1" applyBorder="1" applyAlignment="1">
      <alignment horizontal="center" vertical="center" wrapText="1" readingOrder="1"/>
    </xf>
    <xf numFmtId="0" fontId="2" fillId="28" borderId="22"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 fillId="0" borderId="58" xfId="0" applyFont="1" applyBorder="1" applyAlignment="1">
      <alignment horizontal="center" vertical="center"/>
    </xf>
    <xf numFmtId="0" fontId="1" fillId="0" borderId="58" xfId="5" applyFont="1" applyBorder="1" applyAlignment="1">
      <alignment horizontal="center" vertical="center" wrapText="1"/>
    </xf>
    <xf numFmtId="0" fontId="10" fillId="22" borderId="2" xfId="5" applyFont="1" applyFill="1" applyBorder="1" applyAlignment="1">
      <alignment horizontal="center" vertical="center" wrapText="1"/>
    </xf>
    <xf numFmtId="0" fontId="1" fillId="0" borderId="2" xfId="5" applyFont="1" applyBorder="1" applyAlignment="1">
      <alignment horizontal="center" vertical="center" wrapText="1"/>
    </xf>
    <xf numFmtId="0" fontId="1" fillId="0" borderId="4" xfId="0" applyFont="1" applyFill="1" applyBorder="1" applyAlignment="1">
      <alignment horizontal="center" vertical="center"/>
    </xf>
    <xf numFmtId="9" fontId="0" fillId="0" borderId="58" xfId="0" applyNumberFormat="1" applyFont="1" applyBorder="1" applyAlignment="1">
      <alignment horizontal="center" vertical="center"/>
    </xf>
    <xf numFmtId="0" fontId="86" fillId="0" borderId="58" xfId="0" applyFont="1" applyBorder="1" applyAlignment="1">
      <alignment vertical="center" wrapText="1"/>
    </xf>
    <xf numFmtId="0" fontId="11" fillId="0" borderId="61"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7" xfId="0" applyFont="1" applyBorder="1" applyAlignment="1">
      <alignment horizontal="center" vertical="center" wrapText="1"/>
    </xf>
    <xf numFmtId="9" fontId="4" fillId="3" borderId="58" xfId="0" applyNumberFormat="1" applyFont="1" applyFill="1" applyBorder="1" applyAlignment="1">
      <alignment horizontal="center" vertical="center" wrapText="1"/>
    </xf>
    <xf numFmtId="0" fontId="0" fillId="3" borderId="65" xfId="0" applyFill="1" applyBorder="1" applyAlignment="1">
      <alignment horizontal="center" vertical="center"/>
    </xf>
    <xf numFmtId="0" fontId="0" fillId="3" borderId="65" xfId="0" applyFill="1" applyBorder="1"/>
    <xf numFmtId="9" fontId="1" fillId="3" borderId="1" xfId="2" applyFont="1" applyFill="1" applyBorder="1" applyAlignment="1">
      <alignment horizontal="center" vertical="center"/>
    </xf>
    <xf numFmtId="9" fontId="0" fillId="0" borderId="79" xfId="2" applyFont="1" applyBorder="1" applyAlignment="1">
      <alignment horizontal="center" vertical="center"/>
    </xf>
    <xf numFmtId="9" fontId="16" fillId="3" borderId="22"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 fillId="0" borderId="0" xfId="5" applyFont="1" applyAlignment="1">
      <alignment horizontal="center" vertical="center" wrapText="1"/>
    </xf>
    <xf numFmtId="0" fontId="1" fillId="0" borderId="4" xfId="0" applyFont="1" applyBorder="1" applyAlignment="1">
      <alignment horizontal="center" vertical="center" wrapText="1"/>
    </xf>
    <xf numFmtId="0" fontId="10" fillId="22" borderId="58"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8" xfId="0" applyFont="1" applyBorder="1" applyAlignment="1">
      <alignment horizontal="center" vertical="center" wrapText="1"/>
    </xf>
    <xf numFmtId="0" fontId="10" fillId="21" borderId="58"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12" borderId="58" xfId="0" applyFont="1" applyFill="1" applyBorder="1" applyAlignment="1">
      <alignment horizontal="center" vertical="center" wrapText="1"/>
    </xf>
    <xf numFmtId="0" fontId="1" fillId="3" borderId="2" xfId="0" applyFont="1" applyFill="1" applyBorder="1" applyAlignment="1">
      <alignment horizontal="center" vertical="center"/>
    </xf>
    <xf numFmtId="9" fontId="1" fillId="0" borderId="58"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 fillId="0" borderId="4" xfId="5" applyFont="1" applyBorder="1" applyAlignment="1">
      <alignment horizontal="left" vertical="center" wrapText="1"/>
    </xf>
    <xf numFmtId="0" fontId="1" fillId="0" borderId="0" xfId="0" applyFont="1" applyAlignment="1">
      <alignment horizontal="center" vertical="center" wrapText="1"/>
    </xf>
    <xf numFmtId="0" fontId="12" fillId="3" borderId="58" xfId="7" applyFont="1" applyFill="1" applyBorder="1" applyAlignment="1">
      <alignment horizontal="justify" vertical="center" wrapText="1"/>
    </xf>
    <xf numFmtId="0" fontId="2" fillId="3" borderId="0" xfId="0" applyFont="1" applyFill="1" applyBorder="1" applyAlignment="1">
      <alignment vertical="center"/>
    </xf>
    <xf numFmtId="0" fontId="1" fillId="0" borderId="65" xfId="0" applyFont="1" applyBorder="1" applyAlignment="1">
      <alignment wrapText="1"/>
    </xf>
    <xf numFmtId="0" fontId="1" fillId="0" borderId="0" xfId="0" applyFont="1" applyAlignment="1">
      <alignment horizontal="left"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1" fillId="0" borderId="58" xfId="0" applyFont="1" applyBorder="1" applyAlignment="1">
      <alignment horizontal="justify" vertical="top" wrapText="1"/>
    </xf>
    <xf numFmtId="0" fontId="10" fillId="0" borderId="58" xfId="0" applyFont="1" applyFill="1" applyBorder="1" applyAlignment="1">
      <alignment horizontal="justify" vertical="top" wrapText="1"/>
    </xf>
    <xf numFmtId="9" fontId="11" fillId="0" borderId="58" xfId="0" applyNumberFormat="1" applyFont="1" applyFill="1" applyBorder="1" applyAlignment="1">
      <alignment horizontal="center" vertical="center" wrapText="1"/>
    </xf>
    <xf numFmtId="0" fontId="11" fillId="0" borderId="58" xfId="0" applyFont="1" applyBorder="1" applyAlignment="1">
      <alignment horizontal="justify" vertical="center" wrapText="1"/>
    </xf>
    <xf numFmtId="0" fontId="5" fillId="0" borderId="58" xfId="0" applyFont="1" applyBorder="1" applyAlignment="1">
      <alignment horizontal="justify" vertical="center" wrapText="1"/>
    </xf>
    <xf numFmtId="0" fontId="5" fillId="3" borderId="58" xfId="0" applyFont="1" applyFill="1" applyBorder="1" applyAlignment="1">
      <alignment horizontal="justify" vertical="center" wrapText="1"/>
    </xf>
    <xf numFmtId="0" fontId="1" fillId="0" borderId="58" xfId="0" applyFont="1" applyBorder="1" applyAlignment="1">
      <alignment horizontal="justify" vertical="center"/>
    </xf>
    <xf numFmtId="9" fontId="1" fillId="0" borderId="4" xfId="2" applyFont="1" applyBorder="1" applyAlignment="1">
      <alignment horizontal="center" vertical="center"/>
    </xf>
    <xf numFmtId="0" fontId="17" fillId="0" borderId="0" xfId="0" applyFont="1" applyAlignment="1">
      <alignment vertical="center"/>
    </xf>
    <xf numFmtId="0" fontId="87" fillId="18" borderId="58" xfId="6" applyFont="1" applyFill="1" applyBorder="1" applyAlignment="1" applyProtection="1">
      <alignment horizontal="center" vertical="center" wrapText="1"/>
    </xf>
    <xf numFmtId="0" fontId="11" fillId="18" borderId="58" xfId="0" applyFont="1" applyFill="1" applyBorder="1" applyAlignment="1">
      <alignment horizontal="center" vertical="center" wrapText="1"/>
    </xf>
    <xf numFmtId="9" fontId="11" fillId="18" borderId="58" xfId="0" applyNumberFormat="1" applyFont="1" applyFill="1" applyBorder="1" applyAlignment="1">
      <alignment horizontal="center" vertical="center" wrapText="1"/>
    </xf>
    <xf numFmtId="0" fontId="11" fillId="18" borderId="58" xfId="0" applyFont="1" applyFill="1" applyBorder="1" applyAlignment="1">
      <alignment horizontal="justify" vertical="center" wrapText="1"/>
    </xf>
    <xf numFmtId="0" fontId="11" fillId="18" borderId="0" xfId="0" applyFont="1" applyFill="1" applyBorder="1" applyAlignment="1">
      <alignment vertical="center"/>
    </xf>
    <xf numFmtId="0" fontId="11" fillId="18" borderId="2" xfId="0" applyFont="1" applyFill="1" applyBorder="1" applyAlignment="1">
      <alignment horizontal="center" vertical="center" wrapText="1"/>
    </xf>
    <xf numFmtId="0" fontId="11" fillId="18" borderId="58" xfId="0" applyFont="1" applyFill="1" applyBorder="1" applyAlignment="1">
      <alignment horizontal="center" vertical="center"/>
    </xf>
    <xf numFmtId="0" fontId="11" fillId="18" borderId="0" xfId="0" applyFont="1" applyFill="1" applyBorder="1" applyAlignment="1">
      <alignment horizontal="justify" vertical="center" wrapText="1"/>
    </xf>
    <xf numFmtId="0" fontId="11" fillId="18" borderId="4" xfId="0" applyFont="1" applyFill="1" applyBorder="1" applyAlignment="1">
      <alignment horizontal="center" vertical="center" wrapText="1"/>
    </xf>
    <xf numFmtId="0" fontId="11" fillId="18" borderId="71" xfId="0" applyFont="1" applyFill="1" applyBorder="1" applyAlignment="1">
      <alignment horizontal="center" vertical="center"/>
    </xf>
    <xf numFmtId="9" fontId="11" fillId="18" borderId="58" xfId="0" applyNumberFormat="1" applyFont="1" applyFill="1" applyBorder="1" applyAlignment="1">
      <alignment horizontal="center" vertical="center"/>
    </xf>
    <xf numFmtId="0" fontId="11" fillId="3" borderId="4" xfId="0" applyFont="1" applyFill="1" applyBorder="1" applyAlignment="1">
      <alignment horizontal="center" vertical="center" wrapText="1"/>
    </xf>
    <xf numFmtId="0" fontId="11" fillId="18" borderId="73" xfId="0" applyFont="1" applyFill="1" applyBorder="1" applyAlignment="1">
      <alignment horizontal="justify" vertical="center" wrapText="1"/>
    </xf>
    <xf numFmtId="0" fontId="11" fillId="18" borderId="58" xfId="0" applyFont="1" applyFill="1" applyBorder="1" applyAlignment="1">
      <alignment vertical="center"/>
    </xf>
    <xf numFmtId="0" fontId="11" fillId="18" borderId="2" xfId="0" applyFont="1" applyFill="1" applyBorder="1" applyAlignment="1">
      <alignment vertical="center"/>
    </xf>
    <xf numFmtId="0" fontId="11" fillId="18" borderId="0" xfId="0" applyFont="1" applyFill="1" applyAlignment="1">
      <alignment horizontal="center" vertical="center" wrapText="1"/>
    </xf>
    <xf numFmtId="0" fontId="11" fillId="18" borderId="2" xfId="0" applyFont="1" applyFill="1" applyBorder="1" applyAlignment="1">
      <alignment horizontal="center" vertical="center"/>
    </xf>
    <xf numFmtId="9" fontId="11" fillId="18" borderId="2" xfId="0" applyNumberFormat="1" applyFont="1" applyFill="1" applyBorder="1" applyAlignment="1">
      <alignment horizontal="center" vertical="center"/>
    </xf>
    <xf numFmtId="0" fontId="11" fillId="18" borderId="2" xfId="0" applyFont="1" applyFill="1" applyBorder="1" applyAlignment="1">
      <alignment horizontal="justify" vertical="center"/>
    </xf>
    <xf numFmtId="0" fontId="69" fillId="3" borderId="2" xfId="6" applyFont="1" applyFill="1" applyBorder="1" applyAlignment="1" applyProtection="1">
      <alignment horizontal="center" vertical="center" wrapText="1"/>
    </xf>
    <xf numFmtId="0" fontId="11" fillId="18" borderId="0" xfId="0" applyFont="1" applyFill="1" applyAlignment="1">
      <alignment vertical="center"/>
    </xf>
    <xf numFmtId="0" fontId="11" fillId="18" borderId="16" xfId="0" applyFont="1" applyFill="1" applyBorder="1" applyAlignment="1">
      <alignment horizontal="center" vertical="center" wrapText="1"/>
    </xf>
    <xf numFmtId="0" fontId="11" fillId="18" borderId="16" xfId="0" applyFont="1" applyFill="1" applyBorder="1" applyAlignment="1">
      <alignment horizontal="center" vertical="center"/>
    </xf>
    <xf numFmtId="9" fontId="11" fillId="18" borderId="16" xfId="0" applyNumberFormat="1" applyFont="1" applyFill="1" applyBorder="1" applyAlignment="1">
      <alignment horizontal="center" vertical="center" wrapText="1"/>
    </xf>
    <xf numFmtId="0" fontId="11" fillId="18" borderId="16" xfId="0" applyFont="1" applyFill="1" applyBorder="1" applyAlignment="1">
      <alignment horizontal="justify" vertical="center" wrapText="1"/>
    </xf>
    <xf numFmtId="0" fontId="11" fillId="3" borderId="16"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11" fillId="18" borderId="18" xfId="0" applyFont="1" applyFill="1" applyBorder="1" applyAlignment="1">
      <alignment horizontal="center" vertical="center"/>
    </xf>
    <xf numFmtId="9" fontId="11" fillId="18" borderId="18" xfId="0" applyNumberFormat="1" applyFont="1" applyFill="1" applyBorder="1" applyAlignment="1">
      <alignment horizontal="center" vertical="center" wrapText="1"/>
    </xf>
    <xf numFmtId="0" fontId="11" fillId="18" borderId="18" xfId="0" applyFont="1" applyFill="1" applyBorder="1" applyAlignment="1">
      <alignment horizontal="justify" vertical="center" wrapText="1"/>
    </xf>
    <xf numFmtId="0" fontId="69" fillId="3" borderId="18" xfId="6" applyFont="1" applyFill="1" applyBorder="1" applyAlignment="1" applyProtection="1">
      <alignment horizontal="center" vertical="center" wrapText="1"/>
    </xf>
    <xf numFmtId="9" fontId="11" fillId="18" borderId="16" xfId="0" applyNumberFormat="1" applyFont="1" applyFill="1" applyBorder="1" applyAlignment="1">
      <alignment horizontal="center" vertical="center"/>
    </xf>
    <xf numFmtId="0" fontId="69" fillId="3" borderId="16" xfId="6" applyFont="1" applyFill="1" applyBorder="1" applyAlignment="1" applyProtection="1">
      <alignment horizontal="center" vertical="center" wrapText="1"/>
    </xf>
    <xf numFmtId="9" fontId="11" fillId="18" borderId="18" xfId="0" applyNumberFormat="1" applyFont="1" applyFill="1" applyBorder="1" applyAlignment="1">
      <alignment horizontal="center" vertical="center"/>
    </xf>
    <xf numFmtId="0" fontId="11" fillId="3" borderId="18" xfId="0" applyFont="1" applyFill="1" applyBorder="1" applyAlignment="1">
      <alignment horizontal="center" vertical="center" wrapText="1"/>
    </xf>
    <xf numFmtId="0" fontId="87" fillId="18" borderId="16" xfId="21" applyFont="1" applyFill="1" applyBorder="1" applyAlignment="1">
      <alignment horizontal="center" vertical="center" wrapText="1"/>
    </xf>
    <xf numFmtId="0" fontId="69" fillId="18" borderId="16" xfId="6" applyFont="1" applyFill="1" applyBorder="1" applyAlignment="1" applyProtection="1">
      <alignment vertical="center" wrapText="1"/>
    </xf>
    <xf numFmtId="0" fontId="11" fillId="18" borderId="17" xfId="0" applyFont="1" applyFill="1" applyBorder="1" applyAlignment="1">
      <alignment horizontal="center" vertical="center" wrapText="1"/>
    </xf>
    <xf numFmtId="0" fontId="11" fillId="18" borderId="17" xfId="6" applyFont="1" applyFill="1" applyBorder="1" applyAlignment="1" applyProtection="1">
      <alignment horizontal="center"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xf>
    <xf numFmtId="0" fontId="11" fillId="18" borderId="20" xfId="0" applyFont="1" applyFill="1" applyBorder="1" applyAlignment="1">
      <alignment horizontal="center" vertical="center" wrapText="1"/>
    </xf>
    <xf numFmtId="0" fontId="11" fillId="18" borderId="16" xfId="0" applyFont="1" applyFill="1" applyBorder="1" applyAlignment="1">
      <alignment vertical="center"/>
    </xf>
    <xf numFmtId="0" fontId="11" fillId="18" borderId="59" xfId="0" applyFont="1" applyFill="1" applyBorder="1" applyAlignment="1">
      <alignment horizontal="center" vertical="center" wrapText="1"/>
    </xf>
    <xf numFmtId="0" fontId="11" fillId="18" borderId="16" xfId="0" quotePrefix="1"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1" fillId="18" borderId="16" xfId="0" quotePrefix="1" applyFont="1" applyFill="1" applyBorder="1" applyAlignment="1">
      <alignment horizontal="justify" vertical="center" wrapText="1"/>
    </xf>
    <xf numFmtId="0" fontId="69" fillId="18" borderId="16" xfId="6" applyFont="1" applyFill="1" applyBorder="1" applyAlignment="1" applyProtection="1">
      <alignment horizontal="center" vertical="center" wrapText="1"/>
    </xf>
    <xf numFmtId="14" fontId="1" fillId="18" borderId="16" xfId="0" applyNumberFormat="1" applyFont="1" applyFill="1" applyBorder="1" applyAlignment="1">
      <alignment horizontal="center" vertical="center" wrapText="1"/>
    </xf>
    <xf numFmtId="0" fontId="1" fillId="18" borderId="0" xfId="0" applyFont="1" applyFill="1" applyAlignment="1">
      <alignment vertical="center"/>
    </xf>
    <xf numFmtId="0" fontId="4" fillId="0" borderId="0" xfId="0" applyFont="1" applyFill="1" applyAlignment="1">
      <alignment horizontal="left" vertical="top"/>
    </xf>
    <xf numFmtId="0" fontId="1" fillId="0" borderId="2" xfId="0" applyFont="1" applyFill="1" applyBorder="1" applyAlignment="1">
      <alignment vertical="center" wrapText="1"/>
    </xf>
    <xf numFmtId="0" fontId="1" fillId="0" borderId="46" xfId="0" applyFont="1" applyFill="1" applyBorder="1" applyAlignment="1">
      <alignment vertical="center" wrapText="1"/>
    </xf>
    <xf numFmtId="0" fontId="0" fillId="0" borderId="58" xfId="0" applyFont="1" applyBorder="1" applyAlignment="1">
      <alignment horizontal="justify" vertical="center" wrapText="1"/>
    </xf>
    <xf numFmtId="0" fontId="5" fillId="0" borderId="58" xfId="0" applyFont="1" applyFill="1" applyBorder="1" applyAlignment="1">
      <alignment horizontal="justify" vertical="center" wrapText="1"/>
    </xf>
    <xf numFmtId="0" fontId="86" fillId="0" borderId="58" xfId="0" applyFont="1" applyBorder="1" applyAlignment="1">
      <alignment horizontal="justify" vertical="center" wrapText="1"/>
    </xf>
    <xf numFmtId="0" fontId="1" fillId="3" borderId="22" xfId="0" applyFont="1" applyFill="1" applyBorder="1" applyAlignment="1">
      <alignment horizontal="center" vertical="center"/>
    </xf>
    <xf numFmtId="0" fontId="17" fillId="0" borderId="58" xfId="0" applyFont="1" applyBorder="1" applyAlignment="1">
      <alignment horizontal="justify" vertical="center"/>
    </xf>
    <xf numFmtId="0" fontId="17" fillId="0" borderId="58" xfId="0" applyFont="1" applyBorder="1" applyAlignment="1">
      <alignment horizontal="justify" vertical="center" wrapText="1"/>
    </xf>
    <xf numFmtId="0" fontId="17" fillId="3" borderId="58" xfId="0" applyFont="1" applyFill="1" applyBorder="1" applyAlignment="1">
      <alignment horizontal="justify" vertical="center" wrapText="1"/>
    </xf>
    <xf numFmtId="0" fontId="11" fillId="20" borderId="58"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53" fillId="20" borderId="58"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 fillId="0" borderId="2" xfId="5" applyFont="1" applyBorder="1" applyAlignment="1">
      <alignment horizontal="justify" vertical="center" wrapText="1"/>
    </xf>
    <xf numFmtId="0" fontId="1" fillId="0" borderId="58" xfId="5" applyFont="1" applyBorder="1" applyAlignment="1">
      <alignment horizontal="justify" vertical="center" wrapText="1"/>
    </xf>
    <xf numFmtId="0" fontId="1" fillId="0" borderId="4" xfId="5" applyFont="1" applyBorder="1" applyAlignment="1">
      <alignment horizontal="justify" vertical="center" wrapText="1"/>
    </xf>
    <xf numFmtId="0" fontId="22" fillId="0" borderId="2" xfId="6" applyFont="1" applyBorder="1" applyAlignment="1" applyProtection="1">
      <alignment horizontal="left" vertical="center" wrapText="1"/>
    </xf>
    <xf numFmtId="0" fontId="1" fillId="0" borderId="58" xfId="5" applyFont="1" applyBorder="1" applyAlignment="1">
      <alignment horizontal="left" vertical="center" wrapText="1"/>
    </xf>
    <xf numFmtId="0" fontId="1" fillId="0" borderId="58" xfId="0" applyFont="1" applyBorder="1" applyAlignment="1">
      <alignment horizontal="justify" wrapText="1"/>
    </xf>
    <xf numFmtId="0" fontId="1" fillId="0" borderId="64" xfId="0" applyFont="1" applyFill="1" applyBorder="1" applyAlignment="1">
      <alignment horizontal="justify" vertical="center" wrapText="1"/>
    </xf>
    <xf numFmtId="0" fontId="1" fillId="0" borderId="58" xfId="0" applyFont="1" applyFill="1" applyBorder="1" applyAlignment="1">
      <alignment horizontal="justify" wrapText="1"/>
    </xf>
    <xf numFmtId="0" fontId="1" fillId="0" borderId="0" xfId="0" applyFont="1" applyFill="1" applyAlignment="1">
      <alignment vertical="center"/>
    </xf>
    <xf numFmtId="0" fontId="11" fillId="5" borderId="58"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0" fillId="3" borderId="58" xfId="0" applyFont="1" applyFill="1" applyBorder="1" applyAlignment="1">
      <alignment horizontal="center" vertical="center" wrapText="1" readingOrder="1"/>
    </xf>
    <xf numFmtId="0" fontId="10" fillId="3" borderId="14" xfId="0" applyFont="1" applyFill="1" applyBorder="1" applyAlignment="1">
      <alignment horizontal="center" vertical="center" wrapText="1"/>
    </xf>
    <xf numFmtId="0" fontId="4" fillId="3" borderId="1" xfId="0" applyFont="1" applyFill="1" applyBorder="1" applyAlignment="1">
      <alignment horizontal="center" vertical="center"/>
    </xf>
    <xf numFmtId="9" fontId="10" fillId="3" borderId="58" xfId="2" applyFont="1" applyFill="1" applyBorder="1" applyAlignment="1">
      <alignment horizontal="center" vertical="center" wrapText="1"/>
    </xf>
    <xf numFmtId="0" fontId="4" fillId="5" borderId="2" xfId="0" applyFont="1" applyFill="1" applyBorder="1" applyAlignment="1">
      <alignment horizontal="center" vertical="center"/>
    </xf>
    <xf numFmtId="9" fontId="0" fillId="0" borderId="58" xfId="0" applyNumberFormat="1" applyBorder="1" applyAlignment="1">
      <alignment horizontal="center" vertical="center"/>
    </xf>
    <xf numFmtId="0" fontId="0" fillId="0" borderId="58" xfId="0" applyBorder="1" applyAlignment="1">
      <alignment vertical="top" wrapText="1"/>
    </xf>
    <xf numFmtId="0" fontId="0" fillId="3" borderId="58" xfId="0" applyFill="1" applyBorder="1" applyAlignment="1">
      <alignment horizontal="left" vertical="top" wrapText="1"/>
    </xf>
    <xf numFmtId="9" fontId="0" fillId="3" borderId="58" xfId="0" applyNumberFormat="1" applyFill="1" applyBorder="1" applyAlignment="1">
      <alignment horizontal="center" vertical="center"/>
    </xf>
    <xf numFmtId="0" fontId="0" fillId="0" borderId="58" xfId="0" applyBorder="1" applyAlignment="1">
      <alignment horizontal="left" vertical="center" wrapText="1"/>
    </xf>
    <xf numFmtId="9" fontId="57" fillId="3" borderId="58" xfId="0" applyNumberFormat="1" applyFont="1" applyFill="1" applyBorder="1" applyAlignment="1">
      <alignment horizontal="center" vertical="center"/>
    </xf>
    <xf numFmtId="0" fontId="0" fillId="0" borderId="58" xfId="0" applyBorder="1"/>
    <xf numFmtId="0" fontId="0" fillId="0" borderId="58" xfId="0" applyBorder="1" applyAlignment="1">
      <alignment wrapText="1"/>
    </xf>
    <xf numFmtId="0" fontId="0" fillId="3" borderId="58" xfId="0" applyFill="1" applyBorder="1" applyAlignment="1">
      <alignment vertical="top" wrapText="1"/>
    </xf>
    <xf numFmtId="9" fontId="26" fillId="30" borderId="58" xfId="2" applyFont="1" applyFill="1" applyBorder="1" applyAlignment="1">
      <alignment horizontal="center" vertical="center"/>
    </xf>
    <xf numFmtId="0" fontId="17" fillId="0" borderId="22" xfId="0" applyFont="1" applyBorder="1" applyAlignment="1">
      <alignment horizontal="center" vertical="center"/>
    </xf>
    <xf numFmtId="0" fontId="89" fillId="0" borderId="58" xfId="6" applyFont="1" applyFill="1" applyBorder="1" applyAlignment="1" applyProtection="1">
      <alignment horizontal="center" vertical="center" wrapText="1"/>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8" xfId="0" applyFont="1" applyFill="1" applyBorder="1"/>
    <xf numFmtId="0" fontId="17" fillId="0" borderId="0" xfId="0" applyFont="1" applyFill="1" applyBorder="1"/>
    <xf numFmtId="0" fontId="17" fillId="0" borderId="65" xfId="0" applyFont="1" applyFill="1" applyBorder="1"/>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left"/>
    </xf>
    <xf numFmtId="0" fontId="5" fillId="0" borderId="0" xfId="0" applyFont="1" applyFill="1" applyBorder="1" applyAlignment="1">
      <alignment horizontal="left" vertical="center" wrapText="1"/>
    </xf>
    <xf numFmtId="0" fontId="4" fillId="0" borderId="0" xfId="0" applyFont="1" applyAlignment="1">
      <alignment horizontal="left" vertical="center"/>
    </xf>
    <xf numFmtId="0" fontId="2" fillId="28" borderId="0" xfId="0" applyFont="1" applyFill="1" applyAlignment="1">
      <alignment horizontal="center" vertical="center"/>
    </xf>
    <xf numFmtId="0" fontId="9" fillId="28" borderId="8" xfId="0" applyFont="1" applyFill="1" applyBorder="1" applyAlignment="1">
      <alignment horizontal="center" vertical="center"/>
    </xf>
    <xf numFmtId="0" fontId="9" fillId="28" borderId="9" xfId="0" applyFont="1" applyFill="1" applyBorder="1" applyAlignment="1">
      <alignment horizontal="center" vertical="center"/>
    </xf>
    <xf numFmtId="0" fontId="9" fillId="28" borderId="0" xfId="0" applyFont="1" applyFill="1" applyBorder="1" applyAlignment="1">
      <alignment horizontal="center" vertical="center" wrapText="1"/>
    </xf>
    <xf numFmtId="0" fontId="9" fillId="28" borderId="3" xfId="0" applyFont="1" applyFill="1" applyBorder="1" applyAlignment="1">
      <alignment horizontal="center" vertical="center" wrapText="1"/>
    </xf>
    <xf numFmtId="0" fontId="5" fillId="0" borderId="0" xfId="0" applyFont="1" applyAlignment="1">
      <alignment horizontal="left" vertical="center"/>
    </xf>
    <xf numFmtId="0" fontId="29" fillId="0" borderId="0" xfId="6" applyFont="1" applyAlignment="1" applyProtection="1">
      <alignment horizontal="left" vertical="center"/>
    </xf>
    <xf numFmtId="0" fontId="2" fillId="28" borderId="2" xfId="0" applyFont="1" applyFill="1" applyBorder="1" applyAlignment="1">
      <alignment horizontal="center" vertical="center"/>
    </xf>
    <xf numFmtId="0" fontId="29" fillId="29" borderId="0" xfId="6" applyFont="1" applyFill="1" applyAlignment="1" applyProtection="1">
      <alignment horizontal="left" vertical="center"/>
    </xf>
    <xf numFmtId="0" fontId="0" fillId="0" borderId="0" xfId="0" applyAlignment="1">
      <alignment horizontal="justify" vertical="center" wrapText="1"/>
    </xf>
    <xf numFmtId="0" fontId="6" fillId="8"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9" fillId="28" borderId="8" xfId="0" applyFont="1" applyFill="1" applyBorder="1" applyAlignment="1">
      <alignment horizontal="center" vertical="center" wrapText="1"/>
    </xf>
    <xf numFmtId="0" fontId="9" fillId="28" borderId="9" xfId="0" applyFont="1" applyFill="1" applyBorder="1" applyAlignment="1">
      <alignment horizontal="center" vertical="center" wrapText="1"/>
    </xf>
    <xf numFmtId="0" fontId="83" fillId="28" borderId="0" xfId="0" applyFont="1" applyFill="1" applyBorder="1" applyAlignment="1">
      <alignment horizontal="center" vertical="center" wrapText="1"/>
    </xf>
    <xf numFmtId="0" fontId="83" fillId="28" borderId="3" xfId="0"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left"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21" fillId="0" borderId="0" xfId="6" applyAlignment="1" applyProtection="1">
      <alignment horizontal="left"/>
    </xf>
    <xf numFmtId="0" fontId="1" fillId="0" borderId="0" xfId="0" applyFont="1" applyAlignment="1">
      <alignment horizontal="left"/>
    </xf>
    <xf numFmtId="0" fontId="2" fillId="28" borderId="7"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9" fillId="28" borderId="6" xfId="0" applyFont="1" applyFill="1" applyBorder="1" applyAlignment="1">
      <alignment horizontal="center" vertical="center" wrapText="1"/>
    </xf>
    <xf numFmtId="0" fontId="1" fillId="0" borderId="0" xfId="0" applyFont="1" applyAlignment="1">
      <alignment horizontal="left" vertical="center"/>
    </xf>
    <xf numFmtId="0" fontId="2" fillId="28" borderId="10" xfId="0" applyFont="1" applyFill="1" applyBorder="1" applyAlignment="1">
      <alignment horizontal="center" vertical="center"/>
    </xf>
    <xf numFmtId="0" fontId="2" fillId="28" borderId="6" xfId="0" applyFont="1" applyFill="1" applyBorder="1" applyAlignment="1">
      <alignment horizontal="center" vertical="center"/>
    </xf>
    <xf numFmtId="0" fontId="10" fillId="11" borderId="22" xfId="0" applyFont="1" applyFill="1" applyBorder="1" applyAlignment="1">
      <alignment horizontal="center" vertical="center" wrapText="1" readingOrder="1"/>
    </xf>
    <xf numFmtId="0" fontId="10" fillId="11" borderId="58" xfId="0" applyFont="1" applyFill="1" applyBorder="1" applyAlignment="1">
      <alignment horizontal="center" vertical="center" wrapText="1" readingOrder="1"/>
    </xf>
    <xf numFmtId="0" fontId="24" fillId="28" borderId="2" xfId="0" applyFont="1" applyFill="1" applyBorder="1" applyAlignment="1">
      <alignment horizontal="center" vertical="center"/>
    </xf>
    <xf numFmtId="0" fontId="24" fillId="28" borderId="4" xfId="0" applyFont="1" applyFill="1" applyBorder="1" applyAlignment="1">
      <alignment horizontal="center" vertical="center"/>
    </xf>
    <xf numFmtId="0" fontId="2" fillId="28" borderId="7" xfId="0" applyFont="1" applyFill="1" applyBorder="1" applyAlignment="1">
      <alignment horizontal="center" vertical="center"/>
    </xf>
    <xf numFmtId="0" fontId="2" fillId="28" borderId="9" xfId="0" applyFont="1" applyFill="1" applyBorder="1" applyAlignment="1">
      <alignment horizontal="center" vertical="center"/>
    </xf>
    <xf numFmtId="0" fontId="2" fillId="28" borderId="11" xfId="0" applyFont="1" applyFill="1" applyBorder="1" applyAlignment="1">
      <alignment horizontal="center" vertical="center"/>
    </xf>
    <xf numFmtId="0" fontId="2" fillId="28" borderId="8" xfId="0" applyFont="1" applyFill="1" applyBorder="1" applyAlignment="1">
      <alignment horizontal="center" vertical="center" wrapText="1"/>
    </xf>
    <xf numFmtId="0" fontId="2" fillId="28" borderId="9" xfId="0" applyFont="1" applyFill="1" applyBorder="1" applyAlignment="1">
      <alignment horizontal="center" vertical="center" wrapText="1"/>
    </xf>
    <xf numFmtId="0" fontId="5" fillId="0" borderId="26" xfId="1" applyNumberFormat="1" applyFont="1" applyBorder="1" applyAlignment="1">
      <alignment horizontal="justify" vertical="center" wrapText="1"/>
    </xf>
    <xf numFmtId="0" fontId="5" fillId="0" borderId="27" xfId="1" applyNumberFormat="1" applyFont="1" applyBorder="1" applyAlignment="1">
      <alignment horizontal="justify" vertical="center" wrapText="1"/>
    </xf>
    <xf numFmtId="0" fontId="5" fillId="0" borderId="28" xfId="1" applyNumberFormat="1" applyFont="1" applyBorder="1" applyAlignment="1">
      <alignment horizontal="justify" vertical="center" wrapText="1"/>
    </xf>
    <xf numFmtId="0" fontId="23" fillId="28" borderId="8" xfId="0" applyFont="1" applyFill="1" applyBorder="1" applyAlignment="1">
      <alignment horizontal="center" vertical="center"/>
    </xf>
    <xf numFmtId="0" fontId="2" fillId="28" borderId="1" xfId="0" applyFont="1" applyFill="1" applyBorder="1" applyAlignment="1">
      <alignment horizontal="center" vertical="center"/>
    </xf>
    <xf numFmtId="0" fontId="11" fillId="0" borderId="1"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4" xfId="0" applyFont="1" applyBorder="1" applyAlignment="1">
      <alignment horizontal="justify" vertical="center" wrapText="1"/>
    </xf>
    <xf numFmtId="0" fontId="23" fillId="4"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2" fillId="4" borderId="22" xfId="0" applyFont="1" applyFill="1" applyBorder="1" applyAlignment="1">
      <alignment horizontal="center" vertical="center"/>
    </xf>
    <xf numFmtId="9" fontId="2" fillId="4" borderId="5" xfId="2" applyFont="1" applyFill="1" applyBorder="1" applyAlignment="1">
      <alignment horizontal="center" vertical="center" wrapText="1"/>
    </xf>
    <xf numFmtId="9" fontId="2" fillId="4" borderId="4" xfId="2" applyFont="1" applyFill="1" applyBorder="1" applyAlignment="1">
      <alignment horizontal="center" vertical="center" wrapText="1"/>
    </xf>
    <xf numFmtId="0" fontId="1" fillId="13" borderId="22" xfId="0" applyNumberFormat="1" applyFont="1" applyFill="1" applyBorder="1" applyAlignment="1">
      <alignment horizontal="justify" vertical="center" wrapText="1"/>
    </xf>
    <xf numFmtId="0" fontId="1" fillId="13" borderId="22" xfId="0" applyNumberFormat="1" applyFont="1" applyFill="1" applyBorder="1" applyAlignment="1">
      <alignment horizontal="justify" vertical="center"/>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1" fillId="0" borderId="1" xfId="0" applyFont="1" applyBorder="1" applyAlignment="1">
      <alignment horizontal="justify" vertical="center" wrapText="1" readingOrder="1"/>
    </xf>
    <xf numFmtId="0" fontId="2" fillId="28" borderId="13" xfId="0" applyFont="1" applyFill="1" applyBorder="1" applyAlignment="1">
      <alignment horizontal="center" vertical="center" wrapText="1"/>
    </xf>
    <xf numFmtId="0" fontId="2" fillId="28" borderId="12" xfId="0" applyFont="1" applyFill="1" applyBorder="1" applyAlignment="1">
      <alignment horizontal="center" vertical="center" wrapText="1"/>
    </xf>
    <xf numFmtId="0" fontId="2" fillId="28" borderId="14" xfId="0" applyFont="1" applyFill="1" applyBorder="1" applyAlignment="1">
      <alignment horizontal="center" vertical="center" wrapText="1"/>
    </xf>
    <xf numFmtId="0" fontId="1" fillId="0" borderId="22" xfId="0" applyFont="1" applyBorder="1" applyAlignment="1">
      <alignment horizontal="left" vertical="center" wrapText="1"/>
    </xf>
    <xf numFmtId="0" fontId="11" fillId="0" borderId="22" xfId="0" applyFont="1" applyBorder="1" applyAlignment="1">
      <alignment horizontal="center" vertical="center" wrapText="1" readingOrder="1"/>
    </xf>
    <xf numFmtId="0" fontId="2" fillId="28" borderId="22" xfId="0" applyFont="1" applyFill="1" applyBorder="1" applyAlignment="1">
      <alignment horizontal="center" vertical="center" wrapText="1"/>
    </xf>
    <xf numFmtId="0" fontId="3" fillId="11" borderId="2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6" fontId="5" fillId="0" borderId="2" xfId="0" applyNumberFormat="1"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0" fillId="0" borderId="1" xfId="0" applyBorder="1" applyAlignment="1">
      <alignment horizontal="justify" vertical="center" wrapText="1"/>
    </xf>
    <xf numFmtId="0" fontId="0" fillId="0" borderId="23" xfId="0" applyBorder="1" applyAlignment="1">
      <alignment horizontal="justify" vertical="center" wrapText="1"/>
    </xf>
    <xf numFmtId="0" fontId="0" fillId="0" borderId="5" xfId="0" applyBorder="1" applyAlignment="1">
      <alignment horizontal="center" vertical="center"/>
    </xf>
    <xf numFmtId="0" fontId="0" fillId="0" borderId="22" xfId="0" applyBorder="1" applyAlignment="1">
      <alignment horizontal="justify" vertical="center" wrapText="1"/>
    </xf>
    <xf numFmtId="0" fontId="10" fillId="8" borderId="23" xfId="0" applyFont="1" applyFill="1" applyBorder="1" applyAlignment="1">
      <alignment horizontal="center" vertical="center" wrapText="1" readingOrder="1"/>
    </xf>
    <xf numFmtId="0" fontId="10" fillId="8" borderId="14" xfId="0" applyFont="1" applyFill="1" applyBorder="1" applyAlignment="1">
      <alignment horizontal="center" vertical="center" wrapText="1" readingOrder="1"/>
    </xf>
    <xf numFmtId="0" fontId="0" fillId="3" borderId="22" xfId="0" applyFill="1" applyBorder="1" applyAlignment="1">
      <alignment horizontal="center" vertical="center"/>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21" fillId="0" borderId="0" xfId="6" applyBorder="1" applyAlignment="1" applyProtection="1">
      <alignment horizontal="center" vertical="center" wrapText="1"/>
    </xf>
    <xf numFmtId="0" fontId="21" fillId="0" borderId="63" xfId="6" applyBorder="1" applyAlignment="1" applyProtection="1">
      <alignment horizontal="center" vertical="center" wrapText="1"/>
    </xf>
    <xf numFmtId="0" fontId="2" fillId="28" borderId="58" xfId="0" applyFont="1" applyFill="1" applyBorder="1" applyAlignment="1">
      <alignment horizontal="center" vertical="center"/>
    </xf>
    <xf numFmtId="0" fontId="2" fillId="28" borderId="58" xfId="0" applyFont="1" applyFill="1" applyBorder="1" applyAlignment="1">
      <alignment horizontal="center" vertical="center" wrapText="1"/>
    </xf>
    <xf numFmtId="0" fontId="0" fillId="3" borderId="0" xfId="0" applyFill="1" applyBorder="1" applyAlignment="1">
      <alignment horizontal="center"/>
    </xf>
    <xf numFmtId="0" fontId="0" fillId="3" borderId="63" xfId="0" applyFill="1" applyBorder="1" applyAlignment="1">
      <alignment horizontal="center"/>
    </xf>
    <xf numFmtId="0" fontId="1" fillId="3" borderId="6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5" fillId="0" borderId="58" xfId="0" applyNumberFormat="1" applyFont="1" applyFill="1" applyBorder="1" applyAlignment="1">
      <alignment horizontal="justify" vertical="center" wrapText="1"/>
    </xf>
    <xf numFmtId="0" fontId="5" fillId="0" borderId="58" xfId="0" applyNumberFormat="1" applyFont="1" applyFill="1" applyBorder="1" applyAlignment="1">
      <alignment horizontal="justify" vertical="center"/>
    </xf>
    <xf numFmtId="0" fontId="1" fillId="0" borderId="63" xfId="0" applyFont="1" applyBorder="1" applyAlignment="1">
      <alignment horizontal="center" vertical="center" wrapText="1"/>
    </xf>
    <xf numFmtId="0" fontId="5" fillId="0" borderId="15" xfId="0" applyFont="1" applyBorder="1" applyAlignment="1">
      <alignment horizontal="justify" vertical="top" wrapText="1"/>
    </xf>
    <xf numFmtId="0" fontId="5" fillId="0" borderId="0" xfId="0" applyFont="1" applyBorder="1" applyAlignment="1">
      <alignment horizontal="justify" vertical="top" wrapText="1"/>
    </xf>
    <xf numFmtId="0" fontId="5" fillId="0" borderId="63" xfId="0" applyFont="1" applyBorder="1" applyAlignment="1">
      <alignment horizontal="justify" vertical="top"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4" fillId="0" borderId="2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4" fillId="5" borderId="2" xfId="0" applyFont="1" applyFill="1" applyBorder="1" applyAlignment="1">
      <alignment horizontal="center" vertical="center"/>
    </xf>
    <xf numFmtId="0" fontId="2" fillId="28" borderId="23" xfId="0" applyFont="1" applyFill="1" applyBorder="1" applyAlignment="1">
      <alignment horizontal="center" vertical="center"/>
    </xf>
    <xf numFmtId="0" fontId="2" fillId="28" borderId="12" xfId="0" applyFont="1" applyFill="1" applyBorder="1" applyAlignment="1">
      <alignment horizontal="center" vertical="center"/>
    </xf>
    <xf numFmtId="0" fontId="2" fillId="28" borderId="14" xfId="0" applyFont="1" applyFill="1" applyBorder="1" applyAlignment="1">
      <alignment horizontal="center" vertical="center"/>
    </xf>
    <xf numFmtId="0" fontId="5" fillId="0" borderId="8" xfId="0" applyNumberFormat="1" applyFont="1" applyBorder="1" applyAlignment="1">
      <alignment horizontal="justify" vertical="center" wrapText="1"/>
    </xf>
    <xf numFmtId="0" fontId="5" fillId="0" borderId="9" xfId="0" applyNumberFormat="1" applyFont="1" applyBorder="1" applyAlignment="1">
      <alignment horizontal="justify" vertical="center" wrapText="1"/>
    </xf>
    <xf numFmtId="0" fontId="5" fillId="0" borderId="0" xfId="0" applyNumberFormat="1" applyFont="1" applyBorder="1" applyAlignment="1">
      <alignment horizontal="justify" vertical="center" wrapText="1"/>
    </xf>
    <xf numFmtId="0" fontId="5" fillId="0" borderId="63" xfId="0" applyNumberFormat="1" applyFont="1" applyBorder="1" applyAlignment="1">
      <alignment horizontal="justify" vertical="center" wrapText="1"/>
    </xf>
    <xf numFmtId="0" fontId="5" fillId="0" borderId="6" xfId="0" applyNumberFormat="1" applyFont="1" applyBorder="1" applyAlignment="1">
      <alignment horizontal="justify" vertical="center" wrapText="1"/>
    </xf>
    <xf numFmtId="0" fontId="5" fillId="0" borderId="11" xfId="0" applyNumberFormat="1" applyFont="1" applyBorder="1" applyAlignment="1">
      <alignment horizontal="justify" vertical="center" wrapText="1"/>
    </xf>
    <xf numFmtId="0" fontId="89" fillId="0" borderId="22" xfId="6" applyFont="1" applyBorder="1" applyAlignment="1" applyProtection="1">
      <alignment horizontal="center" vertical="center" wrapText="1"/>
    </xf>
    <xf numFmtId="0" fontId="89" fillId="0" borderId="22" xfId="6" applyFont="1" applyBorder="1" applyAlignment="1" applyProtection="1">
      <alignment horizontal="center" vertical="center"/>
    </xf>
    <xf numFmtId="166" fontId="1" fillId="15" borderId="22" xfId="0" applyNumberFormat="1" applyFont="1" applyFill="1" applyBorder="1" applyAlignment="1">
      <alignment horizontal="left" vertical="center" wrapText="1"/>
    </xf>
    <xf numFmtId="0" fontId="5" fillId="0" borderId="0" xfId="0" applyNumberFormat="1" applyFont="1" applyBorder="1" applyAlignment="1">
      <alignment horizontal="justify" vertical="top" wrapText="1"/>
    </xf>
    <xf numFmtId="0" fontId="5" fillId="0" borderId="29" xfId="0" applyNumberFormat="1" applyFont="1" applyBorder="1" applyAlignment="1">
      <alignment horizontal="justify" vertical="top" wrapText="1"/>
    </xf>
    <xf numFmtId="2" fontId="5" fillId="0" borderId="22" xfId="0" applyNumberFormat="1" applyFont="1" applyBorder="1" applyAlignment="1">
      <alignment horizontal="center" vertical="center"/>
    </xf>
    <xf numFmtId="0" fontId="2" fillId="28" borderId="8" xfId="0" applyFont="1" applyFill="1" applyBorder="1" applyAlignment="1">
      <alignment horizontal="center" vertical="center"/>
    </xf>
    <xf numFmtId="0" fontId="20" fillId="12" borderId="1" xfId="0" applyFont="1" applyFill="1" applyBorder="1" applyAlignment="1">
      <alignment horizontal="center" vertical="center" wrapText="1"/>
    </xf>
    <xf numFmtId="166" fontId="1" fillId="0" borderId="22" xfId="0" applyNumberFormat="1" applyFont="1" applyBorder="1" applyAlignment="1">
      <alignment horizontal="left" vertical="center" wrapText="1"/>
    </xf>
    <xf numFmtId="0" fontId="5" fillId="0" borderId="29" xfId="0" applyNumberFormat="1" applyFont="1" applyBorder="1" applyAlignment="1">
      <alignment horizontal="justify" vertical="center" wrapText="1"/>
    </xf>
    <xf numFmtId="0" fontId="4" fillId="5" borderId="57" xfId="0" applyFont="1" applyFill="1" applyBorder="1" applyAlignment="1">
      <alignment horizontal="center" vertical="center"/>
    </xf>
    <xf numFmtId="0" fontId="4" fillId="5" borderId="14" xfId="0" applyFont="1" applyFill="1" applyBorder="1" applyAlignment="1">
      <alignment horizontal="center" vertical="center"/>
    </xf>
    <xf numFmtId="0" fontId="0" fillId="3" borderId="8"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89" fillId="0" borderId="10" xfId="6" applyFont="1" applyFill="1" applyBorder="1" applyAlignment="1" applyProtection="1">
      <alignment horizontal="center" vertical="center" wrapText="1"/>
    </xf>
    <xf numFmtId="0" fontId="89" fillId="0" borderId="11" xfId="6" applyFont="1" applyFill="1" applyBorder="1" applyAlignment="1" applyProtection="1">
      <alignment horizontal="center" vertical="center" wrapText="1"/>
    </xf>
    <xf numFmtId="0" fontId="4" fillId="5" borderId="57"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 fillId="28" borderId="22" xfId="0" applyFont="1" applyFill="1" applyBorder="1" applyAlignment="1">
      <alignment horizontal="center" vertic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4" fillId="14" borderId="22" xfId="0" applyFont="1" applyFill="1" applyBorder="1" applyAlignment="1">
      <alignment horizontal="center" vertical="center" wrapText="1"/>
    </xf>
    <xf numFmtId="0" fontId="4" fillId="14" borderId="22" xfId="0" applyFont="1" applyFill="1" applyBorder="1" applyAlignment="1">
      <alignment horizontal="center" vertical="center"/>
    </xf>
    <xf numFmtId="0" fontId="1" fillId="0" borderId="57"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5" fillId="0" borderId="57"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4" fillId="5" borderId="12" xfId="0" applyFont="1" applyFill="1" applyBorder="1" applyAlignment="1">
      <alignment horizontal="center" vertical="center" wrapText="1"/>
    </xf>
    <xf numFmtId="0" fontId="10" fillId="21" borderId="58"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4" fillId="23" borderId="58" xfId="0" applyFont="1" applyFill="1" applyBorder="1" applyAlignment="1">
      <alignment horizontal="center" vertical="center" wrapText="1"/>
    </xf>
    <xf numFmtId="0" fontId="25"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4" xfId="0" applyFont="1" applyBorder="1" applyAlignment="1">
      <alignment horizontal="center" vertical="center" wrapText="1"/>
    </xf>
    <xf numFmtId="0" fontId="58" fillId="21" borderId="58" xfId="0" applyFont="1" applyFill="1" applyBorder="1" applyAlignment="1">
      <alignment horizontal="center" vertical="center" wrapText="1"/>
    </xf>
    <xf numFmtId="0" fontId="58" fillId="22" borderId="58" xfId="0" applyFont="1" applyFill="1" applyBorder="1" applyAlignment="1">
      <alignment horizontal="center" vertical="center" wrapText="1"/>
    </xf>
    <xf numFmtId="0" fontId="1" fillId="0" borderId="58"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0" fillId="12" borderId="58" xfId="0" applyFont="1" applyFill="1" applyBorder="1" applyAlignment="1">
      <alignment horizontal="center" vertical="center" wrapText="1"/>
    </xf>
    <xf numFmtId="0" fontId="58" fillId="12" borderId="58"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 fillId="0" borderId="64"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2" fillId="0" borderId="2" xfId="6" applyFont="1" applyBorder="1" applyAlignment="1" applyProtection="1">
      <alignment horizontal="center" vertical="center" wrapText="1"/>
    </xf>
    <xf numFmtId="9" fontId="1" fillId="0" borderId="2" xfId="2" applyFont="1" applyBorder="1" applyAlignment="1">
      <alignment horizontal="center" vertical="center" wrapText="1"/>
    </xf>
    <xf numFmtId="9" fontId="1" fillId="0" borderId="64" xfId="2" applyFont="1" applyBorder="1" applyAlignment="1">
      <alignment horizontal="center" vertical="center" wrapText="1"/>
    </xf>
    <xf numFmtId="9" fontId="1" fillId="0" borderId="4" xfId="2" applyFont="1" applyBorder="1" applyAlignment="1">
      <alignment horizontal="center" vertical="center" wrapText="1"/>
    </xf>
    <xf numFmtId="0" fontId="1" fillId="0" borderId="58"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4" fillId="21" borderId="58" xfId="0" applyFont="1" applyFill="1" applyBorder="1" applyAlignment="1">
      <alignment horizontal="center" vertical="center" wrapText="1"/>
    </xf>
    <xf numFmtId="0" fontId="10" fillId="22" borderId="57" xfId="20" applyFont="1" applyFill="1" applyBorder="1" applyAlignment="1">
      <alignment horizontal="center" vertical="center" wrapText="1"/>
    </xf>
    <xf numFmtId="0" fontId="10" fillId="22" borderId="7" xfId="20" applyFont="1" applyFill="1" applyBorder="1" applyAlignment="1">
      <alignment horizontal="center" vertical="center" wrapText="1"/>
    </xf>
    <xf numFmtId="0" fontId="5" fillId="0" borderId="58" xfId="0" applyFont="1" applyBorder="1" applyAlignment="1">
      <alignment horizontal="center" vertical="center" wrapText="1"/>
    </xf>
    <xf numFmtId="0" fontId="58" fillId="21" borderId="58" xfId="20" applyFont="1" applyFill="1" applyBorder="1" applyAlignment="1">
      <alignment horizontal="center" vertical="center"/>
    </xf>
    <xf numFmtId="0" fontId="58" fillId="22" borderId="57" xfId="20" applyFont="1" applyFill="1" applyBorder="1" applyAlignment="1">
      <alignment horizontal="center" vertical="center"/>
    </xf>
    <xf numFmtId="0" fontId="58" fillId="22" borderId="12" xfId="20" applyFont="1" applyFill="1" applyBorder="1" applyAlignment="1">
      <alignment horizontal="center" vertical="center"/>
    </xf>
    <xf numFmtId="0" fontId="58" fillId="12" borderId="58" xfId="20" applyFont="1" applyFill="1" applyBorder="1" applyAlignment="1">
      <alignment horizontal="center" vertical="center"/>
    </xf>
    <xf numFmtId="0" fontId="10" fillId="22" borderId="2" xfId="20" applyFont="1" applyFill="1" applyBorder="1" applyAlignment="1">
      <alignment horizontal="center" vertical="center" wrapText="1"/>
    </xf>
    <xf numFmtId="0" fontId="10" fillId="22" borderId="64" xfId="20" applyFont="1" applyFill="1" applyBorder="1" applyAlignment="1">
      <alignment horizontal="center" vertical="center" wrapText="1"/>
    </xf>
    <xf numFmtId="0" fontId="10" fillId="22" borderId="58" xfId="20" applyFont="1" applyFill="1" applyBorder="1" applyAlignment="1">
      <alignment horizontal="center" vertical="center" wrapText="1"/>
    </xf>
    <xf numFmtId="0" fontId="10" fillId="12" borderId="58" xfId="2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4" xfId="0" applyFont="1" applyBorder="1" applyAlignment="1">
      <alignment horizontal="left" vertical="center" wrapText="1"/>
    </xf>
    <xf numFmtId="9" fontId="1" fillId="0" borderId="6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0" fontId="11" fillId="0" borderId="64" xfId="0" applyFont="1" applyBorder="1" applyAlignment="1">
      <alignment horizontal="justify" vertical="center" wrapText="1"/>
    </xf>
    <xf numFmtId="0" fontId="10" fillId="18" borderId="58" xfId="20" applyFont="1" applyFill="1" applyBorder="1" applyAlignment="1">
      <alignment horizontal="center" vertical="center" wrapText="1"/>
    </xf>
    <xf numFmtId="0" fontId="10" fillId="18" borderId="2" xfId="20" applyFont="1" applyFill="1" applyBorder="1" applyAlignment="1">
      <alignment horizontal="center" vertical="center" wrapText="1"/>
    </xf>
    <xf numFmtId="0" fontId="4" fillId="21" borderId="58" xfId="20" applyFont="1" applyFill="1" applyBorder="1" applyAlignment="1">
      <alignment horizontal="center" vertical="center" wrapText="1"/>
    </xf>
    <xf numFmtId="0" fontId="4" fillId="21" borderId="2" xfId="20" applyFont="1" applyFill="1" applyBorder="1" applyAlignment="1">
      <alignment horizontal="center" vertical="center" wrapText="1"/>
    </xf>
    <xf numFmtId="0" fontId="10" fillId="21" borderId="58" xfId="20" applyFont="1" applyFill="1" applyBorder="1" applyAlignment="1">
      <alignment horizontal="center" vertical="center" wrapText="1"/>
    </xf>
    <xf numFmtId="0" fontId="10" fillId="21" borderId="2" xfId="2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4" xfId="0" applyFont="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64"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0" fillId="21" borderId="58" xfId="0" applyFont="1" applyFill="1" applyBorder="1" applyAlignment="1">
      <alignment horizontal="center" vertical="center"/>
    </xf>
    <xf numFmtId="0" fontId="60" fillId="22" borderId="58" xfId="0" applyFont="1" applyFill="1" applyBorder="1" applyAlignment="1">
      <alignment horizontal="center" vertical="center"/>
    </xf>
    <xf numFmtId="0" fontId="60" fillId="12" borderId="58" xfId="0" applyFont="1" applyFill="1" applyBorder="1" applyAlignment="1">
      <alignment horizontal="center" vertical="center"/>
    </xf>
    <xf numFmtId="9" fontId="1" fillId="0" borderId="58"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9" fontId="5" fillId="3" borderId="2"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xf>
    <xf numFmtId="0" fontId="1" fillId="3" borderId="64" xfId="0" applyFont="1" applyFill="1" applyBorder="1" applyAlignment="1">
      <alignment horizontal="center" vertical="center"/>
    </xf>
    <xf numFmtId="0" fontId="1" fillId="0" borderId="7" xfId="0" applyFont="1" applyBorder="1" applyAlignment="1">
      <alignment horizontal="left" vertical="center" wrapText="1"/>
    </xf>
    <xf numFmtId="0" fontId="1" fillId="0" borderId="65" xfId="0" applyFont="1" applyBorder="1" applyAlignment="1">
      <alignment horizontal="left" vertical="center" wrapText="1"/>
    </xf>
    <xf numFmtId="0" fontId="1" fillId="0" borderId="10" xfId="0" applyFont="1" applyBorder="1" applyAlignment="1">
      <alignment horizontal="left" vertical="center" wrapText="1"/>
    </xf>
    <xf numFmtId="0" fontId="1" fillId="0" borderId="58" xfId="0" applyFont="1" applyBorder="1" applyAlignment="1">
      <alignment horizontal="center" vertical="center"/>
    </xf>
    <xf numFmtId="0" fontId="1" fillId="0" borderId="58" xfId="0" applyFont="1" applyBorder="1" applyAlignment="1">
      <alignment horizontal="center"/>
    </xf>
    <xf numFmtId="0" fontId="1" fillId="3" borderId="2"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64" xfId="0" applyFont="1" applyBorder="1" applyAlignment="1">
      <alignment horizontal="center" vertical="center"/>
    </xf>
    <xf numFmtId="0" fontId="1" fillId="0" borderId="2" xfId="0" applyFont="1" applyBorder="1" applyAlignment="1">
      <alignment horizontal="center"/>
    </xf>
    <xf numFmtId="0" fontId="1" fillId="0" borderId="64" xfId="0" applyFont="1" applyBorder="1" applyAlignment="1">
      <alignment horizontal="center"/>
    </xf>
    <xf numFmtId="0" fontId="1" fillId="0" borderId="4" xfId="0" applyFont="1" applyBorder="1" applyAlignment="1">
      <alignment horizontal="center"/>
    </xf>
    <xf numFmtId="9" fontId="0" fillId="0" borderId="7" xfId="0" applyNumberFormat="1" applyBorder="1" applyAlignment="1">
      <alignment horizontal="center" vertical="center"/>
    </xf>
    <xf numFmtId="9" fontId="0" fillId="0" borderId="10" xfId="0" applyNumberFormat="1" applyBorder="1" applyAlignment="1">
      <alignment horizontal="center" vertical="center"/>
    </xf>
    <xf numFmtId="0" fontId="63" fillId="3" borderId="58" xfId="0" applyFont="1" applyFill="1" applyBorder="1" applyAlignment="1">
      <alignment horizontal="left" vertical="center" wrapText="1"/>
    </xf>
    <xf numFmtId="0" fontId="0" fillId="3" borderId="58" xfId="0" applyFill="1" applyBorder="1" applyAlignment="1">
      <alignment horizontal="left" vertical="center" wrapText="1"/>
    </xf>
    <xf numFmtId="9" fontId="1" fillId="0" borderId="2" xfId="2" applyFont="1" applyFill="1" applyBorder="1" applyAlignment="1">
      <alignment horizontal="center" vertical="center"/>
    </xf>
    <xf numFmtId="9" fontId="1" fillId="0" borderId="4" xfId="2" applyFont="1" applyFill="1" applyBorder="1" applyAlignment="1">
      <alignment horizontal="center" vertical="center"/>
    </xf>
    <xf numFmtId="0" fontId="60" fillId="12" borderId="58" xfId="5" applyFont="1" applyFill="1" applyBorder="1" applyAlignment="1">
      <alignment horizontal="center" vertical="center"/>
    </xf>
    <xf numFmtId="0" fontId="10" fillId="18" borderId="58" xfId="5" applyFont="1" applyFill="1" applyBorder="1" applyAlignment="1">
      <alignment horizontal="center" vertical="center" wrapText="1"/>
    </xf>
    <xf numFmtId="0" fontId="10" fillId="18" borderId="2" xfId="5" applyFont="1" applyFill="1" applyBorder="1" applyAlignment="1">
      <alignment horizontal="center" vertical="center" wrapText="1"/>
    </xf>
    <xf numFmtId="0" fontId="4" fillId="21" borderId="58" xfId="5" applyFont="1" applyFill="1" applyBorder="1" applyAlignment="1">
      <alignment horizontal="center" vertical="center" wrapText="1"/>
    </xf>
    <xf numFmtId="0" fontId="10" fillId="21" borderId="58" xfId="5" applyFont="1" applyFill="1" applyBorder="1" applyAlignment="1">
      <alignment horizontal="center" vertical="center" wrapText="1"/>
    </xf>
    <xf numFmtId="0" fontId="10" fillId="21" borderId="2" xfId="5" applyFont="1" applyFill="1" applyBorder="1" applyAlignment="1">
      <alignment horizontal="center" vertical="center" wrapText="1"/>
    </xf>
    <xf numFmtId="0" fontId="10" fillId="22" borderId="58" xfId="5" applyFont="1" applyFill="1" applyBorder="1" applyAlignment="1">
      <alignment horizontal="center" vertical="center" wrapText="1"/>
    </xf>
    <xf numFmtId="0" fontId="10" fillId="22" borderId="2" xfId="5"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 fillId="0" borderId="2" xfId="5" applyFont="1" applyFill="1" applyBorder="1" applyAlignment="1">
      <alignment horizontal="center" vertical="center"/>
    </xf>
    <xf numFmtId="0" fontId="1" fillId="0" borderId="4" xfId="5" applyFont="1" applyFill="1" applyBorder="1" applyAlignment="1">
      <alignment horizontal="center" vertical="center"/>
    </xf>
    <xf numFmtId="0" fontId="1" fillId="0" borderId="58" xfId="5" applyFont="1" applyFill="1" applyBorder="1" applyAlignment="1">
      <alignment horizontal="left" vertical="center" wrapText="1"/>
    </xf>
    <xf numFmtId="0" fontId="1" fillId="0" borderId="2" xfId="5" applyFont="1" applyBorder="1" applyAlignment="1">
      <alignment horizontal="center"/>
    </xf>
    <xf numFmtId="0" fontId="1" fillId="0" borderId="64" xfId="5" applyFont="1" applyBorder="1" applyAlignment="1">
      <alignment horizontal="center"/>
    </xf>
    <xf numFmtId="0" fontId="1" fillId="0" borderId="4" xfId="5" applyFont="1" applyBorder="1" applyAlignment="1">
      <alignment horizontal="center"/>
    </xf>
    <xf numFmtId="0" fontId="12" fillId="0" borderId="58" xfId="0" applyFont="1" applyFill="1" applyBorder="1" applyAlignment="1">
      <alignment horizontal="left" vertical="center" wrapText="1"/>
    </xf>
    <xf numFmtId="0" fontId="1" fillId="0" borderId="2"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2" xfId="5" applyFont="1" applyFill="1" applyBorder="1" applyAlignment="1">
      <alignment horizontal="left" vertical="center" wrapText="1"/>
    </xf>
    <xf numFmtId="0" fontId="1" fillId="0" borderId="4" xfId="5" applyFont="1" applyFill="1" applyBorder="1" applyAlignment="1">
      <alignment horizontal="left" vertical="center" wrapText="1"/>
    </xf>
    <xf numFmtId="0" fontId="10" fillId="12" borderId="58" xfId="5" applyFont="1" applyFill="1" applyBorder="1" applyAlignment="1">
      <alignment horizontal="center" vertical="center" wrapText="1"/>
    </xf>
    <xf numFmtId="9" fontId="1" fillId="0" borderId="58" xfId="2" applyFont="1" applyFill="1" applyBorder="1" applyAlignment="1">
      <alignment horizontal="center" vertical="center"/>
    </xf>
    <xf numFmtId="0" fontId="1" fillId="0" borderId="58" xfId="5" applyFont="1" applyFill="1" applyBorder="1" applyAlignment="1">
      <alignment horizontal="center" vertical="center" wrapText="1"/>
    </xf>
    <xf numFmtId="0" fontId="22" fillId="0" borderId="58" xfId="6" applyFont="1" applyFill="1" applyBorder="1" applyAlignment="1" applyProtection="1">
      <alignment horizontal="center" vertical="center" wrapText="1"/>
    </xf>
    <xf numFmtId="0" fontId="22" fillId="0" borderId="2" xfId="6" applyFont="1" applyFill="1" applyBorder="1" applyAlignment="1" applyProtection="1">
      <alignment horizontal="center" vertical="center" wrapText="1"/>
    </xf>
    <xf numFmtId="9" fontId="1" fillId="0" borderId="64" xfId="2" applyFont="1" applyFill="1" applyBorder="1" applyAlignment="1">
      <alignment horizontal="center" vertical="center"/>
    </xf>
    <xf numFmtId="0" fontId="1" fillId="0" borderId="64" xfId="5" applyFont="1" applyFill="1" applyBorder="1" applyAlignment="1">
      <alignment horizontal="center" vertical="center" wrapText="1"/>
    </xf>
    <xf numFmtId="0" fontId="60" fillId="21" borderId="58" xfId="5" applyFont="1" applyFill="1" applyBorder="1" applyAlignment="1">
      <alignment horizontal="center" vertical="center"/>
    </xf>
    <xf numFmtId="0" fontId="60" fillId="22" borderId="58" xfId="5" applyFont="1" applyFill="1" applyBorder="1" applyAlignment="1">
      <alignment horizontal="center" vertical="center"/>
    </xf>
    <xf numFmtId="0" fontId="1" fillId="0" borderId="58" xfId="5" applyFont="1" applyBorder="1" applyAlignment="1">
      <alignment horizontal="center" vertical="center"/>
    </xf>
    <xf numFmtId="0" fontId="1" fillId="0" borderId="58" xfId="5" applyFont="1" applyBorder="1" applyAlignment="1">
      <alignment horizontal="center" vertical="center" wrapText="1"/>
    </xf>
    <xf numFmtId="0" fontId="1" fillId="0" borderId="2" xfId="5" applyFont="1" applyBorder="1" applyAlignment="1">
      <alignment horizontal="center" vertical="center"/>
    </xf>
    <xf numFmtId="0" fontId="1" fillId="0" borderId="64" xfId="5" applyFont="1" applyBorder="1" applyAlignment="1">
      <alignment horizontal="center" vertical="center"/>
    </xf>
    <xf numFmtId="0" fontId="1" fillId="0" borderId="4" xfId="5" applyFont="1" applyBorder="1" applyAlignment="1">
      <alignment horizontal="center" vertical="center"/>
    </xf>
    <xf numFmtId="0" fontId="1" fillId="0" borderId="58" xfId="5" applyFont="1" applyBorder="1" applyAlignment="1">
      <alignment horizontal="center"/>
    </xf>
    <xf numFmtId="0" fontId="1" fillId="0" borderId="8" xfId="5" applyFont="1" applyBorder="1" applyAlignment="1">
      <alignment horizontal="center" vertical="center" wrapText="1"/>
    </xf>
    <xf numFmtId="0" fontId="1" fillId="0" borderId="0" xfId="5" applyFont="1" applyBorder="1" applyAlignment="1">
      <alignment horizontal="center" vertical="center" wrapText="1"/>
    </xf>
    <xf numFmtId="0" fontId="1" fillId="0" borderId="6" xfId="5" applyFont="1" applyBorder="1" applyAlignment="1">
      <alignment horizontal="center" vertical="center" wrapText="1"/>
    </xf>
    <xf numFmtId="0" fontId="1" fillId="0" borderId="58" xfId="5" applyFont="1" applyBorder="1" applyAlignment="1">
      <alignment horizontal="center" wrapText="1"/>
    </xf>
    <xf numFmtId="0" fontId="17" fillId="0" borderId="58"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2" xfId="0" applyFont="1" applyBorder="1" applyAlignment="1">
      <alignment horizontal="center" vertical="top" wrapText="1"/>
    </xf>
    <xf numFmtId="0" fontId="1" fillId="0" borderId="4" xfId="0" applyFont="1" applyBorder="1" applyAlignment="1">
      <alignment horizontal="center" vertical="top"/>
    </xf>
    <xf numFmtId="0" fontId="11" fillId="0" borderId="58" xfId="0" applyFont="1" applyBorder="1" applyAlignment="1">
      <alignment horizontal="center" vertical="center" wrapText="1"/>
    </xf>
    <xf numFmtId="0" fontId="11" fillId="0" borderId="58" xfId="0" applyFont="1" applyBorder="1" applyAlignment="1">
      <alignment horizontal="justify" vertical="center" wrapText="1"/>
    </xf>
    <xf numFmtId="0" fontId="1" fillId="0" borderId="58" xfId="0" applyFont="1" applyBorder="1" applyAlignment="1">
      <alignment horizontal="justify" vertical="center" wrapText="1"/>
    </xf>
    <xf numFmtId="49" fontId="5" fillId="0" borderId="2" xfId="0" applyNumberFormat="1" applyFont="1" applyBorder="1" applyAlignment="1">
      <alignment horizontal="center" vertical="center"/>
    </xf>
    <xf numFmtId="49" fontId="5" fillId="0" borderId="64" xfId="0" applyNumberFormat="1" applyFont="1" applyBorder="1" applyAlignment="1">
      <alignment horizontal="center" vertical="center"/>
    </xf>
    <xf numFmtId="49" fontId="5" fillId="0" borderId="4" xfId="0" applyNumberFormat="1" applyFont="1" applyBorder="1" applyAlignment="1">
      <alignment horizontal="center" vertical="center"/>
    </xf>
    <xf numFmtId="9" fontId="5" fillId="0" borderId="58" xfId="2" applyFont="1" applyFill="1" applyBorder="1" applyAlignment="1">
      <alignment horizontal="center" vertical="center" wrapText="1"/>
    </xf>
    <xf numFmtId="0" fontId="56" fillId="0" borderId="2" xfId="0" applyFont="1" applyBorder="1" applyAlignment="1">
      <alignment horizontal="center" vertical="center" wrapText="1"/>
    </xf>
    <xf numFmtId="0" fontId="56" fillId="0" borderId="4" xfId="0" applyFont="1" applyBorder="1" applyAlignment="1">
      <alignment horizontal="center" vertical="center" wrapText="1"/>
    </xf>
    <xf numFmtId="0" fontId="5" fillId="3" borderId="58" xfId="0" applyFont="1" applyFill="1" applyBorder="1" applyAlignment="1">
      <alignment horizontal="left" vertical="center" wrapText="1"/>
    </xf>
    <xf numFmtId="0" fontId="5" fillId="3" borderId="58" xfId="0" applyFont="1" applyFill="1" applyBorder="1" applyAlignment="1">
      <alignment horizontal="center" vertical="center"/>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9" fontId="5" fillId="0" borderId="58" xfId="2" applyFont="1" applyBorder="1" applyAlignment="1">
      <alignment horizontal="center" vertical="center"/>
    </xf>
    <xf numFmtId="0" fontId="4" fillId="21" borderId="2"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5" fillId="0" borderId="58" xfId="0" applyFont="1" applyBorder="1" applyAlignment="1">
      <alignment horizontal="center" vertical="top" wrapText="1"/>
    </xf>
    <xf numFmtId="9" fontId="5" fillId="0" borderId="58" xfId="2" applyFont="1" applyFill="1" applyBorder="1" applyAlignment="1">
      <alignment horizontal="center" vertical="top" wrapText="1"/>
    </xf>
    <xf numFmtId="0" fontId="5" fillId="0" borderId="2" xfId="0" applyFont="1" applyBorder="1" applyAlignment="1">
      <alignment vertical="center" wrapText="1"/>
    </xf>
    <xf numFmtId="0" fontId="5" fillId="0" borderId="64" xfId="0" applyFont="1" applyBorder="1" applyAlignment="1">
      <alignment vertical="center" wrapText="1"/>
    </xf>
    <xf numFmtId="0" fontId="5" fillId="0" borderId="4" xfId="0" applyFont="1" applyBorder="1" applyAlignment="1">
      <alignment vertical="center" wrapText="1"/>
    </xf>
    <xf numFmtId="9" fontId="5" fillId="0" borderId="2" xfId="2" applyFont="1" applyFill="1" applyBorder="1" applyAlignment="1">
      <alignment horizontal="center" vertical="top" wrapText="1"/>
    </xf>
    <xf numFmtId="9" fontId="5" fillId="0" borderId="64" xfId="2" applyFont="1" applyFill="1" applyBorder="1" applyAlignment="1">
      <alignment horizontal="center" vertical="top" wrapText="1"/>
    </xf>
    <xf numFmtId="9" fontId="5" fillId="0" borderId="4" xfId="2" applyFont="1" applyFill="1" applyBorder="1" applyAlignment="1">
      <alignment horizontal="center" vertical="top" wrapText="1"/>
    </xf>
    <xf numFmtId="9" fontId="5" fillId="0" borderId="2" xfId="2" applyFont="1" applyFill="1" applyBorder="1" applyAlignment="1">
      <alignment horizontal="center" vertical="center" wrapText="1"/>
    </xf>
    <xf numFmtId="9" fontId="5" fillId="0" borderId="64" xfId="2" applyFont="1" applyFill="1" applyBorder="1" applyAlignment="1">
      <alignment horizontal="center" vertical="center" wrapText="1"/>
    </xf>
    <xf numFmtId="9" fontId="5" fillId="0" borderId="4" xfId="2"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4" xfId="0" applyFont="1" applyFill="1" applyBorder="1" applyAlignment="1">
      <alignment horizontal="center" vertical="center" wrapText="1"/>
    </xf>
    <xf numFmtId="9" fontId="5" fillId="3" borderId="2" xfId="2" applyFont="1" applyFill="1" applyBorder="1" applyAlignment="1">
      <alignment horizontal="center" vertical="center"/>
    </xf>
    <xf numFmtId="9" fontId="5" fillId="3" borderId="64" xfId="2" applyFont="1" applyFill="1" applyBorder="1" applyAlignment="1">
      <alignment horizontal="center" vertical="center"/>
    </xf>
    <xf numFmtId="9" fontId="5" fillId="3" borderId="4" xfId="2" applyFont="1" applyFill="1" applyBorder="1" applyAlignment="1">
      <alignment horizontal="center" vertical="center"/>
    </xf>
    <xf numFmtId="9" fontId="5" fillId="0" borderId="2" xfId="0" applyNumberFormat="1"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xf>
    <xf numFmtId="0" fontId="5" fillId="3" borderId="2"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14" xfId="0" applyFont="1" applyFill="1" applyBorder="1" applyAlignment="1">
      <alignment horizontal="left" vertical="center"/>
    </xf>
    <xf numFmtId="0" fontId="5" fillId="0" borderId="64" xfId="0" applyFont="1" applyBorder="1" applyAlignment="1">
      <alignment horizontal="center" vertical="center"/>
    </xf>
    <xf numFmtId="0" fontId="5" fillId="0" borderId="64" xfId="0" applyFont="1" applyBorder="1" applyAlignment="1">
      <alignment horizontal="justify" vertical="center" wrapText="1"/>
    </xf>
    <xf numFmtId="0" fontId="5" fillId="0" borderId="6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4" xfId="19" applyFont="1" applyFill="1" applyBorder="1" applyAlignment="1">
      <alignment horizontal="left" vertical="center" wrapText="1"/>
    </xf>
    <xf numFmtId="0" fontId="0" fillId="0" borderId="64" xfId="0" applyFont="1" applyBorder="1" applyAlignment="1">
      <alignment horizontal="center" vertical="center"/>
    </xf>
    <xf numFmtId="9" fontId="10" fillId="12" borderId="58" xfId="2"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64" xfId="0" applyFont="1" applyBorder="1" applyAlignment="1">
      <alignment horizontal="center" vertical="center" wrapText="1"/>
    </xf>
    <xf numFmtId="0" fontId="59" fillId="0" borderId="2" xfId="0" applyFont="1" applyBorder="1" applyAlignment="1">
      <alignment horizontal="center" vertical="center" wrapText="1"/>
    </xf>
    <xf numFmtId="0" fontId="12" fillId="0" borderId="6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5" fillId="0" borderId="53" xfId="0" applyFont="1" applyFill="1" applyBorder="1" applyAlignment="1">
      <alignment horizontal="center" vertical="center" textRotation="90" wrapText="1"/>
    </xf>
    <xf numFmtId="0" fontId="35" fillId="0" borderId="34" xfId="0" applyFont="1" applyFill="1" applyBorder="1" applyAlignment="1">
      <alignment horizontal="center" vertical="center" textRotation="90" wrapText="1"/>
    </xf>
    <xf numFmtId="0" fontId="12" fillId="0" borderId="6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4" fillId="0" borderId="36"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38"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7" fillId="17" borderId="2" xfId="0" applyFont="1" applyFill="1" applyBorder="1" applyAlignment="1">
      <alignment horizontal="center" vertical="center" wrapText="1"/>
    </xf>
    <xf numFmtId="0" fontId="37" fillId="17" borderId="34"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3" xfId="0" applyFont="1" applyFill="1" applyBorder="1" applyAlignment="1">
      <alignment horizontal="center" vertical="center" textRotation="90" wrapText="1"/>
    </xf>
    <xf numFmtId="0" fontId="37" fillId="0" borderId="34" xfId="0" applyFont="1" applyFill="1" applyBorder="1" applyAlignment="1">
      <alignment horizontal="center" vertical="center" textRotation="90" wrapText="1"/>
    </xf>
    <xf numFmtId="0" fontId="12" fillId="0" borderId="53" xfId="0" applyFont="1" applyFill="1" applyBorder="1" applyAlignment="1">
      <alignment horizontal="center" vertical="center" textRotation="90" wrapText="1"/>
    </xf>
    <xf numFmtId="0" fontId="12" fillId="0" borderId="64" xfId="0" applyFont="1" applyFill="1" applyBorder="1" applyAlignment="1">
      <alignment horizontal="center" vertical="center" textRotation="90" wrapText="1"/>
    </xf>
    <xf numFmtId="0" fontId="12" fillId="0" borderId="34" xfId="0" applyFont="1" applyFill="1" applyBorder="1" applyAlignment="1">
      <alignment horizontal="center" vertical="center" textRotation="90" wrapText="1"/>
    </xf>
    <xf numFmtId="0" fontId="40" fillId="0" borderId="53" xfId="0" applyFont="1" applyFill="1" applyBorder="1" applyAlignment="1">
      <alignment horizontal="center" vertical="center" wrapText="1"/>
    </xf>
    <xf numFmtId="0" fontId="40" fillId="0" borderId="64"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3" xfId="0" applyFont="1" applyFill="1" applyBorder="1" applyAlignment="1">
      <alignment horizontal="center" wrapText="1"/>
    </xf>
    <xf numFmtId="0" fontId="12" fillId="0" borderId="4" xfId="0" applyFont="1" applyFill="1" applyBorder="1" applyAlignment="1">
      <alignment horizontal="center" wrapText="1"/>
    </xf>
    <xf numFmtId="0" fontId="12" fillId="0" borderId="5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4" xfId="0" applyFont="1" applyFill="1" applyBorder="1" applyAlignment="1">
      <alignment horizontal="center" vertical="center" textRotation="90" wrapText="1"/>
    </xf>
    <xf numFmtId="0" fontId="14" fillId="0" borderId="2"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3" xfId="0" applyFont="1" applyFill="1" applyBorder="1" applyAlignment="1">
      <alignment horizontal="center" vertical="center"/>
    </xf>
    <xf numFmtId="0" fontId="12" fillId="0" borderId="53" xfId="0" applyFont="1" applyFill="1" applyBorder="1" applyAlignment="1">
      <alignment horizontal="center" vertical="center" textRotation="90"/>
    </xf>
    <xf numFmtId="0" fontId="12" fillId="0" borderId="64" xfId="0" applyFont="1" applyFill="1" applyBorder="1" applyAlignment="1">
      <alignment horizontal="center" vertical="center" textRotation="90"/>
    </xf>
    <xf numFmtId="0" fontId="12" fillId="0" borderId="4" xfId="0" applyFont="1" applyFill="1" applyBorder="1" applyAlignment="1">
      <alignment horizontal="center" vertical="center" textRotation="90"/>
    </xf>
    <xf numFmtId="0" fontId="12" fillId="0" borderId="64" xfId="0" applyFont="1" applyFill="1" applyBorder="1" applyAlignment="1">
      <alignment horizontal="left" vertical="center" wrapText="1"/>
    </xf>
    <xf numFmtId="0" fontId="11" fillId="18" borderId="18" xfId="0" applyFont="1" applyFill="1" applyBorder="1" applyAlignment="1">
      <alignment horizontal="justify" vertical="center" wrapText="1"/>
    </xf>
    <xf numFmtId="0" fontId="11" fillId="18" borderId="20" xfId="0" applyFont="1" applyFill="1" applyBorder="1" applyAlignment="1">
      <alignment horizontal="justify" vertical="center" wrapText="1"/>
    </xf>
    <xf numFmtId="0" fontId="69" fillId="3" borderId="18" xfId="6" applyFont="1" applyFill="1" applyBorder="1" applyAlignment="1" applyProtection="1">
      <alignment horizontal="center" vertical="center" wrapText="1"/>
    </xf>
    <xf numFmtId="0" fontId="69" fillId="3" borderId="20" xfId="6" applyFont="1" applyFill="1" applyBorder="1" applyAlignment="1" applyProtection="1">
      <alignment horizontal="center" vertical="center" wrapText="1"/>
    </xf>
    <xf numFmtId="0" fontId="11" fillId="18" borderId="2"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16" xfId="0" applyFont="1" applyFill="1" applyBorder="1" applyAlignment="1">
      <alignment horizontal="center" vertical="center" wrapText="1"/>
    </xf>
    <xf numFmtId="0" fontId="11" fillId="18" borderId="18" xfId="0" applyFont="1" applyFill="1" applyBorder="1" applyAlignment="1">
      <alignment horizontal="center" vertical="center"/>
    </xf>
    <xf numFmtId="0" fontId="11" fillId="18" borderId="20" xfId="0" applyFont="1" applyFill="1" applyBorder="1" applyAlignment="1">
      <alignment horizontal="center" vertical="center"/>
    </xf>
    <xf numFmtId="0" fontId="87" fillId="18" borderId="16" xfId="21"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11" fillId="18" borderId="20" xfId="0" applyFont="1" applyFill="1" applyBorder="1" applyAlignment="1">
      <alignment horizontal="center" vertical="center" wrapText="1"/>
    </xf>
    <xf numFmtId="9" fontId="11" fillId="18" borderId="16" xfId="0" applyNumberFormat="1" applyFont="1" applyFill="1" applyBorder="1" applyAlignment="1">
      <alignment horizontal="center" vertical="center"/>
    </xf>
    <xf numFmtId="0" fontId="11" fillId="18" borderId="2" xfId="0" applyFont="1" applyFill="1" applyBorder="1" applyAlignment="1">
      <alignment horizontal="center" vertical="center"/>
    </xf>
    <xf numFmtId="0" fontId="11" fillId="18" borderId="4" xfId="0" applyFont="1" applyFill="1" applyBorder="1" applyAlignment="1">
      <alignment horizontal="center" vertical="center"/>
    </xf>
    <xf numFmtId="0" fontId="11" fillId="18" borderId="72" xfId="0" applyFont="1" applyFill="1" applyBorder="1" applyAlignment="1">
      <alignment horizontal="center" vertical="center"/>
    </xf>
    <xf numFmtId="0" fontId="11" fillId="18" borderId="16" xfId="0" applyFont="1" applyFill="1" applyBorder="1" applyAlignment="1">
      <alignment horizontal="justify" vertical="center" wrapText="1"/>
    </xf>
    <xf numFmtId="0" fontId="69" fillId="18" borderId="16" xfId="6" applyFont="1" applyFill="1" applyBorder="1" applyAlignment="1" applyProtection="1">
      <alignment horizontal="center" vertical="center" wrapText="1"/>
    </xf>
    <xf numFmtId="0" fontId="11" fillId="18" borderId="17" xfId="0" applyFont="1" applyFill="1" applyBorder="1" applyAlignment="1">
      <alignment horizontal="center" vertical="center" wrapText="1"/>
    </xf>
    <xf numFmtId="0" fontId="11" fillId="18" borderId="27" xfId="0" applyFont="1" applyFill="1" applyBorder="1" applyAlignment="1">
      <alignment horizontal="justify" vertical="center" wrapText="1"/>
    </xf>
    <xf numFmtId="0" fontId="58" fillId="21" borderId="58" xfId="0" applyFont="1" applyFill="1" applyBorder="1" applyAlignment="1">
      <alignment horizontal="center" vertical="center"/>
    </xf>
    <xf numFmtId="0" fontId="58" fillId="22" borderId="58" xfId="0" applyFont="1" applyFill="1" applyBorder="1" applyAlignment="1">
      <alignment horizontal="center" vertical="center"/>
    </xf>
    <xf numFmtId="0" fontId="58" fillId="12" borderId="58" xfId="0" applyFont="1" applyFill="1" applyBorder="1" applyAlignment="1">
      <alignment horizontal="center" vertical="center"/>
    </xf>
    <xf numFmtId="0" fontId="11" fillId="18" borderId="64" xfId="0" applyFont="1" applyFill="1" applyBorder="1" applyAlignment="1">
      <alignment horizontal="center" vertical="center"/>
    </xf>
    <xf numFmtId="0" fontId="11" fillId="18" borderId="64" xfId="0" applyFont="1" applyFill="1" applyBorder="1" applyAlignment="1">
      <alignment horizontal="center" vertical="center" wrapText="1"/>
    </xf>
    <xf numFmtId="0" fontId="11" fillId="18" borderId="16" xfId="0" applyFont="1" applyFill="1" applyBorder="1" applyAlignment="1">
      <alignment horizontal="center" vertical="center"/>
    </xf>
    <xf numFmtId="0" fontId="11" fillId="18" borderId="24" xfId="0" applyFont="1" applyFill="1" applyBorder="1" applyAlignment="1">
      <alignment horizontal="center" vertical="center" wrapText="1"/>
    </xf>
    <xf numFmtId="0" fontId="11" fillId="18" borderId="27" xfId="0" applyFont="1" applyFill="1" applyBorder="1" applyAlignment="1">
      <alignment horizontal="center" vertical="center"/>
    </xf>
    <xf numFmtId="0" fontId="11" fillId="18" borderId="59" xfId="0" applyFont="1" applyFill="1" applyBorder="1" applyAlignment="1">
      <alignment horizontal="center" vertical="center" wrapText="1"/>
    </xf>
    <xf numFmtId="0" fontId="11" fillId="18" borderId="24" xfId="0" applyFont="1" applyFill="1" applyBorder="1" applyAlignment="1">
      <alignment horizontal="center" vertical="center"/>
    </xf>
    <xf numFmtId="0" fontId="11" fillId="18" borderId="17" xfId="0" applyFont="1" applyFill="1" applyBorder="1" applyAlignment="1">
      <alignment horizontal="center" vertical="center"/>
    </xf>
    <xf numFmtId="0" fontId="11" fillId="18" borderId="60" xfId="0" applyFont="1" applyFill="1" applyBorder="1" applyAlignment="1">
      <alignment horizontal="center" vertical="center"/>
    </xf>
    <xf numFmtId="0" fontId="11" fillId="18" borderId="59" xfId="0" applyFont="1" applyFill="1" applyBorder="1" applyAlignment="1">
      <alignment horizontal="center" vertical="center"/>
    </xf>
    <xf numFmtId="0" fontId="11" fillId="18" borderId="74" xfId="0" applyFont="1" applyFill="1" applyBorder="1" applyAlignment="1">
      <alignment horizontal="center" vertical="center"/>
    </xf>
    <xf numFmtId="0" fontId="11" fillId="18" borderId="61" xfId="0" applyFont="1" applyFill="1" applyBorder="1" applyAlignment="1">
      <alignment horizontal="center" vertical="center"/>
    </xf>
    <xf numFmtId="14" fontId="1" fillId="18" borderId="16" xfId="0" applyNumberFormat="1" applyFont="1" applyFill="1" applyBorder="1" applyAlignment="1">
      <alignment horizontal="center" vertical="center" wrapText="1"/>
    </xf>
    <xf numFmtId="0" fontId="1" fillId="18" borderId="16" xfId="0" applyFont="1" applyFill="1" applyBorder="1" applyAlignment="1">
      <alignment horizontal="center" vertical="center" wrapText="1"/>
    </xf>
    <xf numFmtId="0" fontId="4" fillId="0" borderId="58" xfId="0" applyFont="1" applyBorder="1" applyAlignment="1">
      <alignment horizontal="center" vertical="center" wrapText="1"/>
    </xf>
    <xf numFmtId="0" fontId="11" fillId="18" borderId="75" xfId="0" applyFont="1" applyFill="1" applyBorder="1" applyAlignment="1">
      <alignment horizontal="center" vertical="center"/>
    </xf>
    <xf numFmtId="0" fontId="11" fillId="18" borderId="0" xfId="0" applyFont="1" applyFill="1" applyBorder="1" applyAlignment="1">
      <alignment horizontal="center" vertical="center"/>
    </xf>
    <xf numFmtId="0" fontId="11" fillId="18" borderId="73"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34" xfId="0" applyFont="1" applyBorder="1" applyAlignment="1">
      <alignment horizontal="center" vertical="center" wrapText="1"/>
    </xf>
    <xf numFmtId="9" fontId="1" fillId="0" borderId="53" xfId="0" applyNumberFormat="1" applyFont="1" applyBorder="1" applyAlignment="1">
      <alignment horizontal="center" vertical="center"/>
    </xf>
    <xf numFmtId="0" fontId="1" fillId="0" borderId="53" xfId="0" applyNumberFormat="1" applyFont="1" applyBorder="1" applyAlignment="1">
      <alignment horizontal="justify" vertical="center" wrapText="1"/>
    </xf>
    <xf numFmtId="0" fontId="1" fillId="0" borderId="4" xfId="0" applyNumberFormat="1" applyFont="1" applyBorder="1" applyAlignment="1">
      <alignment horizontal="justify" vertical="center" wrapText="1"/>
    </xf>
    <xf numFmtId="0" fontId="1" fillId="0" borderId="2" xfId="0" applyNumberFormat="1" applyFont="1" applyBorder="1" applyAlignment="1">
      <alignment horizontal="justify" vertical="center" wrapText="1"/>
    </xf>
    <xf numFmtId="0" fontId="1" fillId="0" borderId="64" xfId="0" applyNumberFormat="1" applyFont="1" applyBorder="1" applyAlignment="1">
      <alignment horizontal="justify" vertical="center"/>
    </xf>
    <xf numFmtId="0" fontId="1" fillId="0" borderId="4" xfId="0" applyNumberFormat="1" applyFont="1" applyBorder="1" applyAlignment="1">
      <alignment horizontal="justify" vertical="center"/>
    </xf>
    <xf numFmtId="0" fontId="1" fillId="0" borderId="42" xfId="0" applyFont="1" applyBorder="1" applyAlignment="1">
      <alignment horizontal="center" vertical="center" wrapText="1"/>
    </xf>
    <xf numFmtId="0" fontId="1" fillId="0" borderId="44" xfId="0" applyFont="1" applyBorder="1" applyAlignment="1">
      <alignment horizontal="center" vertical="center"/>
    </xf>
    <xf numFmtId="0" fontId="1" fillId="0" borderId="39" xfId="0" applyFont="1" applyBorder="1" applyAlignment="1">
      <alignment horizontal="center" vertical="center"/>
    </xf>
    <xf numFmtId="9" fontId="1" fillId="0" borderId="2" xfId="0" applyNumberFormat="1" applyFont="1" applyBorder="1" applyAlignment="1">
      <alignment horizontal="center" vertical="center"/>
    </xf>
    <xf numFmtId="0" fontId="1" fillId="0" borderId="34" xfId="0" applyFont="1" applyBorder="1" applyAlignment="1">
      <alignment horizontal="center" vertical="center"/>
    </xf>
    <xf numFmtId="0" fontId="1" fillId="0" borderId="64" xfId="0" applyNumberFormat="1" applyFont="1" applyBorder="1" applyAlignment="1">
      <alignment horizontal="justify" vertical="center" wrapText="1"/>
    </xf>
    <xf numFmtId="0" fontId="1" fillId="0" borderId="34" xfId="0" applyNumberFormat="1" applyFont="1" applyBorder="1" applyAlignment="1">
      <alignment horizontal="justify"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9" xfId="0" applyFont="1" applyBorder="1" applyAlignment="1">
      <alignment horizontal="center" vertical="center" wrapText="1"/>
    </xf>
    <xf numFmtId="0" fontId="11" fillId="0" borderId="58" xfId="0" applyNumberFormat="1" applyFont="1" applyBorder="1" applyAlignment="1">
      <alignment horizontal="justify" vertical="center" wrapText="1"/>
    </xf>
    <xf numFmtId="0" fontId="1" fillId="0" borderId="58" xfId="0" applyNumberFormat="1" applyFont="1" applyBorder="1" applyAlignment="1">
      <alignment horizontal="justify" vertical="center" wrapText="1"/>
    </xf>
    <xf numFmtId="9" fontId="1" fillId="0" borderId="64" xfId="0" applyNumberFormat="1" applyFont="1" applyBorder="1" applyAlignment="1">
      <alignment horizontal="center" vertical="center"/>
    </xf>
    <xf numFmtId="9" fontId="1" fillId="0" borderId="4" xfId="0" applyNumberFormat="1" applyFont="1" applyBorder="1" applyAlignment="1">
      <alignment horizontal="center" vertical="center"/>
    </xf>
    <xf numFmtId="9" fontId="1" fillId="0" borderId="34" xfId="0" applyNumberFormat="1" applyFont="1" applyBorder="1" applyAlignment="1">
      <alignment horizontal="center"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1" fillId="0" borderId="4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2" xfId="0" applyFont="1" applyBorder="1" applyAlignment="1">
      <alignment horizontal="center" wrapText="1"/>
    </xf>
    <xf numFmtId="0" fontId="1" fillId="0" borderId="64" xfId="0" applyFont="1" applyBorder="1" applyAlignment="1">
      <alignment horizontal="center" wrapText="1"/>
    </xf>
    <xf numFmtId="0" fontId="1" fillId="0" borderId="4" xfId="0" applyFont="1" applyBorder="1" applyAlignment="1">
      <alignment horizont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85" fillId="0" borderId="2" xfId="0" applyFont="1" applyBorder="1" applyAlignment="1">
      <alignment horizontal="left" vertical="center" wrapText="1"/>
    </xf>
    <xf numFmtId="0" fontId="85" fillId="0" borderId="4" xfId="0" applyFont="1" applyBorder="1" applyAlignment="1">
      <alignment horizontal="left" vertical="center" wrapText="1"/>
    </xf>
    <xf numFmtId="0" fontId="84" fillId="21" borderId="58"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 xfId="0" applyFont="1" applyFill="1" applyBorder="1" applyAlignment="1">
      <alignment horizontal="center" vertical="center" textRotation="90" wrapText="1"/>
    </xf>
    <xf numFmtId="0" fontId="38" fillId="0" borderId="64" xfId="0" applyFont="1" applyFill="1" applyBorder="1" applyAlignment="1">
      <alignment horizontal="center" vertical="center" textRotation="90" wrapText="1"/>
    </xf>
    <xf numFmtId="0" fontId="38" fillId="0" borderId="4" xfId="0" applyFont="1" applyFill="1" applyBorder="1" applyAlignment="1">
      <alignment horizontal="center" vertical="center" textRotation="90" wrapText="1"/>
    </xf>
    <xf numFmtId="0" fontId="38" fillId="0" borderId="2"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4" xfId="0" applyFont="1" applyFill="1" applyBorder="1" applyAlignment="1">
      <alignment horizontal="center" vertical="center" textRotation="90" wrapText="1"/>
    </xf>
    <xf numFmtId="0" fontId="37" fillId="0" borderId="2" xfId="0" applyFont="1" applyFill="1" applyBorder="1" applyAlignment="1">
      <alignment horizontal="center" vertical="center" textRotation="90" wrapText="1"/>
    </xf>
    <xf numFmtId="0" fontId="37" fillId="17" borderId="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4" fillId="0" borderId="33"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8" fillId="0" borderId="22" xfId="0" applyFont="1" applyFill="1" applyBorder="1" applyAlignment="1">
      <alignment horizontal="center" vertical="center" textRotation="90"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53" fillId="0" borderId="2" xfId="0" applyFont="1" applyFill="1" applyBorder="1" applyAlignment="1">
      <alignment horizontal="center" vertical="center"/>
    </xf>
    <xf numFmtId="0" fontId="53" fillId="0" borderId="64" xfId="0" applyFont="1" applyFill="1" applyBorder="1" applyAlignment="1">
      <alignment horizontal="center" vertical="center"/>
    </xf>
    <xf numFmtId="0" fontId="53" fillId="0" borderId="78" xfId="0" applyFont="1" applyFill="1" applyBorder="1" applyAlignment="1">
      <alignment horizontal="center" vertical="center"/>
    </xf>
    <xf numFmtId="0" fontId="10" fillId="18" borderId="14" xfId="0" applyFont="1" applyFill="1" applyBorder="1" applyAlignment="1">
      <alignment horizontal="center" vertical="center" wrapText="1"/>
    </xf>
    <xf numFmtId="0" fontId="10" fillId="18" borderId="9" xfId="0" applyFont="1" applyFill="1" applyBorder="1" applyAlignment="1">
      <alignment horizontal="center" vertical="center" wrapText="1"/>
    </xf>
    <xf numFmtId="0" fontId="70" fillId="21" borderId="58" xfId="0" applyFont="1" applyFill="1" applyBorder="1" applyAlignment="1">
      <alignment horizontal="center" vertical="center" wrapText="1"/>
    </xf>
    <xf numFmtId="0" fontId="71" fillId="21" borderId="58" xfId="0" applyFont="1" applyFill="1" applyBorder="1" applyAlignment="1">
      <alignment horizontal="center" vertical="center" wrapText="1"/>
    </xf>
    <xf numFmtId="0" fontId="72" fillId="21" borderId="58" xfId="0" applyFont="1" applyFill="1" applyBorder="1" applyAlignment="1">
      <alignment horizontal="center" vertical="center" wrapText="1"/>
    </xf>
    <xf numFmtId="0" fontId="72" fillId="21" borderId="2" xfId="0" applyFont="1" applyFill="1" applyBorder="1" applyAlignment="1">
      <alignment horizontal="center" vertical="center" wrapText="1"/>
    </xf>
    <xf numFmtId="0" fontId="17" fillId="0" borderId="2" xfId="0" applyFont="1" applyBorder="1" applyAlignment="1">
      <alignment horizontal="justify" vertical="center" wrapText="1"/>
    </xf>
    <xf numFmtId="0" fontId="17" fillId="0" borderId="4" xfId="0" applyFont="1" applyBorder="1" applyAlignment="1">
      <alignment horizontal="justify" vertical="center"/>
    </xf>
    <xf numFmtId="0" fontId="17" fillId="0" borderId="58" xfId="0" applyFont="1" applyBorder="1" applyAlignment="1">
      <alignment horizontal="center" vertical="center"/>
    </xf>
    <xf numFmtId="0" fontId="12" fillId="3" borderId="14"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64"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64" xfId="0" applyFont="1" applyBorder="1" applyAlignment="1">
      <alignment horizontal="left" vertical="center"/>
    </xf>
    <xf numFmtId="0" fontId="17" fillId="0" borderId="4" xfId="0" applyFont="1" applyBorder="1" applyAlignment="1">
      <alignment horizontal="left" vertical="center"/>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justify" vertical="center" wrapText="1"/>
    </xf>
    <xf numFmtId="0" fontId="17" fillId="3" borderId="4" xfId="0" applyFont="1" applyFill="1" applyBorder="1" applyAlignment="1">
      <alignment horizontal="justify" vertical="center" wrapText="1"/>
    </xf>
    <xf numFmtId="0" fontId="12" fillId="3" borderId="9"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7" fillId="0" borderId="4" xfId="0" applyFont="1" applyBorder="1" applyAlignment="1">
      <alignment horizontal="left" vertical="center" wrapText="1"/>
    </xf>
    <xf numFmtId="9" fontId="17" fillId="0" borderId="2" xfId="0" applyNumberFormat="1" applyFont="1" applyBorder="1" applyAlignment="1">
      <alignment horizontal="center" vertical="center"/>
    </xf>
    <xf numFmtId="0" fontId="53" fillId="0" borderId="7" xfId="0" applyFont="1" applyFill="1" applyBorder="1" applyAlignment="1">
      <alignment horizontal="center" vertical="center" wrapText="1"/>
    </xf>
    <xf numFmtId="0" fontId="53" fillId="0" borderId="65"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53" fillId="0" borderId="9" xfId="0" applyFont="1" applyFill="1" applyBorder="1" applyAlignment="1">
      <alignment horizontal="center" vertical="center"/>
    </xf>
    <xf numFmtId="0" fontId="53" fillId="0" borderId="63" xfId="0" applyFont="1" applyFill="1" applyBorder="1" applyAlignment="1">
      <alignment horizontal="center" vertical="center"/>
    </xf>
    <xf numFmtId="0" fontId="53" fillId="0" borderId="77" xfId="0" applyFont="1" applyFill="1" applyBorder="1" applyAlignment="1">
      <alignment horizontal="center" vertical="center"/>
    </xf>
    <xf numFmtId="0" fontId="17" fillId="0" borderId="2" xfId="0" applyFont="1" applyBorder="1" applyAlignment="1">
      <alignment horizontal="left" vertical="center"/>
    </xf>
    <xf numFmtId="0" fontId="1" fillId="0" borderId="2" xfId="5" applyFont="1" applyBorder="1" applyAlignment="1">
      <alignment horizontal="center" vertical="center" wrapText="1"/>
    </xf>
    <xf numFmtId="0" fontId="1" fillId="0" borderId="64" xfId="5" applyFont="1" applyBorder="1" applyAlignment="1">
      <alignment horizontal="center" vertical="center" wrapText="1"/>
    </xf>
    <xf numFmtId="0" fontId="1" fillId="0" borderId="4" xfId="5" applyFont="1" applyBorder="1" applyAlignment="1">
      <alignment horizontal="center" vertical="center" wrapText="1"/>
    </xf>
    <xf numFmtId="0" fontId="1" fillId="0" borderId="2" xfId="5" applyFont="1" applyBorder="1" applyAlignment="1">
      <alignment horizontal="justify" vertical="center" wrapText="1"/>
    </xf>
    <xf numFmtId="0" fontId="1" fillId="0" borderId="4" xfId="5" applyFont="1" applyBorder="1" applyAlignment="1">
      <alignment horizontal="justify" vertical="center" wrapText="1"/>
    </xf>
    <xf numFmtId="0" fontId="1" fillId="0" borderId="2" xfId="5" applyFont="1" applyBorder="1" applyAlignment="1">
      <alignment horizontal="left" vertical="center" wrapText="1"/>
    </xf>
    <xf numFmtId="0" fontId="1" fillId="0" borderId="4" xfId="5" applyFont="1" applyBorder="1" applyAlignment="1">
      <alignment horizontal="left" vertical="center" wrapText="1"/>
    </xf>
    <xf numFmtId="0" fontId="1" fillId="0" borderId="64" xfId="5" applyFont="1" applyBorder="1" applyAlignment="1">
      <alignment horizontal="justify" vertical="center" wrapText="1"/>
    </xf>
    <xf numFmtId="0" fontId="1" fillId="0" borderId="64" xfId="5" applyFont="1" applyBorder="1" applyAlignment="1">
      <alignment horizontal="left" vertical="center" wrapText="1"/>
    </xf>
    <xf numFmtId="0" fontId="1" fillId="0" borderId="2" xfId="5" applyFont="1" applyBorder="1" applyAlignment="1">
      <alignment horizontal="center" wrapText="1"/>
    </xf>
    <xf numFmtId="0" fontId="1" fillId="0" borderId="64" xfId="5" applyFont="1" applyBorder="1" applyAlignment="1">
      <alignment horizontal="center" wrapText="1"/>
    </xf>
    <xf numFmtId="0" fontId="1" fillId="0" borderId="4" xfId="5" applyFont="1" applyBorder="1" applyAlignment="1">
      <alignment horizontal="center" wrapText="1"/>
    </xf>
    <xf numFmtId="0" fontId="1" fillId="0" borderId="58" xfId="5" applyFont="1" applyBorder="1" applyAlignment="1">
      <alignment horizontal="left" vertical="center" wrapText="1"/>
    </xf>
    <xf numFmtId="0" fontId="22" fillId="0" borderId="2" xfId="6" applyFont="1" applyBorder="1" applyAlignment="1" applyProtection="1">
      <alignment horizontal="left" vertical="center" wrapText="1"/>
    </xf>
    <xf numFmtId="0" fontId="22" fillId="0" borderId="4" xfId="6" applyFont="1" applyBorder="1" applyAlignment="1" applyProtection="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4" xfId="0" applyFont="1" applyFill="1" applyBorder="1" applyAlignment="1">
      <alignment horizontal="center" vertical="center"/>
    </xf>
    <xf numFmtId="0" fontId="13" fillId="0" borderId="58" xfId="0" applyFont="1" applyFill="1" applyBorder="1" applyAlignment="1">
      <alignment vertical="center" wrapText="1"/>
    </xf>
    <xf numFmtId="0" fontId="13" fillId="0" borderId="2" xfId="0" applyFont="1" applyFill="1" applyBorder="1" applyAlignment="1">
      <alignment vertical="center" wrapText="1"/>
    </xf>
    <xf numFmtId="0" fontId="13" fillId="0" borderId="58" xfId="0" applyFont="1" applyBorder="1" applyAlignment="1">
      <alignment horizontal="center" vertical="center" wrapText="1"/>
    </xf>
    <xf numFmtId="0" fontId="13" fillId="0" borderId="2" xfId="0" applyFont="1" applyBorder="1" applyAlignment="1">
      <alignment horizontal="center" vertical="center" wrapText="1"/>
    </xf>
    <xf numFmtId="0" fontId="67" fillId="0" borderId="58" xfId="0" applyFont="1" applyBorder="1" applyAlignment="1">
      <alignment horizontal="center" vertical="center" wrapText="1"/>
    </xf>
    <xf numFmtId="0" fontId="67" fillId="0" borderId="2" xfId="0" applyFont="1" applyBorder="1" applyAlignment="1">
      <alignment horizontal="center" vertical="center" wrapText="1"/>
    </xf>
    <xf numFmtId="0" fontId="1" fillId="26" borderId="2"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1" fillId="26" borderId="2" xfId="0" applyFont="1" applyFill="1" applyBorder="1" applyAlignment="1">
      <alignment horizontal="center"/>
    </xf>
    <xf numFmtId="0" fontId="11" fillId="26" borderId="4" xfId="0" applyFont="1" applyFill="1" applyBorder="1" applyAlignment="1">
      <alignment horizontal="center"/>
    </xf>
    <xf numFmtId="0" fontId="11" fillId="26" borderId="2" xfId="0" applyFont="1" applyFill="1" applyBorder="1" applyAlignment="1">
      <alignment horizontal="center" vertical="center"/>
    </xf>
    <xf numFmtId="0" fontId="11" fillId="26" borderId="4" xfId="0" applyFont="1" applyFill="1" applyBorder="1" applyAlignment="1">
      <alignment horizontal="center" vertical="center"/>
    </xf>
    <xf numFmtId="0" fontId="13" fillId="5" borderId="58"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3" fillId="0" borderId="58" xfId="0" quotePrefix="1" applyFont="1" applyFill="1" applyBorder="1" applyAlignment="1">
      <alignment horizontal="left" vertical="center" wrapText="1"/>
    </xf>
    <xf numFmtId="0" fontId="13" fillId="0" borderId="58" xfId="0" applyFont="1" applyFill="1" applyBorder="1" applyAlignment="1">
      <alignment horizontal="left" vertical="center" wrapText="1"/>
    </xf>
    <xf numFmtId="0" fontId="13" fillId="0" borderId="5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1" fillId="26" borderId="2" xfId="0" applyFont="1" applyFill="1" applyBorder="1" applyAlignment="1">
      <alignment horizontal="center" vertical="center" wrapText="1"/>
    </xf>
    <xf numFmtId="0" fontId="11" fillId="26" borderId="64" xfId="0" applyFont="1" applyFill="1" applyBorder="1" applyAlignment="1">
      <alignment horizontal="center" vertical="center" wrapText="1"/>
    </xf>
    <xf numFmtId="0" fontId="11" fillId="26" borderId="2" xfId="0" applyFont="1" applyFill="1" applyBorder="1" applyAlignment="1">
      <alignment vertical="center" wrapText="1"/>
    </xf>
    <xf numFmtId="0" fontId="11" fillId="26" borderId="64" xfId="0" applyFont="1" applyFill="1" applyBorder="1" applyAlignment="1">
      <alignment vertical="center" wrapText="1"/>
    </xf>
    <xf numFmtId="9" fontId="1" fillId="5" borderId="2" xfId="0" applyNumberFormat="1" applyFont="1" applyFill="1" applyBorder="1" applyAlignment="1">
      <alignment horizontal="center" vertical="center"/>
    </xf>
    <xf numFmtId="9" fontId="1" fillId="5" borderId="4" xfId="0" applyNumberFormat="1" applyFont="1" applyFill="1" applyBorder="1" applyAlignment="1">
      <alignment horizontal="center" vertical="center"/>
    </xf>
    <xf numFmtId="0" fontId="13" fillId="0" borderId="2" xfId="0" quotePrefix="1" applyFont="1" applyFill="1" applyBorder="1" applyAlignment="1">
      <alignment horizontal="left" vertical="center" wrapText="1"/>
    </xf>
    <xf numFmtId="0" fontId="13" fillId="0" borderId="4" xfId="0" quotePrefix="1" applyFont="1" applyFill="1" applyBorder="1" applyAlignment="1">
      <alignment horizontal="left" vertical="center" wrapText="1"/>
    </xf>
    <xf numFmtId="0" fontId="1" fillId="3" borderId="58" xfId="0" applyFont="1" applyFill="1" applyBorder="1" applyAlignment="1">
      <alignment horizontal="center"/>
    </xf>
    <xf numFmtId="0" fontId="1" fillId="3" borderId="58" xfId="0" applyFont="1" applyFill="1" applyBorder="1" applyAlignment="1">
      <alignment horizontal="center" vertical="center" wrapText="1"/>
    </xf>
    <xf numFmtId="9" fontId="1" fillId="3" borderId="58" xfId="0" applyNumberFormat="1" applyFont="1" applyFill="1" applyBorder="1" applyAlignment="1">
      <alignment horizontal="center" vertical="center" wrapText="1"/>
    </xf>
    <xf numFmtId="0" fontId="1" fillId="3" borderId="58" xfId="0" applyFont="1" applyFill="1" applyBorder="1" applyAlignment="1">
      <alignment horizontal="justify" vertical="center" wrapText="1"/>
    </xf>
    <xf numFmtId="0" fontId="4" fillId="3" borderId="58" xfId="0" applyFont="1" applyFill="1" applyBorder="1" applyAlignment="1">
      <alignment horizontal="center" vertical="center" wrapText="1"/>
    </xf>
    <xf numFmtId="0" fontId="4" fillId="23" borderId="58" xfId="0" applyFont="1" applyFill="1" applyBorder="1" applyAlignment="1">
      <alignment horizontal="justify"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0" fillId="12" borderId="5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Alignment="1">
      <alignment horizontal="center" vertical="center" wrapText="1"/>
    </xf>
    <xf numFmtId="0" fontId="60" fillId="21" borderId="58" xfId="0" applyFont="1" applyFill="1" applyBorder="1" applyAlignment="1">
      <alignment horizontal="center" vertical="center" wrapText="1"/>
    </xf>
    <xf numFmtId="0" fontId="60" fillId="22" borderId="58"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2" xfId="0" applyFont="1" applyBorder="1" applyAlignment="1">
      <alignment horizontal="left" vertical="center"/>
    </xf>
    <xf numFmtId="0" fontId="1" fillId="0" borderId="64" xfId="0" applyFont="1" applyBorder="1" applyAlignment="1">
      <alignment horizontal="left" vertical="center"/>
    </xf>
    <xf numFmtId="0" fontId="1" fillId="0" borderId="4" xfId="0" applyFont="1" applyBorder="1" applyAlignment="1">
      <alignment horizontal="left" vertical="center"/>
    </xf>
    <xf numFmtId="0" fontId="79" fillId="0" borderId="58" xfId="0" applyFont="1" applyBorder="1" applyAlignment="1">
      <alignment horizontal="center" vertical="center"/>
    </xf>
    <xf numFmtId="0" fontId="12" fillId="3" borderId="58" xfId="0" applyFont="1" applyFill="1" applyBorder="1" applyAlignment="1">
      <alignment horizontal="justify" vertical="center" wrapText="1"/>
    </xf>
    <xf numFmtId="0" fontId="79" fillId="0" borderId="2" xfId="0" applyFont="1" applyBorder="1" applyAlignment="1">
      <alignment horizontal="center" vertical="center"/>
    </xf>
    <xf numFmtId="0" fontId="79" fillId="0" borderId="64" xfId="0" applyFont="1" applyBorder="1" applyAlignment="1">
      <alignment horizontal="center" vertical="center"/>
    </xf>
    <xf numFmtId="0" fontId="79" fillId="0" borderId="4" xfId="0" applyFont="1" applyBorder="1" applyAlignment="1">
      <alignment horizontal="center" vertical="center"/>
    </xf>
    <xf numFmtId="0" fontId="12" fillId="3" borderId="58" xfId="7"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64" xfId="0" applyFont="1" applyFill="1" applyBorder="1" applyAlignment="1">
      <alignment horizontal="justify" vertical="center" wrapText="1"/>
    </xf>
    <xf numFmtId="0" fontId="12" fillId="0" borderId="58" xfId="0" applyFont="1" applyFill="1" applyBorder="1" applyAlignment="1">
      <alignment horizontal="center" vertical="center" wrapText="1"/>
    </xf>
    <xf numFmtId="0" fontId="12" fillId="3" borderId="2" xfId="7" applyFont="1" applyFill="1" applyBorder="1" applyAlignment="1">
      <alignment horizontal="center" vertical="center" wrapText="1"/>
    </xf>
    <xf numFmtId="0" fontId="12" fillId="3" borderId="64" xfId="7" applyFont="1" applyFill="1" applyBorder="1" applyAlignment="1">
      <alignment horizontal="center" vertical="center" wrapText="1"/>
    </xf>
    <xf numFmtId="0" fontId="12" fillId="3" borderId="4" xfId="7" applyFont="1" applyFill="1" applyBorder="1" applyAlignment="1">
      <alignment horizontal="center" vertical="center" wrapText="1"/>
    </xf>
  </cellXfs>
  <cellStyles count="22">
    <cellStyle name="Hipervínculo" xfId="6" builtinId="8"/>
    <cellStyle name="Hyperlink" xfId="21"/>
    <cellStyle name="Millares" xfId="1" builtinId="3"/>
    <cellStyle name="Millares 2" xfId="8"/>
    <cellStyle name="Neutral" xfId="19" builtinId="28"/>
    <cellStyle name="Normal" xfId="0" builtinId="0"/>
    <cellStyle name="Normal 2" xfId="7"/>
    <cellStyle name="Normal 3" xfId="5"/>
    <cellStyle name="Normal 3 2" xfId="9"/>
    <cellStyle name="Normal 4" xfId="10"/>
    <cellStyle name="Normal 5" xfId="11"/>
    <cellStyle name="Normal 5 2" xfId="12"/>
    <cellStyle name="Normal 6" xfId="13"/>
    <cellStyle name="Normal 7" xfId="20"/>
    <cellStyle name="Porcentaje" xfId="2" builtinId="5"/>
    <cellStyle name="Porcentaje 2" xfId="4"/>
    <cellStyle name="Porcentual 2" xfId="14"/>
    <cellStyle name="Porcentual 2 2" xfId="15"/>
    <cellStyle name="Porcentual 3" xfId="16"/>
    <cellStyle name="Porcentual 3 2" xfId="17"/>
    <cellStyle name="Porcentual 4" xfId="3"/>
    <cellStyle name="Porcentual 5" xfId="18"/>
  </cellStyles>
  <dxfs count="23">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ont>
        <color rgb="FF9C0006"/>
      </font>
      <fill>
        <patternFill>
          <bgColor rgb="FFFFC7CE"/>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jul 2019 - jun 2020</c:v>
          </c:tx>
          <c:spPr>
            <a:solidFill>
              <a:srgbClr val="00B0F0"/>
            </a:solidFill>
            <a:ln>
              <a:noFill/>
            </a:ln>
            <a:effectLst/>
            <a:scene3d>
              <a:camera prst="orthographicFront"/>
              <a:lightRig rig="threePt" dir="t"/>
            </a:scene3d>
            <a:sp3d>
              <a:bevelT w="190500" h="381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'Comparativo '!$C$16:$C$40</c:f>
              <c:strCache>
                <c:ptCount val="25"/>
                <c:pt idx="0">
                  <c:v>DI</c:v>
                </c:pt>
                <c:pt idx="1">
                  <c:v>PI</c:v>
                </c:pt>
                <c:pt idx="2">
                  <c:v>SE</c:v>
                </c:pt>
                <c:pt idx="3">
                  <c:v>CA</c:v>
                </c:pt>
                <c:pt idx="4">
                  <c:v>FO</c:v>
                </c:pt>
                <c:pt idx="5">
                  <c:v>IN</c:v>
                </c:pt>
                <c:pt idx="6">
                  <c:v>EX</c:v>
                </c:pt>
                <c:pt idx="7">
                  <c:v>CJ</c:v>
                </c:pt>
                <c:pt idx="8">
                  <c:v>IL</c:v>
                </c:pt>
                <c:pt idx="9">
                  <c:v>AR</c:v>
                </c:pt>
                <c:pt idx="10">
                  <c:v>CO</c:v>
                </c:pt>
                <c:pt idx="11">
                  <c:v>JU</c:v>
                </c:pt>
                <c:pt idx="12">
                  <c:v>RE</c:v>
                </c:pt>
                <c:pt idx="13">
                  <c:v>BI</c:v>
                </c:pt>
                <c:pt idx="14">
                  <c:v>FI</c:v>
                </c:pt>
                <c:pt idx="15">
                  <c:v>PU</c:v>
                </c:pt>
                <c:pt idx="16">
                  <c:v>SI</c:v>
                </c:pt>
                <c:pt idx="17">
                  <c:v>BE</c:v>
                </c:pt>
                <c:pt idx="18">
                  <c:v>CU</c:v>
                </c:pt>
                <c:pt idx="19">
                  <c:v>RF</c:v>
                </c:pt>
                <c:pt idx="20">
                  <c:v>TH</c:v>
                </c:pt>
                <c:pt idx="21">
                  <c:v>CI</c:v>
                </c:pt>
                <c:pt idx="22">
                  <c:v>GD</c:v>
                </c:pt>
                <c:pt idx="23">
                  <c:v>RT</c:v>
                </c:pt>
                <c:pt idx="24">
                  <c:v>UD</c:v>
                </c:pt>
              </c:strCache>
            </c:strRef>
          </c:cat>
          <c:val>
            <c:numRef>
              <c:f>'Comparativo '!$E$16:$E$40</c:f>
              <c:numCache>
                <c:formatCode>0%</c:formatCode>
                <c:ptCount val="25"/>
                <c:pt idx="0">
                  <c:v>1</c:v>
                </c:pt>
                <c:pt idx="1">
                  <c:v>1</c:v>
                </c:pt>
                <c:pt idx="2">
                  <c:v>1</c:v>
                </c:pt>
                <c:pt idx="3">
                  <c:v>0.82669999999999999</c:v>
                </c:pt>
                <c:pt idx="4">
                  <c:v>0.995</c:v>
                </c:pt>
                <c:pt idx="5">
                  <c:v>1</c:v>
                </c:pt>
                <c:pt idx="6">
                  <c:v>1</c:v>
                </c:pt>
                <c:pt idx="7">
                  <c:v>1</c:v>
                </c:pt>
                <c:pt idx="8">
                  <c:v>0.99690000000000001</c:v>
                </c:pt>
                <c:pt idx="9">
                  <c:v>0.97499999999999998</c:v>
                </c:pt>
                <c:pt idx="10">
                  <c:v>0.98329999999999995</c:v>
                </c:pt>
                <c:pt idx="11">
                  <c:v>1</c:v>
                </c:pt>
                <c:pt idx="12">
                  <c:v>0.92249999999999999</c:v>
                </c:pt>
                <c:pt idx="13">
                  <c:v>0.995</c:v>
                </c:pt>
                <c:pt idx="14">
                  <c:v>0.81430000000000002</c:v>
                </c:pt>
                <c:pt idx="15">
                  <c:v>1</c:v>
                </c:pt>
                <c:pt idx="16">
                  <c:v>0.96</c:v>
                </c:pt>
                <c:pt idx="17">
                  <c:v>0.92630000000000001</c:v>
                </c:pt>
                <c:pt idx="18">
                  <c:v>0.95</c:v>
                </c:pt>
                <c:pt idx="19">
                  <c:v>0.91069999999999995</c:v>
                </c:pt>
                <c:pt idx="20">
                  <c:v>0.90439999999999998</c:v>
                </c:pt>
                <c:pt idx="21">
                  <c:v>0.96250000000000002</c:v>
                </c:pt>
                <c:pt idx="22">
                  <c:v>0.97499999999999998</c:v>
                </c:pt>
                <c:pt idx="23">
                  <c:v>0.9</c:v>
                </c:pt>
                <c:pt idx="24">
                  <c:v>0.94879999999999998</c:v>
                </c:pt>
              </c:numCache>
            </c:numRef>
          </c:val>
          <c:extLst>
            <c:ext xmlns:c16="http://schemas.microsoft.com/office/drawing/2014/chart" uri="{C3380CC4-5D6E-409C-BE32-E72D297353CC}">
              <c16:uniqueId val="{00000000-3130-415B-9267-A5091EF14E1F}"/>
            </c:ext>
          </c:extLst>
        </c:ser>
        <c:ser>
          <c:idx val="1"/>
          <c:order val="1"/>
          <c:tx>
            <c:v>jul 2020 - jun 2021</c:v>
          </c:tx>
          <c:spPr>
            <a:solidFill>
              <a:schemeClr val="accent4"/>
            </a:solidFill>
            <a:ln>
              <a:noFill/>
            </a:ln>
            <a:effectLst/>
            <a:scene3d>
              <a:camera prst="orthographicFront"/>
              <a:lightRig rig="threePt" dir="t"/>
            </a:scene3d>
            <a:sp3d>
              <a:bevelT w="190500" h="381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'Comparativo '!$C$16:$C$40</c:f>
              <c:strCache>
                <c:ptCount val="25"/>
                <c:pt idx="0">
                  <c:v>DI</c:v>
                </c:pt>
                <c:pt idx="1">
                  <c:v>PI</c:v>
                </c:pt>
                <c:pt idx="2">
                  <c:v>SE</c:v>
                </c:pt>
                <c:pt idx="3">
                  <c:v>CA</c:v>
                </c:pt>
                <c:pt idx="4">
                  <c:v>FO</c:v>
                </c:pt>
                <c:pt idx="5">
                  <c:v>IN</c:v>
                </c:pt>
                <c:pt idx="6">
                  <c:v>EX</c:v>
                </c:pt>
                <c:pt idx="7">
                  <c:v>CJ</c:v>
                </c:pt>
                <c:pt idx="8">
                  <c:v>IL</c:v>
                </c:pt>
                <c:pt idx="9">
                  <c:v>AR</c:v>
                </c:pt>
                <c:pt idx="10">
                  <c:v>CO</c:v>
                </c:pt>
                <c:pt idx="11">
                  <c:v>JU</c:v>
                </c:pt>
                <c:pt idx="12">
                  <c:v>RE</c:v>
                </c:pt>
                <c:pt idx="13">
                  <c:v>BI</c:v>
                </c:pt>
                <c:pt idx="14">
                  <c:v>FI</c:v>
                </c:pt>
                <c:pt idx="15">
                  <c:v>PU</c:v>
                </c:pt>
                <c:pt idx="16">
                  <c:v>SI</c:v>
                </c:pt>
                <c:pt idx="17">
                  <c:v>BE</c:v>
                </c:pt>
                <c:pt idx="18">
                  <c:v>CU</c:v>
                </c:pt>
                <c:pt idx="19">
                  <c:v>RF</c:v>
                </c:pt>
                <c:pt idx="20">
                  <c:v>TH</c:v>
                </c:pt>
                <c:pt idx="21">
                  <c:v>CI</c:v>
                </c:pt>
                <c:pt idx="22">
                  <c:v>GD</c:v>
                </c:pt>
                <c:pt idx="23">
                  <c:v>RT</c:v>
                </c:pt>
                <c:pt idx="24">
                  <c:v>UD</c:v>
                </c:pt>
              </c:strCache>
            </c:strRef>
          </c:cat>
          <c:val>
            <c:numRef>
              <c:f>'Comparativo '!$F$16:$F$40</c:f>
              <c:numCache>
                <c:formatCode>0%</c:formatCode>
                <c:ptCount val="25"/>
                <c:pt idx="0">
                  <c:v>1</c:v>
                </c:pt>
                <c:pt idx="1">
                  <c:v>1</c:v>
                </c:pt>
                <c:pt idx="2">
                  <c:v>1</c:v>
                </c:pt>
                <c:pt idx="3">
                  <c:v>0.94937499999999997</c:v>
                </c:pt>
                <c:pt idx="4">
                  <c:v>0.97142857142857142</c:v>
                </c:pt>
                <c:pt idx="5">
                  <c:v>1</c:v>
                </c:pt>
                <c:pt idx="6">
                  <c:v>1</c:v>
                </c:pt>
                <c:pt idx="7">
                  <c:v>1</c:v>
                </c:pt>
                <c:pt idx="8">
                  <c:v>0.98000000000000009</c:v>
                </c:pt>
                <c:pt idx="9">
                  <c:v>1</c:v>
                </c:pt>
                <c:pt idx="10">
                  <c:v>1</c:v>
                </c:pt>
                <c:pt idx="11">
                  <c:v>1</c:v>
                </c:pt>
                <c:pt idx="12">
                  <c:v>0.98333333333333339</c:v>
                </c:pt>
                <c:pt idx="13">
                  <c:v>0.9972727272727272</c:v>
                </c:pt>
                <c:pt idx="14">
                  <c:v>0.9</c:v>
                </c:pt>
                <c:pt idx="15">
                  <c:v>1</c:v>
                </c:pt>
                <c:pt idx="16">
                  <c:v>0.93333333333333324</c:v>
                </c:pt>
                <c:pt idx="17">
                  <c:v>0.92592592592592571</c:v>
                </c:pt>
                <c:pt idx="18">
                  <c:v>0.96444444444444466</c:v>
                </c:pt>
                <c:pt idx="19">
                  <c:v>0.94933333333333347</c:v>
                </c:pt>
                <c:pt idx="20">
                  <c:v>0.80645161290322587</c:v>
                </c:pt>
                <c:pt idx="21">
                  <c:v>0.91999999999999993</c:v>
                </c:pt>
                <c:pt idx="22">
                  <c:v>1</c:v>
                </c:pt>
                <c:pt idx="23">
                  <c:v>0.95555555555555571</c:v>
                </c:pt>
                <c:pt idx="24">
                  <c:v>0.87333333333333329</c:v>
                </c:pt>
              </c:numCache>
            </c:numRef>
          </c:val>
          <c:extLst>
            <c:ext xmlns:c16="http://schemas.microsoft.com/office/drawing/2014/chart" uri="{C3380CC4-5D6E-409C-BE32-E72D297353CC}">
              <c16:uniqueId val="{00000001-3130-415B-9267-A5091EF14E1F}"/>
            </c:ext>
          </c:extLst>
        </c:ser>
        <c:dLbls>
          <c:showLegendKey val="0"/>
          <c:showVal val="1"/>
          <c:showCatName val="0"/>
          <c:showSerName val="0"/>
          <c:showPercent val="0"/>
          <c:showBubbleSize val="0"/>
        </c:dLbls>
        <c:gapWidth val="150"/>
        <c:overlap val="-25"/>
        <c:axId val="672622296"/>
        <c:axId val="672623936"/>
      </c:barChart>
      <c:catAx>
        <c:axId val="67262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2623936"/>
        <c:crosses val="autoZero"/>
        <c:auto val="1"/>
        <c:lblAlgn val="ctr"/>
        <c:lblOffset val="100"/>
        <c:noMultiLvlLbl val="0"/>
      </c:catAx>
      <c:valAx>
        <c:axId val="672623936"/>
        <c:scaling>
          <c:orientation val="minMax"/>
        </c:scaling>
        <c:delete val="1"/>
        <c:axPos val="l"/>
        <c:numFmt formatCode="0%" sourceLinked="1"/>
        <c:majorTickMark val="none"/>
        <c:minorTickMark val="none"/>
        <c:tickLblPos val="nextTo"/>
        <c:crossAx val="672622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5426875-1CEC-479C-93F7-5A81CE07DCE7}" type="doc">
      <dgm:prSet loTypeId="urn:microsoft.com/office/officeart/2005/8/layout/process5" loCatId="process" qsTypeId="urn:microsoft.com/office/officeart/2005/8/quickstyle/3d2" qsCatId="3D" csTypeId="urn:microsoft.com/office/officeart/2005/8/colors/colorful5" csCatId="colorful" phldr="1"/>
      <dgm:spPr/>
      <dgm:t>
        <a:bodyPr/>
        <a:lstStyle/>
        <a:p>
          <a:endParaRPr lang="es-CO"/>
        </a:p>
      </dgm:t>
    </dgm:pt>
    <dgm:pt modelId="{3E84B06A-FBFF-406D-A227-1E04AEE85E7F}">
      <dgm:prSet phldrT="[Texto]" custT="1"/>
      <dgm:spPr/>
      <dgm:t>
        <a:bodyPr/>
        <a:lstStyle/>
        <a:p>
          <a:pPr algn="ctr"/>
          <a:r>
            <a:rPr lang="es-CO" sz="1000" b="0">
              <a:latin typeface="Humanst521 BT" panose="020B0602020204020204" pitchFamily="34" charset="0"/>
            </a:rPr>
            <a:t>a) Revisar el estado de las mapas de riesgos</a:t>
          </a:r>
        </a:p>
      </dgm:t>
    </dgm:pt>
    <dgm:pt modelId="{82F8C096-7490-4C1C-98EA-178C84F9DA49}" type="parTrans" cxnId="{5FD0CD8E-7E5B-48ED-9364-CDC592C5E531}">
      <dgm:prSet/>
      <dgm:spPr/>
      <dgm:t>
        <a:bodyPr/>
        <a:lstStyle/>
        <a:p>
          <a:pPr algn="ctr"/>
          <a:endParaRPr lang="es-CO" sz="1000" b="0">
            <a:solidFill>
              <a:schemeClr val="bg1"/>
            </a:solidFill>
            <a:latin typeface="Humanst521 BT" panose="020B0602020204020204" pitchFamily="34" charset="0"/>
          </a:endParaRPr>
        </a:p>
      </dgm:t>
    </dgm:pt>
    <dgm:pt modelId="{B60DBD4D-7CEF-40A0-95FE-CCA59883537E}" type="sibTrans" cxnId="{5FD0CD8E-7E5B-48ED-9364-CDC592C5E531}">
      <dgm:prSet custT="1"/>
      <dgm:spPr/>
      <dgm:t>
        <a:bodyPr/>
        <a:lstStyle/>
        <a:p>
          <a:pPr algn="ctr"/>
          <a:endParaRPr lang="es-CO" sz="1000" b="0">
            <a:solidFill>
              <a:schemeClr val="bg1"/>
            </a:solidFill>
            <a:latin typeface="Humanst521 BT" panose="020B0602020204020204" pitchFamily="34" charset="0"/>
          </a:endParaRPr>
        </a:p>
      </dgm:t>
    </dgm:pt>
    <dgm:pt modelId="{65FA56A0-ED57-4094-81CC-43032DB133D4}">
      <dgm:prSet phldrT="[Texto]" custT="1"/>
      <dgm:spPr/>
      <dgm:t>
        <a:bodyPr/>
        <a:lstStyle/>
        <a:p>
          <a:pPr algn="ctr"/>
          <a:r>
            <a:rPr lang="es-CO" sz="1000" b="0" dirty="0">
              <a:latin typeface="Humanst521 BT" panose="020B0602020204020204" pitchFamily="34" charset="0"/>
            </a:rPr>
            <a:t>b) Enviar comunicaciones y si es necesario hacer visitas a los procesos</a:t>
          </a:r>
        </a:p>
      </dgm:t>
    </dgm:pt>
    <dgm:pt modelId="{498E2B4B-79F3-4881-BEFF-CF8BC0FBCC91}" type="parTrans" cxnId="{3C2ADEA4-CF2C-41F0-B4A0-E9D4D4FD72C7}">
      <dgm:prSet/>
      <dgm:spPr/>
      <dgm:t>
        <a:bodyPr/>
        <a:lstStyle/>
        <a:p>
          <a:pPr algn="ctr"/>
          <a:endParaRPr lang="es-CO" sz="1000" b="0">
            <a:solidFill>
              <a:schemeClr val="bg1"/>
            </a:solidFill>
            <a:latin typeface="Humanst521 BT" panose="020B0602020204020204" pitchFamily="34" charset="0"/>
          </a:endParaRPr>
        </a:p>
      </dgm:t>
    </dgm:pt>
    <dgm:pt modelId="{EAD5BEA1-B236-4EED-972F-DF4210771A39}" type="sibTrans" cxnId="{3C2ADEA4-CF2C-41F0-B4A0-E9D4D4FD72C7}">
      <dgm:prSet custT="1"/>
      <dgm:spPr/>
      <dgm:t>
        <a:bodyPr/>
        <a:lstStyle/>
        <a:p>
          <a:pPr algn="ctr"/>
          <a:endParaRPr lang="es-CO" sz="1000" b="0">
            <a:solidFill>
              <a:schemeClr val="bg1"/>
            </a:solidFill>
            <a:latin typeface="Humanst521 BT" panose="020B0602020204020204" pitchFamily="34" charset="0"/>
          </a:endParaRPr>
        </a:p>
      </dgm:t>
    </dgm:pt>
    <dgm:pt modelId="{3DF88A96-71E5-4DD8-8767-873AB3EEDA97}">
      <dgm:prSet phldrT="[Texto]" custT="1"/>
      <dgm:spPr>
        <a:solidFill>
          <a:schemeClr val="accent6">
            <a:lumMod val="75000"/>
          </a:schemeClr>
        </a:solidFill>
      </dgm:spPr>
      <dgm:t>
        <a:bodyPr/>
        <a:lstStyle/>
        <a:p>
          <a:pPr algn="ctr"/>
          <a:r>
            <a:rPr lang="es-CO" sz="1000" b="0">
              <a:latin typeface="Humanst521 BT" panose="020B0602020204020204" pitchFamily="34" charset="0"/>
            </a:rPr>
            <a:t>c) Análisis y Seguimiento </a:t>
          </a:r>
        </a:p>
      </dgm:t>
    </dgm:pt>
    <dgm:pt modelId="{E3C1B50D-6D2D-4BA2-A69F-3779C07706CE}" type="parTrans" cxnId="{232F723A-4938-4D41-93F3-27AB3473F207}">
      <dgm:prSet/>
      <dgm:spPr/>
      <dgm:t>
        <a:bodyPr/>
        <a:lstStyle/>
        <a:p>
          <a:pPr algn="ctr"/>
          <a:endParaRPr lang="es-CO" sz="1000" b="0">
            <a:solidFill>
              <a:schemeClr val="bg1"/>
            </a:solidFill>
            <a:latin typeface="Humanst521 BT" panose="020B0602020204020204" pitchFamily="34" charset="0"/>
          </a:endParaRPr>
        </a:p>
      </dgm:t>
    </dgm:pt>
    <dgm:pt modelId="{1A151892-9748-474E-B192-2CCCD623D8BF}" type="sibTrans" cxnId="{232F723A-4938-4D41-93F3-27AB3473F207}">
      <dgm:prSet custT="1"/>
      <dgm:spPr/>
      <dgm:t>
        <a:bodyPr/>
        <a:lstStyle/>
        <a:p>
          <a:pPr algn="ctr"/>
          <a:endParaRPr lang="es-CO" sz="1000" b="0">
            <a:solidFill>
              <a:schemeClr val="bg1"/>
            </a:solidFill>
            <a:latin typeface="Humanst521 BT" panose="020B0602020204020204" pitchFamily="34" charset="0"/>
          </a:endParaRPr>
        </a:p>
      </dgm:t>
    </dgm:pt>
    <dgm:pt modelId="{9B619048-73D6-43BA-92B2-50BB3057BADE}">
      <dgm:prSet phldrT="[Texto]" custT="1"/>
      <dgm:spPr/>
      <dgm:t>
        <a:bodyPr/>
        <a:lstStyle/>
        <a:p>
          <a:pPr algn="ctr"/>
          <a:r>
            <a:rPr lang="es-CO" sz="1000" b="0" dirty="0">
              <a:latin typeface="Humanst521 BT" panose="020B0602020204020204" pitchFamily="34" charset="0"/>
            </a:rPr>
            <a:t>e) Revisar la Actualización de las Mapas de Riesgos  </a:t>
          </a:r>
        </a:p>
      </dgm:t>
    </dgm:pt>
    <dgm:pt modelId="{62C91BF3-2ADA-45EF-8FC1-25588F2B04A8}" type="parTrans" cxnId="{B0F10BD5-A7BC-426F-8E75-D8E9E75FAB22}">
      <dgm:prSet/>
      <dgm:spPr/>
      <dgm:t>
        <a:bodyPr/>
        <a:lstStyle/>
        <a:p>
          <a:pPr algn="ctr"/>
          <a:endParaRPr lang="es-CO" sz="1000" b="0">
            <a:solidFill>
              <a:schemeClr val="bg1"/>
            </a:solidFill>
            <a:latin typeface="Humanst521 BT" panose="020B0602020204020204" pitchFamily="34" charset="0"/>
          </a:endParaRPr>
        </a:p>
      </dgm:t>
    </dgm:pt>
    <dgm:pt modelId="{CC0FB607-5D42-426C-8D98-F15BE0880118}" type="sibTrans" cxnId="{B0F10BD5-A7BC-426F-8E75-D8E9E75FAB22}">
      <dgm:prSet custT="1"/>
      <dgm:spPr/>
      <dgm:t>
        <a:bodyPr/>
        <a:lstStyle/>
        <a:p>
          <a:pPr algn="ctr"/>
          <a:endParaRPr lang="es-CO" sz="1000" b="0">
            <a:solidFill>
              <a:schemeClr val="bg1"/>
            </a:solidFill>
            <a:latin typeface="Humanst521 BT" panose="020B0602020204020204" pitchFamily="34" charset="0"/>
          </a:endParaRPr>
        </a:p>
      </dgm:t>
    </dgm:pt>
    <dgm:pt modelId="{1AB32474-7818-4AC1-93DD-3871CAFB39C7}">
      <dgm:prSet phldrT="[Texto]" custT="1"/>
      <dgm:spPr/>
      <dgm:t>
        <a:bodyPr/>
        <a:lstStyle/>
        <a:p>
          <a:pPr algn="ctr"/>
          <a:r>
            <a:rPr lang="es-CO" sz="1000" b="0">
              <a:latin typeface="Humanst521 BT" panose="020B0602020204020204" pitchFamily="34" charset="0"/>
            </a:rPr>
            <a:t>f) Gestionar la publicación </a:t>
          </a:r>
        </a:p>
      </dgm:t>
    </dgm:pt>
    <dgm:pt modelId="{288FE4EC-32A4-45CF-9B16-66DABFA4274C}" type="parTrans" cxnId="{3370AAF7-E4BA-4C10-892B-3BFF0E5A0A51}">
      <dgm:prSet/>
      <dgm:spPr/>
      <dgm:t>
        <a:bodyPr/>
        <a:lstStyle/>
        <a:p>
          <a:pPr algn="ctr"/>
          <a:endParaRPr lang="es-CO" sz="1000" b="0">
            <a:solidFill>
              <a:schemeClr val="bg1"/>
            </a:solidFill>
          </a:endParaRPr>
        </a:p>
      </dgm:t>
    </dgm:pt>
    <dgm:pt modelId="{B8561935-E901-486D-AAB2-2A7273ABFC03}" type="sibTrans" cxnId="{3370AAF7-E4BA-4C10-892B-3BFF0E5A0A51}">
      <dgm:prSet/>
      <dgm:spPr/>
      <dgm:t>
        <a:bodyPr/>
        <a:lstStyle/>
        <a:p>
          <a:pPr algn="ctr"/>
          <a:endParaRPr lang="es-CO" sz="1000" b="0">
            <a:solidFill>
              <a:schemeClr val="bg1"/>
            </a:solidFill>
          </a:endParaRPr>
        </a:p>
      </dgm:t>
    </dgm:pt>
    <dgm:pt modelId="{912327EF-7596-4CC6-9B22-8ECEA57EC693}">
      <dgm:prSet phldrT="[Texto]" custT="1"/>
      <dgm:spPr/>
      <dgm:t>
        <a:bodyPr/>
        <a:lstStyle/>
        <a:p>
          <a:pPr algn="ctr"/>
          <a:r>
            <a:rPr lang="es-CO" sz="1000" b="0">
              <a:latin typeface="Humanst521 BT" panose="020B0602020204020204" pitchFamily="34" charset="0"/>
            </a:rPr>
            <a:t>d) Nivel de Cumplimiento de la Gestión de Riesgos</a:t>
          </a:r>
        </a:p>
      </dgm:t>
    </dgm:pt>
    <dgm:pt modelId="{1BEEC9AD-5284-4087-AACE-87B6BE3688D0}" type="parTrans" cxnId="{ACB4314D-0E21-49A2-B2DB-BA63B8B384BB}">
      <dgm:prSet/>
      <dgm:spPr/>
      <dgm:t>
        <a:bodyPr/>
        <a:lstStyle/>
        <a:p>
          <a:pPr algn="ctr"/>
          <a:endParaRPr lang="es-CO" sz="1000"/>
        </a:p>
      </dgm:t>
    </dgm:pt>
    <dgm:pt modelId="{4877D488-21C9-4167-9A18-1C8F51167C6A}" type="sibTrans" cxnId="{ACB4314D-0E21-49A2-B2DB-BA63B8B384BB}">
      <dgm:prSet custT="1"/>
      <dgm:spPr/>
      <dgm:t>
        <a:bodyPr/>
        <a:lstStyle/>
        <a:p>
          <a:pPr algn="ctr"/>
          <a:endParaRPr lang="es-CO" sz="1000"/>
        </a:p>
      </dgm:t>
    </dgm:pt>
    <dgm:pt modelId="{95652A93-A921-492A-91FC-47929C1EDFCF}" type="pres">
      <dgm:prSet presAssocID="{05426875-1CEC-479C-93F7-5A81CE07DCE7}" presName="diagram" presStyleCnt="0">
        <dgm:presLayoutVars>
          <dgm:dir/>
          <dgm:resizeHandles val="exact"/>
        </dgm:presLayoutVars>
      </dgm:prSet>
      <dgm:spPr/>
      <dgm:t>
        <a:bodyPr/>
        <a:lstStyle/>
        <a:p>
          <a:endParaRPr lang="es-ES"/>
        </a:p>
      </dgm:t>
    </dgm:pt>
    <dgm:pt modelId="{3DB91DFA-9C7D-45F0-BCFC-29BEF7AFD3C8}" type="pres">
      <dgm:prSet presAssocID="{3E84B06A-FBFF-406D-A227-1E04AEE85E7F}" presName="node" presStyleLbl="node1" presStyleIdx="0" presStyleCnt="6">
        <dgm:presLayoutVars>
          <dgm:bulletEnabled val="1"/>
        </dgm:presLayoutVars>
      </dgm:prSet>
      <dgm:spPr/>
      <dgm:t>
        <a:bodyPr/>
        <a:lstStyle/>
        <a:p>
          <a:endParaRPr lang="es-ES"/>
        </a:p>
      </dgm:t>
    </dgm:pt>
    <dgm:pt modelId="{85129B8C-7CAB-4E11-9EA7-AB7F06BD0C87}" type="pres">
      <dgm:prSet presAssocID="{B60DBD4D-7CEF-40A0-95FE-CCA59883537E}" presName="sibTrans" presStyleLbl="sibTrans2D1" presStyleIdx="0" presStyleCnt="5"/>
      <dgm:spPr/>
      <dgm:t>
        <a:bodyPr/>
        <a:lstStyle/>
        <a:p>
          <a:endParaRPr lang="es-ES"/>
        </a:p>
      </dgm:t>
    </dgm:pt>
    <dgm:pt modelId="{CCE93267-D01B-422F-8A5D-AD7AE13EDADD}" type="pres">
      <dgm:prSet presAssocID="{B60DBD4D-7CEF-40A0-95FE-CCA59883537E}" presName="connectorText" presStyleLbl="sibTrans2D1" presStyleIdx="0" presStyleCnt="5"/>
      <dgm:spPr/>
      <dgm:t>
        <a:bodyPr/>
        <a:lstStyle/>
        <a:p>
          <a:endParaRPr lang="es-ES"/>
        </a:p>
      </dgm:t>
    </dgm:pt>
    <dgm:pt modelId="{93849E53-A883-4844-89F6-7609084ECB59}" type="pres">
      <dgm:prSet presAssocID="{65FA56A0-ED57-4094-81CC-43032DB133D4}" presName="node" presStyleLbl="node1" presStyleIdx="1" presStyleCnt="6">
        <dgm:presLayoutVars>
          <dgm:bulletEnabled val="1"/>
        </dgm:presLayoutVars>
      </dgm:prSet>
      <dgm:spPr/>
      <dgm:t>
        <a:bodyPr/>
        <a:lstStyle/>
        <a:p>
          <a:endParaRPr lang="es-ES"/>
        </a:p>
      </dgm:t>
    </dgm:pt>
    <dgm:pt modelId="{234035C7-50FB-4F4E-8127-6650CDD66544}" type="pres">
      <dgm:prSet presAssocID="{EAD5BEA1-B236-4EED-972F-DF4210771A39}" presName="sibTrans" presStyleLbl="sibTrans2D1" presStyleIdx="1" presStyleCnt="5"/>
      <dgm:spPr/>
      <dgm:t>
        <a:bodyPr/>
        <a:lstStyle/>
        <a:p>
          <a:endParaRPr lang="es-ES"/>
        </a:p>
      </dgm:t>
    </dgm:pt>
    <dgm:pt modelId="{A28C8253-CAF6-4C24-A3D2-761CEECDD760}" type="pres">
      <dgm:prSet presAssocID="{EAD5BEA1-B236-4EED-972F-DF4210771A39}" presName="connectorText" presStyleLbl="sibTrans2D1" presStyleIdx="1" presStyleCnt="5"/>
      <dgm:spPr/>
      <dgm:t>
        <a:bodyPr/>
        <a:lstStyle/>
        <a:p>
          <a:endParaRPr lang="es-ES"/>
        </a:p>
      </dgm:t>
    </dgm:pt>
    <dgm:pt modelId="{88EB77F8-5DE6-48EC-BAF8-3BF4DC0934F5}" type="pres">
      <dgm:prSet presAssocID="{3DF88A96-71E5-4DD8-8767-873AB3EEDA97}" presName="node" presStyleLbl="node1" presStyleIdx="2" presStyleCnt="6">
        <dgm:presLayoutVars>
          <dgm:bulletEnabled val="1"/>
        </dgm:presLayoutVars>
      </dgm:prSet>
      <dgm:spPr/>
      <dgm:t>
        <a:bodyPr/>
        <a:lstStyle/>
        <a:p>
          <a:endParaRPr lang="es-ES"/>
        </a:p>
      </dgm:t>
    </dgm:pt>
    <dgm:pt modelId="{0B7B215E-D51D-45BB-9F27-B51A188036CF}" type="pres">
      <dgm:prSet presAssocID="{1A151892-9748-474E-B192-2CCCD623D8BF}" presName="sibTrans" presStyleLbl="sibTrans2D1" presStyleIdx="2" presStyleCnt="5"/>
      <dgm:spPr/>
      <dgm:t>
        <a:bodyPr/>
        <a:lstStyle/>
        <a:p>
          <a:endParaRPr lang="es-ES"/>
        </a:p>
      </dgm:t>
    </dgm:pt>
    <dgm:pt modelId="{27AA43F7-6137-4524-B774-E18D1377A1B1}" type="pres">
      <dgm:prSet presAssocID="{1A151892-9748-474E-B192-2CCCD623D8BF}" presName="connectorText" presStyleLbl="sibTrans2D1" presStyleIdx="2" presStyleCnt="5"/>
      <dgm:spPr/>
      <dgm:t>
        <a:bodyPr/>
        <a:lstStyle/>
        <a:p>
          <a:endParaRPr lang="es-ES"/>
        </a:p>
      </dgm:t>
    </dgm:pt>
    <dgm:pt modelId="{7A1FDFC4-EBEA-40FC-A455-8B72E1B6149D}" type="pres">
      <dgm:prSet presAssocID="{912327EF-7596-4CC6-9B22-8ECEA57EC693}" presName="node" presStyleLbl="node1" presStyleIdx="3" presStyleCnt="6">
        <dgm:presLayoutVars>
          <dgm:bulletEnabled val="1"/>
        </dgm:presLayoutVars>
      </dgm:prSet>
      <dgm:spPr/>
      <dgm:t>
        <a:bodyPr/>
        <a:lstStyle/>
        <a:p>
          <a:endParaRPr lang="es-ES"/>
        </a:p>
      </dgm:t>
    </dgm:pt>
    <dgm:pt modelId="{DE4201AF-5B63-4630-BAB2-E3F8651F197C}" type="pres">
      <dgm:prSet presAssocID="{4877D488-21C9-4167-9A18-1C8F51167C6A}" presName="sibTrans" presStyleLbl="sibTrans2D1" presStyleIdx="3" presStyleCnt="5"/>
      <dgm:spPr/>
      <dgm:t>
        <a:bodyPr/>
        <a:lstStyle/>
        <a:p>
          <a:endParaRPr lang="es-ES"/>
        </a:p>
      </dgm:t>
    </dgm:pt>
    <dgm:pt modelId="{97422F64-31BD-4DBF-A224-4EA242832989}" type="pres">
      <dgm:prSet presAssocID="{4877D488-21C9-4167-9A18-1C8F51167C6A}" presName="connectorText" presStyleLbl="sibTrans2D1" presStyleIdx="3" presStyleCnt="5"/>
      <dgm:spPr/>
      <dgm:t>
        <a:bodyPr/>
        <a:lstStyle/>
        <a:p>
          <a:endParaRPr lang="es-ES"/>
        </a:p>
      </dgm:t>
    </dgm:pt>
    <dgm:pt modelId="{00B60174-333B-48BF-91BB-8F38D6D5297E}" type="pres">
      <dgm:prSet presAssocID="{9B619048-73D6-43BA-92B2-50BB3057BADE}" presName="node" presStyleLbl="node1" presStyleIdx="4" presStyleCnt="6">
        <dgm:presLayoutVars>
          <dgm:bulletEnabled val="1"/>
        </dgm:presLayoutVars>
      </dgm:prSet>
      <dgm:spPr/>
      <dgm:t>
        <a:bodyPr/>
        <a:lstStyle/>
        <a:p>
          <a:endParaRPr lang="es-ES"/>
        </a:p>
      </dgm:t>
    </dgm:pt>
    <dgm:pt modelId="{D9716A85-E75C-4DB1-8BD9-D2E8F20CC7DB}" type="pres">
      <dgm:prSet presAssocID="{CC0FB607-5D42-426C-8D98-F15BE0880118}" presName="sibTrans" presStyleLbl="sibTrans2D1" presStyleIdx="4" presStyleCnt="5"/>
      <dgm:spPr/>
      <dgm:t>
        <a:bodyPr/>
        <a:lstStyle/>
        <a:p>
          <a:endParaRPr lang="es-ES"/>
        </a:p>
      </dgm:t>
    </dgm:pt>
    <dgm:pt modelId="{44913B8A-661B-436C-A987-F7356971504B}" type="pres">
      <dgm:prSet presAssocID="{CC0FB607-5D42-426C-8D98-F15BE0880118}" presName="connectorText" presStyleLbl="sibTrans2D1" presStyleIdx="4" presStyleCnt="5"/>
      <dgm:spPr/>
      <dgm:t>
        <a:bodyPr/>
        <a:lstStyle/>
        <a:p>
          <a:endParaRPr lang="es-ES"/>
        </a:p>
      </dgm:t>
    </dgm:pt>
    <dgm:pt modelId="{15431B8F-58AF-425D-ACA1-2AF6109DD795}" type="pres">
      <dgm:prSet presAssocID="{1AB32474-7818-4AC1-93DD-3871CAFB39C7}" presName="node" presStyleLbl="node1" presStyleIdx="5" presStyleCnt="6">
        <dgm:presLayoutVars>
          <dgm:bulletEnabled val="1"/>
        </dgm:presLayoutVars>
      </dgm:prSet>
      <dgm:spPr/>
      <dgm:t>
        <a:bodyPr/>
        <a:lstStyle/>
        <a:p>
          <a:endParaRPr lang="es-ES"/>
        </a:p>
      </dgm:t>
    </dgm:pt>
  </dgm:ptLst>
  <dgm:cxnLst>
    <dgm:cxn modelId="{CDFF5337-E970-41EC-871C-7CDA6F633EF8}" type="presOf" srcId="{9B619048-73D6-43BA-92B2-50BB3057BADE}" destId="{00B60174-333B-48BF-91BB-8F38D6D5297E}" srcOrd="0" destOrd="0" presId="urn:microsoft.com/office/officeart/2005/8/layout/process5"/>
    <dgm:cxn modelId="{3771FB68-34DF-47BA-808F-1C3829C76A0B}" type="presOf" srcId="{EAD5BEA1-B236-4EED-972F-DF4210771A39}" destId="{A28C8253-CAF6-4C24-A3D2-761CEECDD760}" srcOrd="1" destOrd="0" presId="urn:microsoft.com/office/officeart/2005/8/layout/process5"/>
    <dgm:cxn modelId="{AC533D32-4DA8-4082-BF26-005423D5C77E}" type="presOf" srcId="{1A151892-9748-474E-B192-2CCCD623D8BF}" destId="{0B7B215E-D51D-45BB-9F27-B51A188036CF}" srcOrd="0" destOrd="0" presId="urn:microsoft.com/office/officeart/2005/8/layout/process5"/>
    <dgm:cxn modelId="{8C4172E7-E3DA-49DA-B4C9-1C393E49C9B8}" type="presOf" srcId="{3DF88A96-71E5-4DD8-8767-873AB3EEDA97}" destId="{88EB77F8-5DE6-48EC-BAF8-3BF4DC0934F5}" srcOrd="0" destOrd="0" presId="urn:microsoft.com/office/officeart/2005/8/layout/process5"/>
    <dgm:cxn modelId="{B0F10BD5-A7BC-426F-8E75-D8E9E75FAB22}" srcId="{05426875-1CEC-479C-93F7-5A81CE07DCE7}" destId="{9B619048-73D6-43BA-92B2-50BB3057BADE}" srcOrd="4" destOrd="0" parTransId="{62C91BF3-2ADA-45EF-8FC1-25588F2B04A8}" sibTransId="{CC0FB607-5D42-426C-8D98-F15BE0880118}"/>
    <dgm:cxn modelId="{05C620E0-A1A1-49CC-AC89-8EAC7B405964}" type="presOf" srcId="{4877D488-21C9-4167-9A18-1C8F51167C6A}" destId="{97422F64-31BD-4DBF-A224-4EA242832989}" srcOrd="1" destOrd="0" presId="urn:microsoft.com/office/officeart/2005/8/layout/process5"/>
    <dgm:cxn modelId="{3C2ADEA4-CF2C-41F0-B4A0-E9D4D4FD72C7}" srcId="{05426875-1CEC-479C-93F7-5A81CE07DCE7}" destId="{65FA56A0-ED57-4094-81CC-43032DB133D4}" srcOrd="1" destOrd="0" parTransId="{498E2B4B-79F3-4881-BEFF-CF8BC0FBCC91}" sibTransId="{EAD5BEA1-B236-4EED-972F-DF4210771A39}"/>
    <dgm:cxn modelId="{ACB4314D-0E21-49A2-B2DB-BA63B8B384BB}" srcId="{05426875-1CEC-479C-93F7-5A81CE07DCE7}" destId="{912327EF-7596-4CC6-9B22-8ECEA57EC693}" srcOrd="3" destOrd="0" parTransId="{1BEEC9AD-5284-4087-AACE-87B6BE3688D0}" sibTransId="{4877D488-21C9-4167-9A18-1C8F51167C6A}"/>
    <dgm:cxn modelId="{607CF62E-2664-4E64-9AAA-A1C1A14AF7A9}" type="presOf" srcId="{65FA56A0-ED57-4094-81CC-43032DB133D4}" destId="{93849E53-A883-4844-89F6-7609084ECB59}" srcOrd="0" destOrd="0" presId="urn:microsoft.com/office/officeart/2005/8/layout/process5"/>
    <dgm:cxn modelId="{3494285A-3B35-4525-8B1B-B5C9A926F189}" type="presOf" srcId="{CC0FB607-5D42-426C-8D98-F15BE0880118}" destId="{D9716A85-E75C-4DB1-8BD9-D2E8F20CC7DB}" srcOrd="0" destOrd="0" presId="urn:microsoft.com/office/officeart/2005/8/layout/process5"/>
    <dgm:cxn modelId="{349C8299-F291-4071-9F01-BC5A6FFFC177}" type="presOf" srcId="{912327EF-7596-4CC6-9B22-8ECEA57EC693}" destId="{7A1FDFC4-EBEA-40FC-A455-8B72E1B6149D}" srcOrd="0" destOrd="0" presId="urn:microsoft.com/office/officeart/2005/8/layout/process5"/>
    <dgm:cxn modelId="{FABA8374-AE06-44E4-9CCF-69871DC9AAA4}" type="presOf" srcId="{B60DBD4D-7CEF-40A0-95FE-CCA59883537E}" destId="{CCE93267-D01B-422F-8A5D-AD7AE13EDADD}" srcOrd="1" destOrd="0" presId="urn:microsoft.com/office/officeart/2005/8/layout/process5"/>
    <dgm:cxn modelId="{5FD0CD8E-7E5B-48ED-9364-CDC592C5E531}" srcId="{05426875-1CEC-479C-93F7-5A81CE07DCE7}" destId="{3E84B06A-FBFF-406D-A227-1E04AEE85E7F}" srcOrd="0" destOrd="0" parTransId="{82F8C096-7490-4C1C-98EA-178C84F9DA49}" sibTransId="{B60DBD4D-7CEF-40A0-95FE-CCA59883537E}"/>
    <dgm:cxn modelId="{9C3A5F45-EDE7-4839-AA3B-8F718AB6E1F4}" type="presOf" srcId="{1A151892-9748-474E-B192-2CCCD623D8BF}" destId="{27AA43F7-6137-4524-B774-E18D1377A1B1}" srcOrd="1" destOrd="0" presId="urn:microsoft.com/office/officeart/2005/8/layout/process5"/>
    <dgm:cxn modelId="{2BEBE76E-84FA-4726-A212-29B4DBC906B9}" type="presOf" srcId="{CC0FB607-5D42-426C-8D98-F15BE0880118}" destId="{44913B8A-661B-436C-A987-F7356971504B}" srcOrd="1" destOrd="0" presId="urn:microsoft.com/office/officeart/2005/8/layout/process5"/>
    <dgm:cxn modelId="{23EF6BFF-DBB4-44FD-9255-7077458850B6}" type="presOf" srcId="{3E84B06A-FBFF-406D-A227-1E04AEE85E7F}" destId="{3DB91DFA-9C7D-45F0-BCFC-29BEF7AFD3C8}" srcOrd="0" destOrd="0" presId="urn:microsoft.com/office/officeart/2005/8/layout/process5"/>
    <dgm:cxn modelId="{3370AAF7-E4BA-4C10-892B-3BFF0E5A0A51}" srcId="{05426875-1CEC-479C-93F7-5A81CE07DCE7}" destId="{1AB32474-7818-4AC1-93DD-3871CAFB39C7}" srcOrd="5" destOrd="0" parTransId="{288FE4EC-32A4-45CF-9B16-66DABFA4274C}" sibTransId="{B8561935-E901-486D-AAB2-2A7273ABFC03}"/>
    <dgm:cxn modelId="{D99A6670-1750-4FD5-AB53-5740FCE13959}" type="presOf" srcId="{1AB32474-7818-4AC1-93DD-3871CAFB39C7}" destId="{15431B8F-58AF-425D-ACA1-2AF6109DD795}" srcOrd="0" destOrd="0" presId="urn:microsoft.com/office/officeart/2005/8/layout/process5"/>
    <dgm:cxn modelId="{1ABE5931-3EB1-4915-A620-63330506A9AF}" type="presOf" srcId="{EAD5BEA1-B236-4EED-972F-DF4210771A39}" destId="{234035C7-50FB-4F4E-8127-6650CDD66544}" srcOrd="0" destOrd="0" presId="urn:microsoft.com/office/officeart/2005/8/layout/process5"/>
    <dgm:cxn modelId="{232F723A-4938-4D41-93F3-27AB3473F207}" srcId="{05426875-1CEC-479C-93F7-5A81CE07DCE7}" destId="{3DF88A96-71E5-4DD8-8767-873AB3EEDA97}" srcOrd="2" destOrd="0" parTransId="{E3C1B50D-6D2D-4BA2-A69F-3779C07706CE}" sibTransId="{1A151892-9748-474E-B192-2CCCD623D8BF}"/>
    <dgm:cxn modelId="{50E0343B-7DDB-4C5D-8C05-609805AABAB3}" type="presOf" srcId="{4877D488-21C9-4167-9A18-1C8F51167C6A}" destId="{DE4201AF-5B63-4630-BAB2-E3F8651F197C}" srcOrd="0" destOrd="0" presId="urn:microsoft.com/office/officeart/2005/8/layout/process5"/>
    <dgm:cxn modelId="{E035EB71-A7A1-4750-9C4D-A0238F4A22F2}" type="presOf" srcId="{05426875-1CEC-479C-93F7-5A81CE07DCE7}" destId="{95652A93-A921-492A-91FC-47929C1EDFCF}" srcOrd="0" destOrd="0" presId="urn:microsoft.com/office/officeart/2005/8/layout/process5"/>
    <dgm:cxn modelId="{89AA775D-3588-4AE1-AFBC-4D1567B882C0}" type="presOf" srcId="{B60DBD4D-7CEF-40A0-95FE-CCA59883537E}" destId="{85129B8C-7CAB-4E11-9EA7-AB7F06BD0C87}" srcOrd="0" destOrd="0" presId="urn:microsoft.com/office/officeart/2005/8/layout/process5"/>
    <dgm:cxn modelId="{9B32F322-A454-42AC-A675-E543ED9ED3E8}" type="presParOf" srcId="{95652A93-A921-492A-91FC-47929C1EDFCF}" destId="{3DB91DFA-9C7D-45F0-BCFC-29BEF7AFD3C8}" srcOrd="0" destOrd="0" presId="urn:microsoft.com/office/officeart/2005/8/layout/process5"/>
    <dgm:cxn modelId="{0AD34B75-8BD4-45AA-B62E-B710349580A5}" type="presParOf" srcId="{95652A93-A921-492A-91FC-47929C1EDFCF}" destId="{85129B8C-7CAB-4E11-9EA7-AB7F06BD0C87}" srcOrd="1" destOrd="0" presId="urn:microsoft.com/office/officeart/2005/8/layout/process5"/>
    <dgm:cxn modelId="{21023DE3-93B8-4CE2-88EA-6C42C048F5C6}" type="presParOf" srcId="{85129B8C-7CAB-4E11-9EA7-AB7F06BD0C87}" destId="{CCE93267-D01B-422F-8A5D-AD7AE13EDADD}" srcOrd="0" destOrd="0" presId="urn:microsoft.com/office/officeart/2005/8/layout/process5"/>
    <dgm:cxn modelId="{567F9F05-A51F-4D90-AC78-E0E69CECB0BF}" type="presParOf" srcId="{95652A93-A921-492A-91FC-47929C1EDFCF}" destId="{93849E53-A883-4844-89F6-7609084ECB59}" srcOrd="2" destOrd="0" presId="urn:microsoft.com/office/officeart/2005/8/layout/process5"/>
    <dgm:cxn modelId="{0005AA68-7599-49F5-9176-A78977654F93}" type="presParOf" srcId="{95652A93-A921-492A-91FC-47929C1EDFCF}" destId="{234035C7-50FB-4F4E-8127-6650CDD66544}" srcOrd="3" destOrd="0" presId="urn:microsoft.com/office/officeart/2005/8/layout/process5"/>
    <dgm:cxn modelId="{014D9CA1-C0FD-4207-B3E2-485FCB3DC1DC}" type="presParOf" srcId="{234035C7-50FB-4F4E-8127-6650CDD66544}" destId="{A28C8253-CAF6-4C24-A3D2-761CEECDD760}" srcOrd="0" destOrd="0" presId="urn:microsoft.com/office/officeart/2005/8/layout/process5"/>
    <dgm:cxn modelId="{B0AB2D9E-1639-4B25-B3A0-9DED56E7E835}" type="presParOf" srcId="{95652A93-A921-492A-91FC-47929C1EDFCF}" destId="{88EB77F8-5DE6-48EC-BAF8-3BF4DC0934F5}" srcOrd="4" destOrd="0" presId="urn:microsoft.com/office/officeart/2005/8/layout/process5"/>
    <dgm:cxn modelId="{1B84E457-6FE9-4A02-BF2E-11F0498FC59E}" type="presParOf" srcId="{95652A93-A921-492A-91FC-47929C1EDFCF}" destId="{0B7B215E-D51D-45BB-9F27-B51A188036CF}" srcOrd="5" destOrd="0" presId="urn:microsoft.com/office/officeart/2005/8/layout/process5"/>
    <dgm:cxn modelId="{AB8EDE11-C5E1-4B69-ADB8-CDE9E68D0E36}" type="presParOf" srcId="{0B7B215E-D51D-45BB-9F27-B51A188036CF}" destId="{27AA43F7-6137-4524-B774-E18D1377A1B1}" srcOrd="0" destOrd="0" presId="urn:microsoft.com/office/officeart/2005/8/layout/process5"/>
    <dgm:cxn modelId="{F25B21B4-B00E-4A80-BB91-1EEECACAA450}" type="presParOf" srcId="{95652A93-A921-492A-91FC-47929C1EDFCF}" destId="{7A1FDFC4-EBEA-40FC-A455-8B72E1B6149D}" srcOrd="6" destOrd="0" presId="urn:microsoft.com/office/officeart/2005/8/layout/process5"/>
    <dgm:cxn modelId="{9E0CC490-47DC-4B69-9FF3-4BD023AAFFCE}" type="presParOf" srcId="{95652A93-A921-492A-91FC-47929C1EDFCF}" destId="{DE4201AF-5B63-4630-BAB2-E3F8651F197C}" srcOrd="7" destOrd="0" presId="urn:microsoft.com/office/officeart/2005/8/layout/process5"/>
    <dgm:cxn modelId="{22D1EFE3-E3C1-48C2-BDE6-A35AF4C9701D}" type="presParOf" srcId="{DE4201AF-5B63-4630-BAB2-E3F8651F197C}" destId="{97422F64-31BD-4DBF-A224-4EA242832989}" srcOrd="0" destOrd="0" presId="urn:microsoft.com/office/officeart/2005/8/layout/process5"/>
    <dgm:cxn modelId="{A6470BCF-9C0C-4955-A924-7911A8F4038F}" type="presParOf" srcId="{95652A93-A921-492A-91FC-47929C1EDFCF}" destId="{00B60174-333B-48BF-91BB-8F38D6D5297E}" srcOrd="8" destOrd="0" presId="urn:microsoft.com/office/officeart/2005/8/layout/process5"/>
    <dgm:cxn modelId="{CC8646E2-00AE-4BF3-884F-0B78F88C2908}" type="presParOf" srcId="{95652A93-A921-492A-91FC-47929C1EDFCF}" destId="{D9716A85-E75C-4DB1-8BD9-D2E8F20CC7DB}" srcOrd="9" destOrd="0" presId="urn:microsoft.com/office/officeart/2005/8/layout/process5"/>
    <dgm:cxn modelId="{32D37FE0-B0F3-41A0-83EF-018736E0C347}" type="presParOf" srcId="{D9716A85-E75C-4DB1-8BD9-D2E8F20CC7DB}" destId="{44913B8A-661B-436C-A987-F7356971504B}" srcOrd="0" destOrd="0" presId="urn:microsoft.com/office/officeart/2005/8/layout/process5"/>
    <dgm:cxn modelId="{D3743E86-53BE-4D10-97B0-A9C377D92B31}" type="presParOf" srcId="{95652A93-A921-492A-91FC-47929C1EDFCF}" destId="{15431B8F-58AF-425D-ACA1-2AF6109DD795}" srcOrd="10"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DB91DFA-9C7D-45F0-BCFC-29BEF7AFD3C8}">
      <dsp:nvSpPr>
        <dsp:cNvPr id="0" name=""/>
        <dsp:cNvSpPr/>
      </dsp:nvSpPr>
      <dsp:spPr>
        <a:xfrm>
          <a:off x="4228" y="170724"/>
          <a:ext cx="1263764" cy="758258"/>
        </a:xfrm>
        <a:prstGeom prst="roundRect">
          <a:avLst>
            <a:gd name="adj" fmla="val 10000"/>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a) Revisar el estado de las mapas de riesgos</a:t>
          </a:r>
        </a:p>
      </dsp:txBody>
      <dsp:txXfrm>
        <a:off x="26437" y="192933"/>
        <a:ext cx="1219346" cy="713840"/>
      </dsp:txXfrm>
    </dsp:sp>
    <dsp:sp modelId="{85129B8C-7CAB-4E11-9EA7-AB7F06BD0C87}">
      <dsp:nvSpPr>
        <dsp:cNvPr id="0" name=""/>
        <dsp:cNvSpPr/>
      </dsp:nvSpPr>
      <dsp:spPr>
        <a:xfrm>
          <a:off x="1379203" y="393146"/>
          <a:ext cx="267917" cy="313413"/>
        </a:xfrm>
        <a:prstGeom prst="rightArrow">
          <a:avLst>
            <a:gd name="adj1" fmla="val 60000"/>
            <a:gd name="adj2" fmla="val 50000"/>
          </a:avLst>
        </a:prstGeom>
        <a:solidFill>
          <a:schemeClr val="accent5">
            <a:hueOff val="0"/>
            <a:satOff val="0"/>
            <a:lumOff val="0"/>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1379203" y="455829"/>
        <a:ext cx="187542" cy="188047"/>
      </dsp:txXfrm>
    </dsp:sp>
    <dsp:sp modelId="{93849E53-A883-4844-89F6-7609084ECB59}">
      <dsp:nvSpPr>
        <dsp:cNvPr id="0" name=""/>
        <dsp:cNvSpPr/>
      </dsp:nvSpPr>
      <dsp:spPr>
        <a:xfrm>
          <a:off x="1773497" y="170724"/>
          <a:ext cx="1263764" cy="758258"/>
        </a:xfrm>
        <a:prstGeom prst="roundRect">
          <a:avLst>
            <a:gd name="adj" fmla="val 10000"/>
          </a:avLst>
        </a:prstGeom>
        <a:gradFill rotWithShape="0">
          <a:gsLst>
            <a:gs pos="0">
              <a:schemeClr val="accent5">
                <a:hueOff val="-1470669"/>
                <a:satOff val="-2046"/>
                <a:lumOff val="-784"/>
                <a:alphaOff val="0"/>
                <a:satMod val="103000"/>
                <a:lumMod val="102000"/>
                <a:tint val="94000"/>
              </a:schemeClr>
            </a:gs>
            <a:gs pos="50000">
              <a:schemeClr val="accent5">
                <a:hueOff val="-1470669"/>
                <a:satOff val="-2046"/>
                <a:lumOff val="-784"/>
                <a:alphaOff val="0"/>
                <a:satMod val="110000"/>
                <a:lumMod val="100000"/>
                <a:shade val="100000"/>
              </a:schemeClr>
            </a:gs>
            <a:gs pos="100000">
              <a:schemeClr val="accent5">
                <a:hueOff val="-1470669"/>
                <a:satOff val="-2046"/>
                <a:lumOff val="-784"/>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b) Enviar comunicaciones y si es necesario hacer visitas a los procesos</a:t>
          </a:r>
        </a:p>
      </dsp:txBody>
      <dsp:txXfrm>
        <a:off x="1795706" y="192933"/>
        <a:ext cx="1219346" cy="713840"/>
      </dsp:txXfrm>
    </dsp:sp>
    <dsp:sp modelId="{234035C7-50FB-4F4E-8127-6650CDD66544}">
      <dsp:nvSpPr>
        <dsp:cNvPr id="0" name=""/>
        <dsp:cNvSpPr/>
      </dsp:nvSpPr>
      <dsp:spPr>
        <a:xfrm>
          <a:off x="3148473" y="393146"/>
          <a:ext cx="267917" cy="313413"/>
        </a:xfrm>
        <a:prstGeom prst="rightArrow">
          <a:avLst>
            <a:gd name="adj1" fmla="val 60000"/>
            <a:gd name="adj2" fmla="val 50000"/>
          </a:avLst>
        </a:prstGeom>
        <a:solidFill>
          <a:schemeClr val="accent5">
            <a:hueOff val="-1838336"/>
            <a:satOff val="-2557"/>
            <a:lumOff val="-98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3148473" y="455829"/>
        <a:ext cx="187542" cy="188047"/>
      </dsp:txXfrm>
    </dsp:sp>
    <dsp:sp modelId="{88EB77F8-5DE6-48EC-BAF8-3BF4DC0934F5}">
      <dsp:nvSpPr>
        <dsp:cNvPr id="0" name=""/>
        <dsp:cNvSpPr/>
      </dsp:nvSpPr>
      <dsp:spPr>
        <a:xfrm>
          <a:off x="3542767" y="170724"/>
          <a:ext cx="1263764" cy="758258"/>
        </a:xfrm>
        <a:prstGeom prst="roundRect">
          <a:avLst>
            <a:gd name="adj" fmla="val 10000"/>
          </a:avLst>
        </a:prstGeom>
        <a:solidFill>
          <a:schemeClr val="accent6">
            <a:lumMod val="75000"/>
          </a:schemeClr>
        </a:soli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c) Análisis y Seguimiento </a:t>
          </a:r>
        </a:p>
      </dsp:txBody>
      <dsp:txXfrm>
        <a:off x="3564976" y="192933"/>
        <a:ext cx="1219346" cy="713840"/>
      </dsp:txXfrm>
    </dsp:sp>
    <dsp:sp modelId="{0B7B215E-D51D-45BB-9F27-B51A188036CF}">
      <dsp:nvSpPr>
        <dsp:cNvPr id="0" name=""/>
        <dsp:cNvSpPr/>
      </dsp:nvSpPr>
      <dsp:spPr>
        <a:xfrm rot="5400000">
          <a:off x="4040690" y="1017446"/>
          <a:ext cx="267917" cy="313413"/>
        </a:xfrm>
        <a:prstGeom prst="rightArrow">
          <a:avLst>
            <a:gd name="adj1" fmla="val 60000"/>
            <a:gd name="adj2" fmla="val 50000"/>
          </a:avLst>
        </a:prstGeom>
        <a:solidFill>
          <a:schemeClr val="accent5">
            <a:hueOff val="-3676672"/>
            <a:satOff val="-5114"/>
            <a:lumOff val="-196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5400000">
        <a:off x="4080626" y="1040194"/>
        <a:ext cx="188047" cy="187542"/>
      </dsp:txXfrm>
    </dsp:sp>
    <dsp:sp modelId="{7A1FDFC4-EBEA-40FC-A455-8B72E1B6149D}">
      <dsp:nvSpPr>
        <dsp:cNvPr id="0" name=""/>
        <dsp:cNvSpPr/>
      </dsp:nvSpPr>
      <dsp:spPr>
        <a:xfrm>
          <a:off x="3542767" y="1434488"/>
          <a:ext cx="1263764" cy="758258"/>
        </a:xfrm>
        <a:prstGeom prst="roundRect">
          <a:avLst>
            <a:gd name="adj" fmla="val 10000"/>
          </a:avLst>
        </a:prstGeom>
        <a:gradFill rotWithShape="0">
          <a:gsLst>
            <a:gs pos="0">
              <a:schemeClr val="accent5">
                <a:hueOff val="-4412007"/>
                <a:satOff val="-6137"/>
                <a:lumOff val="-2353"/>
                <a:alphaOff val="0"/>
                <a:satMod val="103000"/>
                <a:lumMod val="102000"/>
                <a:tint val="94000"/>
              </a:schemeClr>
            </a:gs>
            <a:gs pos="50000">
              <a:schemeClr val="accent5">
                <a:hueOff val="-4412007"/>
                <a:satOff val="-6137"/>
                <a:lumOff val="-2353"/>
                <a:alphaOff val="0"/>
                <a:satMod val="110000"/>
                <a:lumMod val="100000"/>
                <a:shade val="100000"/>
              </a:schemeClr>
            </a:gs>
            <a:gs pos="100000">
              <a:schemeClr val="accent5">
                <a:hueOff val="-4412007"/>
                <a:satOff val="-6137"/>
                <a:lumOff val="-235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d) Nivel de Cumplimiento de la Gestión de Riesgos</a:t>
          </a:r>
        </a:p>
      </dsp:txBody>
      <dsp:txXfrm>
        <a:off x="3564976" y="1456697"/>
        <a:ext cx="1219346" cy="713840"/>
      </dsp:txXfrm>
    </dsp:sp>
    <dsp:sp modelId="{DE4201AF-5B63-4630-BAB2-E3F8651F197C}">
      <dsp:nvSpPr>
        <dsp:cNvPr id="0" name=""/>
        <dsp:cNvSpPr/>
      </dsp:nvSpPr>
      <dsp:spPr>
        <a:xfrm rot="10800000">
          <a:off x="3163638" y="1656910"/>
          <a:ext cx="267917" cy="313413"/>
        </a:xfrm>
        <a:prstGeom prst="rightArrow">
          <a:avLst>
            <a:gd name="adj1" fmla="val 60000"/>
            <a:gd name="adj2" fmla="val 50000"/>
          </a:avLst>
        </a:prstGeom>
        <a:solidFill>
          <a:schemeClr val="accent5">
            <a:hueOff val="-5515009"/>
            <a:satOff val="-7671"/>
            <a:lumOff val="-294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kern="1200"/>
        </a:p>
      </dsp:txBody>
      <dsp:txXfrm rot="10800000">
        <a:off x="3244013" y="1719593"/>
        <a:ext cx="187542" cy="188047"/>
      </dsp:txXfrm>
    </dsp:sp>
    <dsp:sp modelId="{00B60174-333B-48BF-91BB-8F38D6D5297E}">
      <dsp:nvSpPr>
        <dsp:cNvPr id="0" name=""/>
        <dsp:cNvSpPr/>
      </dsp:nvSpPr>
      <dsp:spPr>
        <a:xfrm>
          <a:off x="1773497" y="1434488"/>
          <a:ext cx="1263764" cy="758258"/>
        </a:xfrm>
        <a:prstGeom prst="roundRect">
          <a:avLst>
            <a:gd name="adj" fmla="val 10000"/>
          </a:avLst>
        </a:prstGeom>
        <a:gradFill rotWithShape="0">
          <a:gsLst>
            <a:gs pos="0">
              <a:schemeClr val="accent5">
                <a:hueOff val="-5882676"/>
                <a:satOff val="-8182"/>
                <a:lumOff val="-3138"/>
                <a:alphaOff val="0"/>
                <a:satMod val="103000"/>
                <a:lumMod val="102000"/>
                <a:tint val="94000"/>
              </a:schemeClr>
            </a:gs>
            <a:gs pos="50000">
              <a:schemeClr val="accent5">
                <a:hueOff val="-5882676"/>
                <a:satOff val="-8182"/>
                <a:lumOff val="-3138"/>
                <a:alphaOff val="0"/>
                <a:satMod val="110000"/>
                <a:lumMod val="100000"/>
                <a:shade val="100000"/>
              </a:schemeClr>
            </a:gs>
            <a:gs pos="100000">
              <a:schemeClr val="accent5">
                <a:hueOff val="-5882676"/>
                <a:satOff val="-8182"/>
                <a:lumOff val="-3138"/>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e) Revisar la Actualización de las Mapas de Riesgos  </a:t>
          </a:r>
        </a:p>
      </dsp:txBody>
      <dsp:txXfrm>
        <a:off x="1795706" y="1456697"/>
        <a:ext cx="1219346" cy="713840"/>
      </dsp:txXfrm>
    </dsp:sp>
    <dsp:sp modelId="{D9716A85-E75C-4DB1-8BD9-D2E8F20CC7DB}">
      <dsp:nvSpPr>
        <dsp:cNvPr id="0" name=""/>
        <dsp:cNvSpPr/>
      </dsp:nvSpPr>
      <dsp:spPr>
        <a:xfrm rot="10800000">
          <a:off x="1394368" y="1656910"/>
          <a:ext cx="267917" cy="313413"/>
        </a:xfrm>
        <a:prstGeom prst="rightArrow">
          <a:avLst>
            <a:gd name="adj1" fmla="val 60000"/>
            <a:gd name="adj2" fmla="val 50000"/>
          </a:avLst>
        </a:prstGeom>
        <a:solidFill>
          <a:schemeClr val="accent5">
            <a:hueOff val="-7353344"/>
            <a:satOff val="-10228"/>
            <a:lumOff val="-392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10800000">
        <a:off x="1474743" y="1719593"/>
        <a:ext cx="187542" cy="188047"/>
      </dsp:txXfrm>
    </dsp:sp>
    <dsp:sp modelId="{15431B8F-58AF-425D-ACA1-2AF6109DD795}">
      <dsp:nvSpPr>
        <dsp:cNvPr id="0" name=""/>
        <dsp:cNvSpPr/>
      </dsp:nvSpPr>
      <dsp:spPr>
        <a:xfrm>
          <a:off x="4228" y="1434488"/>
          <a:ext cx="1263764" cy="758258"/>
        </a:xfrm>
        <a:prstGeom prst="roundRect">
          <a:avLst>
            <a:gd name="adj" fmla="val 10000"/>
          </a:avLst>
        </a:prstGeom>
        <a:gradFill rotWithShape="0">
          <a:gsLst>
            <a:gs pos="0">
              <a:schemeClr val="accent5">
                <a:hueOff val="-7353344"/>
                <a:satOff val="-10228"/>
                <a:lumOff val="-3922"/>
                <a:alphaOff val="0"/>
                <a:satMod val="103000"/>
                <a:lumMod val="102000"/>
                <a:tint val="94000"/>
              </a:schemeClr>
            </a:gs>
            <a:gs pos="50000">
              <a:schemeClr val="accent5">
                <a:hueOff val="-7353344"/>
                <a:satOff val="-10228"/>
                <a:lumOff val="-3922"/>
                <a:alphaOff val="0"/>
                <a:satMod val="110000"/>
                <a:lumMod val="100000"/>
                <a:shade val="100000"/>
              </a:schemeClr>
            </a:gs>
            <a:gs pos="100000">
              <a:schemeClr val="accent5">
                <a:hueOff val="-7353344"/>
                <a:satOff val="-10228"/>
                <a:lumOff val="-3922"/>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f) Gestionar la publicación </a:t>
          </a:r>
        </a:p>
      </dsp:txBody>
      <dsp:txXfrm>
        <a:off x="26437" y="1456697"/>
        <a:ext cx="1219346" cy="713840"/>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1.png"/><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10.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6.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7.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8.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19.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8" Type="http://schemas.openxmlformats.org/officeDocument/2006/relationships/hyperlink" Target="#Contenido!A1"/><Relationship Id="rId13" Type="http://schemas.openxmlformats.org/officeDocument/2006/relationships/hyperlink" Target="#'Procesos UIS '!A1"/><Relationship Id="rId3" Type="http://schemas.openxmlformats.org/officeDocument/2006/relationships/diagramQuickStyle" Target="../diagrams/quickStyle1.xml"/><Relationship Id="rId7" Type="http://schemas.openxmlformats.org/officeDocument/2006/relationships/hyperlink" Target="#'Consolidado Seguimiento'!A1"/><Relationship Id="rId12" Type="http://schemas.openxmlformats.org/officeDocument/2006/relationships/hyperlink" Target="#'Indicadores riesgos '!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Objetivo - Metodolog&#237;a '!A1"/><Relationship Id="rId11" Type="http://schemas.openxmlformats.org/officeDocument/2006/relationships/hyperlink" Target="#'A. Mejorar'!A1"/><Relationship Id="rId5" Type="http://schemas.microsoft.com/office/2007/relationships/diagramDrawing" Target="../diagrams/drawing1.xml"/><Relationship Id="rId15" Type="http://schemas.openxmlformats.org/officeDocument/2006/relationships/image" Target="../media/image1.png"/><Relationship Id="rId10" Type="http://schemas.openxmlformats.org/officeDocument/2006/relationships/hyperlink" Target="#Madurez!A1"/><Relationship Id="rId4" Type="http://schemas.openxmlformats.org/officeDocument/2006/relationships/diagramColors" Target="../diagrams/colors1.xml"/><Relationship Id="rId9" Type="http://schemas.openxmlformats.org/officeDocument/2006/relationships/hyperlink" Target="#'Comparativo '!A1"/><Relationship Id="rId14" Type="http://schemas.openxmlformats.org/officeDocument/2006/relationships/hyperlink" Target="#'Informe general '!A1"/></Relationships>
</file>

<file path=xl/drawings/_rels/drawing20.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1.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image" Target="../media/image8.png"/><Relationship Id="rId1" Type="http://schemas.openxmlformats.org/officeDocument/2006/relationships/hyperlink" Target="#Contenido!A1"/></Relationships>
</file>

<file path=xl/drawings/_rels/drawing22.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3.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4.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5.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6.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image" Target="../media/image8.png"/><Relationship Id="rId1" Type="http://schemas.openxmlformats.org/officeDocument/2006/relationships/hyperlink" Target="#Contenido!A1"/></Relationships>
</file>

<file path=xl/drawings/_rels/drawing27.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8.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29.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2.png"/><Relationship Id="rId6" Type="http://schemas.openxmlformats.org/officeDocument/2006/relationships/hyperlink" Target="#Madurez!A1"/><Relationship Id="rId11" Type="http://schemas.openxmlformats.org/officeDocument/2006/relationships/image" Target="../media/image1.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30.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31.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32.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33.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34.xml.rels><?xml version="1.0" encoding="UTF-8" standalone="yes"?>
<Relationships xmlns="http://schemas.openxmlformats.org/package/2006/relationships"><Relationship Id="rId2" Type="http://schemas.openxmlformats.org/officeDocument/2006/relationships/hyperlink" Target="#'Consolidado Seguimiento'!A1"/><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3.png"/><Relationship Id="rId6" Type="http://schemas.openxmlformats.org/officeDocument/2006/relationships/hyperlink" Target="#Madurez!A1"/><Relationship Id="rId11" Type="http://schemas.openxmlformats.org/officeDocument/2006/relationships/image" Target="../media/image1.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5.xml.rels><?xml version="1.0" encoding="UTF-8" standalone="yes"?>
<Relationships xmlns="http://schemas.openxmlformats.org/package/2006/relationships"><Relationship Id="rId8" Type="http://schemas.openxmlformats.org/officeDocument/2006/relationships/hyperlink" Target="#'A. Mejorar'!A1"/><Relationship Id="rId3" Type="http://schemas.openxmlformats.org/officeDocument/2006/relationships/hyperlink" Target="#Madurez!A1"/><Relationship Id="rId7" Type="http://schemas.openxmlformats.org/officeDocument/2006/relationships/hyperlink" Target="#'Consolidado Seguimiento'!A1"/><Relationship Id="rId2" Type="http://schemas.openxmlformats.org/officeDocument/2006/relationships/hyperlink" Target="#'Comparativo '!A1"/><Relationship Id="rId1" Type="http://schemas.openxmlformats.org/officeDocument/2006/relationships/hyperlink" Target="#Contenido!A1"/><Relationship Id="rId6" Type="http://schemas.openxmlformats.org/officeDocument/2006/relationships/hyperlink" Target="#'Objetivo - Metodolog&#237;a '!A1"/><Relationship Id="rId11" Type="http://schemas.openxmlformats.org/officeDocument/2006/relationships/chart" Target="../charts/chart1.xml"/><Relationship Id="rId5" Type="http://schemas.openxmlformats.org/officeDocument/2006/relationships/image" Target="../media/image3.png"/><Relationship Id="rId10" Type="http://schemas.openxmlformats.org/officeDocument/2006/relationships/hyperlink" Target="#'Informe general '!A1"/><Relationship Id="rId4" Type="http://schemas.openxmlformats.org/officeDocument/2006/relationships/hyperlink" Target="#'Procesos UIS '!A1"/><Relationship Id="rId9" Type="http://schemas.openxmlformats.org/officeDocument/2006/relationships/hyperlink" Target="#'Indicadores riesgos '!A1"/></Relationships>
</file>

<file path=xl/drawings/_rels/drawing6.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Objetivo - Metodolog&#237;a '!A1"/><Relationship Id="rId7" Type="http://schemas.openxmlformats.org/officeDocument/2006/relationships/hyperlink" Target="#'A. Mejorar'!A1"/><Relationship Id="rId2" Type="http://schemas.openxmlformats.org/officeDocument/2006/relationships/hyperlink" Target="#'Procesos UIS '!A1"/><Relationship Id="rId1" Type="http://schemas.openxmlformats.org/officeDocument/2006/relationships/hyperlink" Target="#Madurez!A1"/><Relationship Id="rId6" Type="http://schemas.openxmlformats.org/officeDocument/2006/relationships/hyperlink" Target="#'Comparativo '!A1"/><Relationship Id="rId5" Type="http://schemas.openxmlformats.org/officeDocument/2006/relationships/hyperlink" Target="#Contenido!A1"/><Relationship Id="rId4" Type="http://schemas.openxmlformats.org/officeDocument/2006/relationships/hyperlink" Target="#'Consolidado Seguimiento'!A1"/><Relationship Id="rId9" Type="http://schemas.openxmlformats.org/officeDocument/2006/relationships/hyperlink" Target="#'Informe general '!A1"/></Relationships>
</file>

<file path=xl/drawings/_rels/drawing7.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1.png"/><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8.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1.png"/><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9.xml.rels><?xml version="1.0" encoding="UTF-8" standalone="yes"?>
<Relationships xmlns="http://schemas.openxmlformats.org/package/2006/relationships"><Relationship Id="rId8" Type="http://schemas.openxmlformats.org/officeDocument/2006/relationships/hyperlink" Target="#'Indicadores riesgos '!A1"/><Relationship Id="rId13" Type="http://schemas.openxmlformats.org/officeDocument/2006/relationships/image" Target="../media/image6.png"/><Relationship Id="rId3" Type="http://schemas.openxmlformats.org/officeDocument/2006/relationships/hyperlink" Target="#'Consolidado Seguimiento'!A1"/><Relationship Id="rId7" Type="http://schemas.openxmlformats.org/officeDocument/2006/relationships/hyperlink" Target="#'A. Mejorar'!A1"/><Relationship Id="rId12" Type="http://schemas.openxmlformats.org/officeDocument/2006/relationships/image" Target="../media/image5.png"/><Relationship Id="rId2" Type="http://schemas.openxmlformats.org/officeDocument/2006/relationships/hyperlink" Target="#'Objetivo - Metodolog&#237;a '!A1"/><Relationship Id="rId1" Type="http://schemas.openxmlformats.org/officeDocument/2006/relationships/image" Target="../media/image4.png"/><Relationship Id="rId6" Type="http://schemas.openxmlformats.org/officeDocument/2006/relationships/hyperlink" Target="#Madurez!A1"/><Relationship Id="rId11" Type="http://schemas.openxmlformats.org/officeDocument/2006/relationships/image" Target="../media/image1.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2085975</xdr:colOff>
      <xdr:row>3</xdr:row>
      <xdr:rowOff>57150</xdr:rowOff>
    </xdr:from>
    <xdr:to>
      <xdr:col>3</xdr:col>
      <xdr:colOff>3190875</xdr:colOff>
      <xdr:row>6</xdr:row>
      <xdr:rowOff>19049</xdr:rowOff>
    </xdr:to>
    <xdr:sp macro="" textlink="">
      <xdr:nvSpPr>
        <xdr:cNvPr id="11" name="Rectángulo redondeado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2828925" y="64770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3</xdr:col>
      <xdr:colOff>4391025</xdr:colOff>
      <xdr:row>3</xdr:row>
      <xdr:rowOff>57150</xdr:rowOff>
    </xdr:from>
    <xdr:to>
      <xdr:col>3</xdr:col>
      <xdr:colOff>5419725</xdr:colOff>
      <xdr:row>6</xdr:row>
      <xdr:rowOff>19049</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5133975" y="64770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3</xdr:col>
      <xdr:colOff>904875</xdr:colOff>
      <xdr:row>3</xdr:row>
      <xdr:rowOff>47625</xdr:rowOff>
    </xdr:from>
    <xdr:to>
      <xdr:col>3</xdr:col>
      <xdr:colOff>2000250</xdr:colOff>
      <xdr:row>6</xdr:row>
      <xdr:rowOff>9524</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1647825" y="638175"/>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3</xdr:col>
      <xdr:colOff>904875</xdr:colOff>
      <xdr:row>7</xdr:row>
      <xdr:rowOff>57150</xdr:rowOff>
    </xdr:from>
    <xdr:to>
      <xdr:col>3</xdr:col>
      <xdr:colOff>2009775</xdr:colOff>
      <xdr:row>10</xdr:row>
      <xdr:rowOff>19049</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1647825" y="140970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3</xdr:col>
      <xdr:colOff>3267075</xdr:colOff>
      <xdr:row>7</xdr:row>
      <xdr:rowOff>57150</xdr:rowOff>
    </xdr:from>
    <xdr:to>
      <xdr:col>3</xdr:col>
      <xdr:colOff>4305299</xdr:colOff>
      <xdr:row>10</xdr:row>
      <xdr:rowOff>19049</xdr:rowOff>
    </xdr:to>
    <xdr:sp macro="" textlink="">
      <xdr:nvSpPr>
        <xdr:cNvPr id="15" name="Rectángulo redondeado 14">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4010025" y="1409700"/>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3</xdr:col>
      <xdr:colOff>4391025</xdr:colOff>
      <xdr:row>7</xdr:row>
      <xdr:rowOff>57150</xdr:rowOff>
    </xdr:from>
    <xdr:to>
      <xdr:col>3</xdr:col>
      <xdr:colOff>5419725</xdr:colOff>
      <xdr:row>10</xdr:row>
      <xdr:rowOff>19049</xdr:rowOff>
    </xdr:to>
    <xdr:sp macro="" textlink="">
      <xdr:nvSpPr>
        <xdr:cNvPr id="16" name="Rectángulo redondeado 15">
          <a:hlinkClick xmlns:r="http://schemas.openxmlformats.org/officeDocument/2006/relationships" r:id="rId6"/>
          <a:extLst>
            <a:ext uri="{FF2B5EF4-FFF2-40B4-BE49-F238E27FC236}">
              <a16:creationId xmlns:a16="http://schemas.microsoft.com/office/drawing/2014/main" id="{00000000-0008-0000-0000-000010000000}"/>
            </a:ext>
          </a:extLst>
        </xdr:cNvPr>
        <xdr:cNvSpPr/>
      </xdr:nvSpPr>
      <xdr:spPr>
        <a:xfrm>
          <a:off x="5133975" y="140970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3</xdr:col>
      <xdr:colOff>2076449</xdr:colOff>
      <xdr:row>7</xdr:row>
      <xdr:rowOff>57150</xdr:rowOff>
    </xdr:from>
    <xdr:to>
      <xdr:col>3</xdr:col>
      <xdr:colOff>3181348</xdr:colOff>
      <xdr:row>10</xdr:row>
      <xdr:rowOff>19049</xdr:rowOff>
    </xdr:to>
    <xdr:sp macro="" textlink="">
      <xdr:nvSpPr>
        <xdr:cNvPr id="17" name="Rectángulo redondeado 16">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2819399" y="1409700"/>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3</xdr:col>
      <xdr:colOff>3286125</xdr:colOff>
      <xdr:row>3</xdr:row>
      <xdr:rowOff>57150</xdr:rowOff>
    </xdr:from>
    <xdr:to>
      <xdr:col>3</xdr:col>
      <xdr:colOff>4314825</xdr:colOff>
      <xdr:row>6</xdr:row>
      <xdr:rowOff>19049</xdr:rowOff>
    </xdr:to>
    <xdr:sp macro="" textlink="">
      <xdr:nvSpPr>
        <xdr:cNvPr id="24" name="Rectángulo redondeado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4029075" y="64770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3</xdr:col>
      <xdr:colOff>5514975</xdr:colOff>
      <xdr:row>3</xdr:row>
      <xdr:rowOff>57150</xdr:rowOff>
    </xdr:from>
    <xdr:to>
      <xdr:col>3</xdr:col>
      <xdr:colOff>6543675</xdr:colOff>
      <xdr:row>10</xdr:row>
      <xdr:rowOff>28575</xdr:rowOff>
    </xdr:to>
    <xdr:sp macro="" textlink="">
      <xdr:nvSpPr>
        <xdr:cNvPr id="18" name="Rectángulo redondeado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6257925" y="647700"/>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0</xdr:col>
      <xdr:colOff>238125</xdr:colOff>
      <xdr:row>3</xdr:row>
      <xdr:rowOff>9524</xdr:rowOff>
    </xdr:from>
    <xdr:to>
      <xdr:col>3</xdr:col>
      <xdr:colOff>819150</xdr:colOff>
      <xdr:row>9</xdr:row>
      <xdr:rowOff>190499</xdr:rowOff>
    </xdr:to>
    <xdr:pic>
      <xdr:nvPicPr>
        <xdr:cNvPr id="20" name="Imagen 19" descr="Biblioteca virtual UIS"/>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125" y="1038224"/>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261938</xdr:colOff>
      <xdr:row>0</xdr:row>
      <xdr:rowOff>154781</xdr:rowOff>
    </xdr:from>
    <xdr:to>
      <xdr:col>6</xdr:col>
      <xdr:colOff>1393031</xdr:colOff>
      <xdr:row>0</xdr:row>
      <xdr:rowOff>619125</xdr:rowOff>
    </xdr:to>
    <xdr:sp macro="" textlink="">
      <xdr:nvSpPr>
        <xdr:cNvPr id="2" name="Flecha izquierda 1">
          <a:hlinkClick xmlns:r="http://schemas.openxmlformats.org/officeDocument/2006/relationships" r:id="rId1"/>
        </xdr:cNvPr>
        <xdr:cNvSpPr/>
      </xdr:nvSpPr>
      <xdr:spPr>
        <a:xfrm>
          <a:off x="8084344" y="154781"/>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1607344</xdr:colOff>
      <xdr:row>0</xdr:row>
      <xdr:rowOff>130969</xdr:rowOff>
    </xdr:from>
    <xdr:to>
      <xdr:col>6</xdr:col>
      <xdr:colOff>2636044</xdr:colOff>
      <xdr:row>1</xdr:row>
      <xdr:rowOff>21430</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9429750" y="130969"/>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352425</xdr:colOff>
      <xdr:row>2</xdr:row>
      <xdr:rowOff>0</xdr:rowOff>
    </xdr:from>
    <xdr:to>
      <xdr:col>1</xdr:col>
      <xdr:colOff>1599897</xdr:colOff>
      <xdr:row>2</xdr:row>
      <xdr:rowOff>0</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editAs="oneCell">
    <xdr:from>
      <xdr:col>0</xdr:col>
      <xdr:colOff>352425</xdr:colOff>
      <xdr:row>2</xdr:row>
      <xdr:rowOff>0</xdr:rowOff>
    </xdr:from>
    <xdr:to>
      <xdr:col>1</xdr:col>
      <xdr:colOff>1599897</xdr:colOff>
      <xdr:row>2</xdr:row>
      <xdr:rowOff>0</xdr:rowOff>
    </xdr:to>
    <xdr:pic>
      <xdr:nvPicPr>
        <xdr:cNvPr id="3" name="Picture 2">
          <a:extLst>
            <a:ext uri="{FF2B5EF4-FFF2-40B4-BE49-F238E27FC236}">
              <a16:creationId xmlns:a16="http://schemas.microsoft.com/office/drawing/2014/main" id="{C4D86EB5-A350-46F2-8881-957F4B5D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editAs="oneCell">
    <xdr:from>
      <xdr:col>0</xdr:col>
      <xdr:colOff>352425</xdr:colOff>
      <xdr:row>2</xdr:row>
      <xdr:rowOff>0</xdr:rowOff>
    </xdr:from>
    <xdr:to>
      <xdr:col>1</xdr:col>
      <xdr:colOff>1599897</xdr:colOff>
      <xdr:row>2</xdr:row>
      <xdr:rowOff>0</xdr:rowOff>
    </xdr:to>
    <xdr:pic>
      <xdr:nvPicPr>
        <xdr:cNvPr id="7" name="Picture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xdr:from>
      <xdr:col>7</xdr:col>
      <xdr:colOff>0</xdr:colOff>
      <xdr:row>0</xdr:row>
      <xdr:rowOff>0</xdr:rowOff>
    </xdr:from>
    <xdr:to>
      <xdr:col>7</xdr:col>
      <xdr:colOff>1131093</xdr:colOff>
      <xdr:row>0</xdr:row>
      <xdr:rowOff>464344</xdr:rowOff>
    </xdr:to>
    <xdr:sp macro="" textlink="">
      <xdr:nvSpPr>
        <xdr:cNvPr id="5" name="Flecha izquierda 4">
          <a:hlinkClick xmlns:r="http://schemas.openxmlformats.org/officeDocument/2006/relationships" r:id="rId2"/>
        </xdr:cNvPr>
        <xdr:cNvSpPr/>
      </xdr:nvSpPr>
      <xdr:spPr>
        <a:xfrm>
          <a:off x="636058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7</xdr:col>
      <xdr:colOff>1301750</xdr:colOff>
      <xdr:row>0</xdr:row>
      <xdr:rowOff>74084</xdr:rowOff>
    </xdr:from>
    <xdr:to>
      <xdr:col>7</xdr:col>
      <xdr:colOff>2330450</xdr:colOff>
      <xdr:row>1</xdr:row>
      <xdr:rowOff>141816</xdr:rowOff>
    </xdr:to>
    <xdr:sp macro="" textlink="">
      <xdr:nvSpPr>
        <xdr:cNvPr id="6" name="Rectángulo redondeado 5">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7662333" y="74084"/>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1</xdr:row>
      <xdr:rowOff>98652</xdr:rowOff>
    </xdr:to>
    <xdr:sp macro="" textlink="">
      <xdr:nvSpPr>
        <xdr:cNvPr id="2" name="Flecha izquierda 1">
          <a:hlinkClick xmlns:r="http://schemas.openxmlformats.org/officeDocument/2006/relationships" r:id="rId1"/>
        </xdr:cNvPr>
        <xdr:cNvSpPr/>
      </xdr:nvSpPr>
      <xdr:spPr>
        <a:xfrm>
          <a:off x="7245804"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1365251</xdr:colOff>
      <xdr:row>0</xdr:row>
      <xdr:rowOff>63500</xdr:rowOff>
    </xdr:from>
    <xdr:to>
      <xdr:col>8</xdr:col>
      <xdr:colOff>37269</xdr:colOff>
      <xdr:row>1</xdr:row>
      <xdr:rowOff>231207</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614834" y="63500"/>
          <a:ext cx="1032102" cy="527540"/>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0</xdr:row>
      <xdr:rowOff>464344</xdr:rowOff>
    </xdr:to>
    <xdr:sp macro="" textlink="">
      <xdr:nvSpPr>
        <xdr:cNvPr id="2" name="Flecha izquierda 1">
          <a:hlinkClick xmlns:r="http://schemas.openxmlformats.org/officeDocument/2006/relationships" r:id="rId1"/>
        </xdr:cNvPr>
        <xdr:cNvSpPr/>
      </xdr:nvSpPr>
      <xdr:spPr>
        <a:xfrm>
          <a:off x="697706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1306286</xdr:colOff>
      <xdr:row>0</xdr:row>
      <xdr:rowOff>68036</xdr:rowOff>
    </xdr:from>
    <xdr:to>
      <xdr:col>7</xdr:col>
      <xdr:colOff>634093</xdr:colOff>
      <xdr:row>1</xdr:row>
      <xdr:rowOff>125185</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286750" y="68036"/>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0</xdr:row>
      <xdr:rowOff>464344</xdr:rowOff>
    </xdr:to>
    <xdr:sp macro="" textlink="">
      <xdr:nvSpPr>
        <xdr:cNvPr id="2" name="Flecha izquierda 1">
          <a:hlinkClick xmlns:r="http://schemas.openxmlformats.org/officeDocument/2006/relationships" r:id="rId1"/>
        </xdr:cNvPr>
        <xdr:cNvSpPr/>
      </xdr:nvSpPr>
      <xdr:spPr>
        <a:xfrm>
          <a:off x="732064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1319893</xdr:colOff>
      <xdr:row>0</xdr:row>
      <xdr:rowOff>95250</xdr:rowOff>
    </xdr:from>
    <xdr:to>
      <xdr:col>7</xdr:col>
      <xdr:colOff>647700</xdr:colOff>
      <xdr:row>1</xdr:row>
      <xdr:rowOff>111578</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640536" y="952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0</xdr:row>
      <xdr:rowOff>464344</xdr:rowOff>
    </xdr:to>
    <xdr:sp macro="" textlink="">
      <xdr:nvSpPr>
        <xdr:cNvPr id="4" name="Flecha izquierda 3">
          <a:hlinkClick xmlns:r="http://schemas.openxmlformats.org/officeDocument/2006/relationships" r:id="rId1"/>
        </xdr:cNvPr>
        <xdr:cNvSpPr/>
      </xdr:nvSpPr>
      <xdr:spPr>
        <a:xfrm>
          <a:off x="6776357"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1292679</xdr:colOff>
      <xdr:row>0</xdr:row>
      <xdr:rowOff>68035</xdr:rowOff>
    </xdr:from>
    <xdr:to>
      <xdr:col>6</xdr:col>
      <xdr:colOff>2321379</xdr:colOff>
      <xdr:row>1</xdr:row>
      <xdr:rowOff>84363</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395608" y="6803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1</xdr:row>
      <xdr:rowOff>1701</xdr:rowOff>
    </xdr:to>
    <xdr:sp macro="" textlink="">
      <xdr:nvSpPr>
        <xdr:cNvPr id="5" name="Flecha izquierda 4">
          <a:hlinkClick xmlns:r="http://schemas.openxmlformats.org/officeDocument/2006/relationships" r:id="rId1"/>
        </xdr:cNvPr>
        <xdr:cNvSpPr/>
      </xdr:nvSpPr>
      <xdr:spPr>
        <a:xfrm>
          <a:off x="770164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1279071</xdr:colOff>
      <xdr:row>0</xdr:row>
      <xdr:rowOff>81643</xdr:rowOff>
    </xdr:from>
    <xdr:to>
      <xdr:col>6</xdr:col>
      <xdr:colOff>2307771</xdr:colOff>
      <xdr:row>1</xdr:row>
      <xdr:rowOff>152399</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980714" y="81643"/>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1131093</xdr:colOff>
      <xdr:row>0</xdr:row>
      <xdr:rowOff>464344</xdr:rowOff>
    </xdr:to>
    <xdr:sp macro="" textlink="">
      <xdr:nvSpPr>
        <xdr:cNvPr id="4" name="Flecha izquierda 3">
          <a:hlinkClick xmlns:r="http://schemas.openxmlformats.org/officeDocument/2006/relationships" r:id="rId1"/>
        </xdr:cNvPr>
        <xdr:cNvSpPr/>
      </xdr:nvSpPr>
      <xdr:spPr>
        <a:xfrm>
          <a:off x="7075714"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1251857</xdr:colOff>
      <xdr:row>0</xdr:row>
      <xdr:rowOff>81643</xdr:rowOff>
    </xdr:from>
    <xdr:to>
      <xdr:col>7</xdr:col>
      <xdr:colOff>579664</xdr:colOff>
      <xdr:row>1</xdr:row>
      <xdr:rowOff>97971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327571" y="81643"/>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158750</xdr:colOff>
      <xdr:row>0</xdr:row>
      <xdr:rowOff>158750</xdr:rowOff>
    </xdr:from>
    <xdr:to>
      <xdr:col>6</xdr:col>
      <xdr:colOff>1289843</xdr:colOff>
      <xdr:row>0</xdr:row>
      <xdr:rowOff>623094</xdr:rowOff>
    </xdr:to>
    <xdr:sp macro="" textlink="">
      <xdr:nvSpPr>
        <xdr:cNvPr id="7" name="Flecha izquierda 6">
          <a:hlinkClick xmlns:r="http://schemas.openxmlformats.org/officeDocument/2006/relationships" r:id="rId1"/>
        </xdr:cNvPr>
        <xdr:cNvSpPr/>
      </xdr:nvSpPr>
      <xdr:spPr>
        <a:xfrm>
          <a:off x="7096125" y="15875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1460500</xdr:colOff>
      <xdr:row>0</xdr:row>
      <xdr:rowOff>190500</xdr:rowOff>
    </xdr:from>
    <xdr:to>
      <xdr:col>7</xdr:col>
      <xdr:colOff>457200</xdr:colOff>
      <xdr:row>0</xdr:row>
      <xdr:rowOff>723899</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921750" y="19050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95250</xdr:colOff>
      <xdr:row>0</xdr:row>
      <xdr:rowOff>0</xdr:rowOff>
    </xdr:from>
    <xdr:to>
      <xdr:col>6</xdr:col>
      <xdr:colOff>1226343</xdr:colOff>
      <xdr:row>0</xdr:row>
      <xdr:rowOff>464344</xdr:rowOff>
    </xdr:to>
    <xdr:sp macro="" textlink="">
      <xdr:nvSpPr>
        <xdr:cNvPr id="5" name="Flecha izquierda 4">
          <a:hlinkClick xmlns:r="http://schemas.openxmlformats.org/officeDocument/2006/relationships" r:id="rId1"/>
        </xdr:cNvPr>
        <xdr:cNvSpPr/>
      </xdr:nvSpPr>
      <xdr:spPr>
        <a:xfrm>
          <a:off x="6626679"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1387928</xdr:colOff>
      <xdr:row>0</xdr:row>
      <xdr:rowOff>81643</xdr:rowOff>
    </xdr:from>
    <xdr:to>
      <xdr:col>7</xdr:col>
      <xdr:colOff>715736</xdr:colOff>
      <xdr:row>1</xdr:row>
      <xdr:rowOff>111578</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919357" y="81643"/>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1333500</xdr:colOff>
      <xdr:row>15</xdr:row>
      <xdr:rowOff>161924</xdr:rowOff>
    </xdr:from>
    <xdr:to>
      <xdr:col>3</xdr:col>
      <xdr:colOff>924560</xdr:colOff>
      <xdr:row>16</xdr:row>
      <xdr:rowOff>58420</xdr:rowOff>
    </xdr:to>
    <xdr:graphicFrame macro="">
      <xdr:nvGraphicFramePr>
        <xdr:cNvPr id="19" name="Diagrama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171450</xdr:colOff>
      <xdr:row>2</xdr:row>
      <xdr:rowOff>161925</xdr:rowOff>
    </xdr:from>
    <xdr:to>
      <xdr:col>2</xdr:col>
      <xdr:colOff>1276350</xdr:colOff>
      <xdr:row>5</xdr:row>
      <xdr:rowOff>123824</xdr:rowOff>
    </xdr:to>
    <xdr:sp macro="" textlink="">
      <xdr:nvSpPr>
        <xdr:cNvPr id="12" name="Rectángulo redondeado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3000375" y="103822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2</xdr:col>
      <xdr:colOff>2476500</xdr:colOff>
      <xdr:row>2</xdr:row>
      <xdr:rowOff>161925</xdr:rowOff>
    </xdr:from>
    <xdr:to>
      <xdr:col>3</xdr:col>
      <xdr:colOff>895350</xdr:colOff>
      <xdr:row>5</xdr:row>
      <xdr:rowOff>123824</xdr:rowOff>
    </xdr:to>
    <xdr:sp macro="" textlink="">
      <xdr:nvSpPr>
        <xdr:cNvPr id="13" name="Rectángulo redondeado 12">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5305425" y="103822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1</xdr:col>
      <xdr:colOff>1600200</xdr:colOff>
      <xdr:row>2</xdr:row>
      <xdr:rowOff>152400</xdr:rowOff>
    </xdr:from>
    <xdr:to>
      <xdr:col>2</xdr:col>
      <xdr:colOff>85725</xdr:colOff>
      <xdr:row>5</xdr:row>
      <xdr:rowOff>114299</xdr:rowOff>
    </xdr:to>
    <xdr:sp macro="" textlink="">
      <xdr:nvSpPr>
        <xdr:cNvPr id="14" name="Rectángulo redondeado 13">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1819275" y="1028700"/>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1</xdr:col>
      <xdr:colOff>1600200</xdr:colOff>
      <xdr:row>6</xdr:row>
      <xdr:rowOff>161925</xdr:rowOff>
    </xdr:from>
    <xdr:to>
      <xdr:col>2</xdr:col>
      <xdr:colOff>95250</xdr:colOff>
      <xdr:row>9</xdr:row>
      <xdr:rowOff>123824</xdr:rowOff>
    </xdr:to>
    <xdr:sp macro="" textlink="">
      <xdr:nvSpPr>
        <xdr:cNvPr id="15" name="Rectángulo redondeado 14">
          <a:hlinkClick xmlns:r="http://schemas.openxmlformats.org/officeDocument/2006/relationships" r:id="rId9"/>
          <a:extLst>
            <a:ext uri="{FF2B5EF4-FFF2-40B4-BE49-F238E27FC236}">
              <a16:creationId xmlns:a16="http://schemas.microsoft.com/office/drawing/2014/main" id="{00000000-0008-0000-0000-00000E000000}"/>
            </a:ext>
          </a:extLst>
        </xdr:cNvPr>
        <xdr:cNvSpPr/>
      </xdr:nvSpPr>
      <xdr:spPr>
        <a:xfrm>
          <a:off x="1819275" y="180022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2</xdr:col>
      <xdr:colOff>1352550</xdr:colOff>
      <xdr:row>6</xdr:row>
      <xdr:rowOff>161925</xdr:rowOff>
    </xdr:from>
    <xdr:to>
      <xdr:col>2</xdr:col>
      <xdr:colOff>2390774</xdr:colOff>
      <xdr:row>9</xdr:row>
      <xdr:rowOff>123824</xdr:rowOff>
    </xdr:to>
    <xdr:sp macro="" textlink="">
      <xdr:nvSpPr>
        <xdr:cNvPr id="16" name="Rectángulo redondeado 15">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4181475" y="1800225"/>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2</xdr:col>
      <xdr:colOff>2476500</xdr:colOff>
      <xdr:row>6</xdr:row>
      <xdr:rowOff>161925</xdr:rowOff>
    </xdr:from>
    <xdr:to>
      <xdr:col>3</xdr:col>
      <xdr:colOff>895350</xdr:colOff>
      <xdr:row>9</xdr:row>
      <xdr:rowOff>123824</xdr:rowOff>
    </xdr:to>
    <xdr:sp macro="" textlink="">
      <xdr:nvSpPr>
        <xdr:cNvPr id="17" name="Rectángulo redondeado 16">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5305425" y="180022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2</xdr:col>
      <xdr:colOff>161924</xdr:colOff>
      <xdr:row>6</xdr:row>
      <xdr:rowOff>161925</xdr:rowOff>
    </xdr:from>
    <xdr:to>
      <xdr:col>2</xdr:col>
      <xdr:colOff>1266823</xdr:colOff>
      <xdr:row>9</xdr:row>
      <xdr:rowOff>123824</xdr:rowOff>
    </xdr:to>
    <xdr:sp macro="" textlink="">
      <xdr:nvSpPr>
        <xdr:cNvPr id="18" name="Rectángulo redondeado 17">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2990849" y="1800225"/>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2</xdr:col>
      <xdr:colOff>1371600</xdr:colOff>
      <xdr:row>2</xdr:row>
      <xdr:rowOff>161925</xdr:rowOff>
    </xdr:from>
    <xdr:to>
      <xdr:col>2</xdr:col>
      <xdr:colOff>2400300</xdr:colOff>
      <xdr:row>5</xdr:row>
      <xdr:rowOff>123824</xdr:rowOff>
    </xdr:to>
    <xdr:sp macro="" textlink="">
      <xdr:nvSpPr>
        <xdr:cNvPr id="28" name="Rectángulo redondeado 27">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4200525" y="103822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3</xdr:col>
      <xdr:colOff>990600</xdr:colOff>
      <xdr:row>2</xdr:row>
      <xdr:rowOff>161925</xdr:rowOff>
    </xdr:from>
    <xdr:to>
      <xdr:col>3</xdr:col>
      <xdr:colOff>2019300</xdr:colOff>
      <xdr:row>9</xdr:row>
      <xdr:rowOff>133350</xdr:rowOff>
    </xdr:to>
    <xdr:sp macro="" textlink="">
      <xdr:nvSpPr>
        <xdr:cNvPr id="29" name="Rectángulo redondeado 28">
          <a:hlinkClick xmlns:r="http://schemas.openxmlformats.org/officeDocument/2006/relationships" r:id="rId14"/>
          <a:extLst>
            <a:ext uri="{FF2B5EF4-FFF2-40B4-BE49-F238E27FC236}">
              <a16:creationId xmlns:a16="http://schemas.microsoft.com/office/drawing/2014/main" id="{00000000-0008-0000-0000-000012000000}"/>
            </a:ext>
          </a:extLst>
        </xdr:cNvPr>
        <xdr:cNvSpPr/>
      </xdr:nvSpPr>
      <xdr:spPr>
        <a:xfrm>
          <a:off x="6429375" y="1038225"/>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1</xdr:col>
      <xdr:colOff>161925</xdr:colOff>
      <xdr:row>2</xdr:row>
      <xdr:rowOff>142875</xdr:rowOff>
    </xdr:from>
    <xdr:to>
      <xdr:col>1</xdr:col>
      <xdr:colOff>1485900</xdr:colOff>
      <xdr:row>9</xdr:row>
      <xdr:rowOff>133350</xdr:rowOff>
    </xdr:to>
    <xdr:pic>
      <xdr:nvPicPr>
        <xdr:cNvPr id="20" name="Imagen 19" descr="Biblioteca virtual UI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1000" y="1019175"/>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158750</xdr:colOff>
      <xdr:row>0</xdr:row>
      <xdr:rowOff>12212</xdr:rowOff>
    </xdr:from>
    <xdr:to>
      <xdr:col>6</xdr:col>
      <xdr:colOff>1289843</xdr:colOff>
      <xdr:row>1</xdr:row>
      <xdr:rowOff>110210</xdr:rowOff>
    </xdr:to>
    <xdr:sp macro="" textlink="">
      <xdr:nvSpPr>
        <xdr:cNvPr id="4" name="Flecha izquierda 3">
          <a:hlinkClick xmlns:r="http://schemas.openxmlformats.org/officeDocument/2006/relationships" r:id="rId1"/>
        </xdr:cNvPr>
        <xdr:cNvSpPr/>
      </xdr:nvSpPr>
      <xdr:spPr>
        <a:xfrm>
          <a:off x="7192596" y="12212"/>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1465385</xdr:colOff>
      <xdr:row>0</xdr:row>
      <xdr:rowOff>73269</xdr:rowOff>
    </xdr:from>
    <xdr:to>
      <xdr:col>8</xdr:col>
      <xdr:colOff>125046</xdr:colOff>
      <xdr:row>1</xdr:row>
      <xdr:rowOff>240322</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499231" y="73269"/>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21</xdr:col>
      <xdr:colOff>95250</xdr:colOff>
      <xdr:row>0</xdr:row>
      <xdr:rowOff>238125</xdr:rowOff>
    </xdr:from>
    <xdr:to>
      <xdr:col>22</xdr:col>
      <xdr:colOff>738187</xdr:colOff>
      <xdr:row>1</xdr:row>
      <xdr:rowOff>281781</xdr:rowOff>
    </xdr:to>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A07D6DF-6C1E-45A7-B670-3ABB463122B7}"/>
            </a:ext>
          </a:extLst>
        </xdr:cNvPr>
        <xdr:cNvSpPr/>
      </xdr:nvSpPr>
      <xdr:spPr>
        <a:xfrm>
          <a:off x="26050875" y="238125"/>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twoCellAnchor editAs="oneCell">
    <xdr:from>
      <xdr:col>0</xdr:col>
      <xdr:colOff>1111250</xdr:colOff>
      <xdr:row>0</xdr:row>
      <xdr:rowOff>101600</xdr:rowOff>
    </xdr:from>
    <xdr:to>
      <xdr:col>1</xdr:col>
      <xdr:colOff>1603375</xdr:colOff>
      <xdr:row>1</xdr:row>
      <xdr:rowOff>377921</xdr:rowOff>
    </xdr:to>
    <xdr:pic>
      <xdr:nvPicPr>
        <xdr:cNvPr id="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250" y="101600"/>
          <a:ext cx="1841500" cy="81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460375</xdr:colOff>
      <xdr:row>1</xdr:row>
      <xdr:rowOff>396875</xdr:rowOff>
    </xdr:from>
    <xdr:to>
      <xdr:col>22</xdr:col>
      <xdr:colOff>727075</xdr:colOff>
      <xdr:row>2</xdr:row>
      <xdr:rowOff>390524</xdr:rowOff>
    </xdr:to>
    <xdr:sp macro="" textlink="">
      <xdr:nvSpPr>
        <xdr:cNvPr id="4" name="Rectángulo redondeado 3">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27114500" y="93662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116417</xdr:colOff>
      <xdr:row>0</xdr:row>
      <xdr:rowOff>0</xdr:rowOff>
    </xdr:from>
    <xdr:to>
      <xdr:col>6</xdr:col>
      <xdr:colOff>1247510</xdr:colOff>
      <xdr:row>1</xdr:row>
      <xdr:rowOff>30427</xdr:rowOff>
    </xdr:to>
    <xdr:sp macro="" textlink="">
      <xdr:nvSpPr>
        <xdr:cNvPr id="6" name="Flecha izquierda 5">
          <a:hlinkClick xmlns:r="http://schemas.openxmlformats.org/officeDocument/2006/relationships" r:id="rId1"/>
        </xdr:cNvPr>
        <xdr:cNvSpPr/>
      </xdr:nvSpPr>
      <xdr:spPr>
        <a:xfrm>
          <a:off x="6604000"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1476375</xdr:colOff>
      <xdr:row>0</xdr:row>
      <xdr:rowOff>79375</xdr:rowOff>
    </xdr:from>
    <xdr:to>
      <xdr:col>7</xdr:col>
      <xdr:colOff>806450</xdr:colOff>
      <xdr:row>1</xdr:row>
      <xdr:rowOff>168274</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969250" y="793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130969</xdr:colOff>
      <xdr:row>0</xdr:row>
      <xdr:rowOff>11906</xdr:rowOff>
    </xdr:from>
    <xdr:to>
      <xdr:col>6</xdr:col>
      <xdr:colOff>1262062</xdr:colOff>
      <xdr:row>1</xdr:row>
      <xdr:rowOff>35719</xdr:rowOff>
    </xdr:to>
    <xdr:sp macro="" textlink="">
      <xdr:nvSpPr>
        <xdr:cNvPr id="5" name="Flecha izquierda 4">
          <a:hlinkClick xmlns:r="http://schemas.openxmlformats.org/officeDocument/2006/relationships" r:id="rId1"/>
        </xdr:cNvPr>
        <xdr:cNvSpPr/>
      </xdr:nvSpPr>
      <xdr:spPr>
        <a:xfrm>
          <a:off x="6619875" y="11906"/>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1476376</xdr:colOff>
      <xdr:row>0</xdr:row>
      <xdr:rowOff>35719</xdr:rowOff>
    </xdr:from>
    <xdr:to>
      <xdr:col>8</xdr:col>
      <xdr:colOff>147638</xdr:colOff>
      <xdr:row>1</xdr:row>
      <xdr:rowOff>128587</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965282" y="35719"/>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163286</xdr:colOff>
      <xdr:row>0</xdr:row>
      <xdr:rowOff>0</xdr:rowOff>
    </xdr:from>
    <xdr:to>
      <xdr:col>6</xdr:col>
      <xdr:colOff>1294379</xdr:colOff>
      <xdr:row>1</xdr:row>
      <xdr:rowOff>28915</xdr:rowOff>
    </xdr:to>
    <xdr:sp macro="" textlink="">
      <xdr:nvSpPr>
        <xdr:cNvPr id="5" name="Flecha izquierda 4">
          <a:hlinkClick xmlns:r="http://schemas.openxmlformats.org/officeDocument/2006/relationships" r:id="rId1"/>
        </xdr:cNvPr>
        <xdr:cNvSpPr/>
      </xdr:nvSpPr>
      <xdr:spPr>
        <a:xfrm>
          <a:off x="665389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1510393</xdr:colOff>
      <xdr:row>0</xdr:row>
      <xdr:rowOff>81643</xdr:rowOff>
    </xdr:from>
    <xdr:to>
      <xdr:col>7</xdr:col>
      <xdr:colOff>838200</xdr:colOff>
      <xdr:row>1</xdr:row>
      <xdr:rowOff>179613</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001000" y="81643"/>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108857</xdr:colOff>
      <xdr:row>0</xdr:row>
      <xdr:rowOff>0</xdr:rowOff>
    </xdr:from>
    <xdr:to>
      <xdr:col>6</xdr:col>
      <xdr:colOff>1239950</xdr:colOff>
      <xdr:row>0</xdr:row>
      <xdr:rowOff>464344</xdr:rowOff>
    </xdr:to>
    <xdr:sp macro="" textlink="">
      <xdr:nvSpPr>
        <xdr:cNvPr id="5" name="Flecha izquierda 4">
          <a:hlinkClick xmlns:r="http://schemas.openxmlformats.org/officeDocument/2006/relationships" r:id="rId1"/>
        </xdr:cNvPr>
        <xdr:cNvSpPr/>
      </xdr:nvSpPr>
      <xdr:spPr>
        <a:xfrm>
          <a:off x="6599464"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1347107</xdr:colOff>
      <xdr:row>0</xdr:row>
      <xdr:rowOff>81643</xdr:rowOff>
    </xdr:from>
    <xdr:to>
      <xdr:col>6</xdr:col>
      <xdr:colOff>2375807</xdr:colOff>
      <xdr:row>1</xdr:row>
      <xdr:rowOff>97971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837714" y="81643"/>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21</xdr:col>
      <xdr:colOff>42333</xdr:colOff>
      <xdr:row>0</xdr:row>
      <xdr:rowOff>52917</xdr:rowOff>
    </xdr:from>
    <xdr:to>
      <xdr:col>22</xdr:col>
      <xdr:colOff>685270</xdr:colOff>
      <xdr:row>1</xdr:row>
      <xdr:rowOff>276490</xdr:rowOff>
    </xdr:to>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8FA2513-28CD-4901-8794-A37D3EE5CD2E}"/>
            </a:ext>
          </a:extLst>
        </xdr:cNvPr>
        <xdr:cNvSpPr/>
      </xdr:nvSpPr>
      <xdr:spPr>
        <a:xfrm>
          <a:off x="17176750" y="52917"/>
          <a:ext cx="1404937" cy="583406"/>
        </a:xfrm>
        <a:prstGeom prst="left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ES" sz="1400" b="1">
              <a:solidFill>
                <a:sysClr val="windowText" lastClr="000000"/>
              </a:solidFill>
            </a:rPr>
            <a:t>CONTENIDO</a:t>
          </a:r>
          <a:r>
            <a:rPr lang="es-ES" sz="1400" b="1" baseline="0">
              <a:solidFill>
                <a:sysClr val="windowText" lastClr="000000"/>
              </a:solidFill>
            </a:rPr>
            <a:t> </a:t>
          </a:r>
          <a:endParaRPr lang="es-ES" sz="1400" b="1">
            <a:solidFill>
              <a:sysClr val="windowText" lastClr="000000"/>
            </a:solidFill>
          </a:endParaRPr>
        </a:p>
      </xdr:txBody>
    </xdr:sp>
    <xdr:clientData/>
  </xdr:twoCellAnchor>
  <xdr:twoCellAnchor editAs="oneCell">
    <xdr:from>
      <xdr:col>0</xdr:col>
      <xdr:colOff>257175</xdr:colOff>
      <xdr:row>0</xdr:row>
      <xdr:rowOff>57150</xdr:rowOff>
    </xdr:from>
    <xdr:to>
      <xdr:col>1</xdr:col>
      <xdr:colOff>885825</xdr:colOff>
      <xdr:row>1</xdr:row>
      <xdr:rowOff>333375</xdr:rowOff>
    </xdr:to>
    <xdr:pic>
      <xdr:nvPicPr>
        <xdr:cNvPr id="4"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7175" y="57150"/>
          <a:ext cx="1400175" cy="638175"/>
        </a:xfrm>
        <a:prstGeom prst="rect">
          <a:avLst/>
        </a:prstGeom>
        <a:noFill/>
        <a:ln w="9525">
          <a:noFill/>
          <a:miter lim="800000"/>
          <a:headEnd/>
          <a:tailEnd/>
        </a:ln>
      </xdr:spPr>
    </xdr:pic>
    <xdr:clientData/>
  </xdr:twoCellAnchor>
  <xdr:twoCellAnchor>
    <xdr:from>
      <xdr:col>21</xdr:col>
      <xdr:colOff>243416</xdr:colOff>
      <xdr:row>2</xdr:row>
      <xdr:rowOff>31750</xdr:rowOff>
    </xdr:from>
    <xdr:to>
      <xdr:col>22</xdr:col>
      <xdr:colOff>510116</xdr:colOff>
      <xdr:row>3</xdr:row>
      <xdr:rowOff>88899</xdr:rowOff>
    </xdr:to>
    <xdr:sp macro="" textlink="">
      <xdr:nvSpPr>
        <xdr:cNvPr id="5" name="Rectángulo redondeado 4">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8806583" y="751417"/>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204107</xdr:colOff>
      <xdr:row>0</xdr:row>
      <xdr:rowOff>0</xdr:rowOff>
    </xdr:from>
    <xdr:to>
      <xdr:col>6</xdr:col>
      <xdr:colOff>1335200</xdr:colOff>
      <xdr:row>0</xdr:row>
      <xdr:rowOff>464344</xdr:rowOff>
    </xdr:to>
    <xdr:sp macro="" textlink="">
      <xdr:nvSpPr>
        <xdr:cNvPr id="5" name="Flecha izquierda 4">
          <a:hlinkClick xmlns:r="http://schemas.openxmlformats.org/officeDocument/2006/relationships" r:id="rId1"/>
        </xdr:cNvPr>
        <xdr:cNvSpPr/>
      </xdr:nvSpPr>
      <xdr:spPr>
        <a:xfrm>
          <a:off x="7320643"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1564821</xdr:colOff>
      <xdr:row>0</xdr:row>
      <xdr:rowOff>81642</xdr:rowOff>
    </xdr:from>
    <xdr:to>
      <xdr:col>6</xdr:col>
      <xdr:colOff>2593521</xdr:colOff>
      <xdr:row>1</xdr:row>
      <xdr:rowOff>84362</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9225642" y="81642"/>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130968</xdr:colOff>
      <xdr:row>0</xdr:row>
      <xdr:rowOff>11906</xdr:rowOff>
    </xdr:from>
    <xdr:to>
      <xdr:col>6</xdr:col>
      <xdr:colOff>1262061</xdr:colOff>
      <xdr:row>1</xdr:row>
      <xdr:rowOff>83344</xdr:rowOff>
    </xdr:to>
    <xdr:sp macro="" textlink="">
      <xdr:nvSpPr>
        <xdr:cNvPr id="5" name="Flecha izquierda 4">
          <a:hlinkClick xmlns:r="http://schemas.openxmlformats.org/officeDocument/2006/relationships" r:id="rId1"/>
        </xdr:cNvPr>
        <xdr:cNvSpPr/>
      </xdr:nvSpPr>
      <xdr:spPr>
        <a:xfrm>
          <a:off x="6619874" y="11906"/>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1428750</xdr:colOff>
      <xdr:row>0</xdr:row>
      <xdr:rowOff>95250</xdr:rowOff>
    </xdr:from>
    <xdr:to>
      <xdr:col>6</xdr:col>
      <xdr:colOff>2457450</xdr:colOff>
      <xdr:row>1</xdr:row>
      <xdr:rowOff>128586</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917656" y="952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127000</xdr:colOff>
      <xdr:row>0</xdr:row>
      <xdr:rowOff>0</xdr:rowOff>
    </xdr:from>
    <xdr:to>
      <xdr:col>6</xdr:col>
      <xdr:colOff>1258093</xdr:colOff>
      <xdr:row>0</xdr:row>
      <xdr:rowOff>571501</xdr:rowOff>
    </xdr:to>
    <xdr:sp macro="" textlink="">
      <xdr:nvSpPr>
        <xdr:cNvPr id="2" name="Flecha izquierda 1">
          <a:hlinkClick xmlns:r="http://schemas.openxmlformats.org/officeDocument/2006/relationships" r:id="rId1"/>
        </xdr:cNvPr>
        <xdr:cNvSpPr/>
      </xdr:nvSpPr>
      <xdr:spPr>
        <a:xfrm>
          <a:off x="7016750" y="0"/>
          <a:ext cx="1131093" cy="571501"/>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1397000</xdr:colOff>
      <xdr:row>0</xdr:row>
      <xdr:rowOff>111125</xdr:rowOff>
    </xdr:from>
    <xdr:to>
      <xdr:col>7</xdr:col>
      <xdr:colOff>12700</xdr:colOff>
      <xdr:row>1</xdr:row>
      <xdr:rowOff>57149</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286750" y="11112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47626</xdr:colOff>
      <xdr:row>17</xdr:row>
      <xdr:rowOff>76200</xdr:rowOff>
    </xdr:from>
    <xdr:to>
      <xdr:col>3</xdr:col>
      <xdr:colOff>2400300</xdr:colOff>
      <xdr:row>40</xdr:row>
      <xdr:rowOff>133350</xdr:rowOff>
    </xdr:to>
    <xdr:pic>
      <xdr:nvPicPr>
        <xdr:cNvPr id="18" name="Imagen 17">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1"/>
        <a:stretch>
          <a:fillRect/>
        </a:stretch>
      </xdr:blipFill>
      <xdr:spPr>
        <a:xfrm>
          <a:off x="304801" y="4429125"/>
          <a:ext cx="7305674" cy="4438650"/>
        </a:xfrm>
        <a:prstGeom prst="rect">
          <a:avLst/>
        </a:prstGeom>
      </xdr:spPr>
    </xdr:pic>
    <xdr:clientData/>
  </xdr:twoCellAnchor>
  <xdr:twoCellAnchor>
    <xdr:from>
      <xdr:col>2</xdr:col>
      <xdr:colOff>285750</xdr:colOff>
      <xdr:row>3</xdr:row>
      <xdr:rowOff>0</xdr:rowOff>
    </xdr:from>
    <xdr:to>
      <xdr:col>2</xdr:col>
      <xdr:colOff>1390650</xdr:colOff>
      <xdr:row>5</xdr:row>
      <xdr:rowOff>152399</xdr:rowOff>
    </xdr:to>
    <xdr:sp macro="" textlink="">
      <xdr:nvSpPr>
        <xdr:cNvPr id="20" name="Rectángulo redondeado 19">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019425" y="104775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3</xdr:col>
      <xdr:colOff>114300</xdr:colOff>
      <xdr:row>3</xdr:row>
      <xdr:rowOff>0</xdr:rowOff>
    </xdr:from>
    <xdr:to>
      <xdr:col>3</xdr:col>
      <xdr:colOff>1143000</xdr:colOff>
      <xdr:row>5</xdr:row>
      <xdr:rowOff>152399</xdr:rowOff>
    </xdr:to>
    <xdr:sp macro="" textlink="">
      <xdr:nvSpPr>
        <xdr:cNvPr id="21" name="Rectángulo redondeado 20">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5324475" y="1047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1</xdr:col>
      <xdr:colOff>1581150</xdr:colOff>
      <xdr:row>2</xdr:row>
      <xdr:rowOff>180975</xdr:rowOff>
    </xdr:from>
    <xdr:to>
      <xdr:col>2</xdr:col>
      <xdr:colOff>200025</xdr:colOff>
      <xdr:row>5</xdr:row>
      <xdr:rowOff>142874</xdr:rowOff>
    </xdr:to>
    <xdr:sp macro="" textlink="">
      <xdr:nvSpPr>
        <xdr:cNvPr id="22" name="Rectángulo redondeado 21">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838325" y="1038225"/>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1</xdr:col>
      <xdr:colOff>1581150</xdr:colOff>
      <xdr:row>7</xdr:row>
      <xdr:rowOff>0</xdr:rowOff>
    </xdr:from>
    <xdr:to>
      <xdr:col>2</xdr:col>
      <xdr:colOff>209550</xdr:colOff>
      <xdr:row>9</xdr:row>
      <xdr:rowOff>152399</xdr:rowOff>
    </xdr:to>
    <xdr:sp macro="" textlink="">
      <xdr:nvSpPr>
        <xdr:cNvPr id="23" name="Rectángulo redondeado 22">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1838325" y="180975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2</xdr:col>
      <xdr:colOff>1466850</xdr:colOff>
      <xdr:row>7</xdr:row>
      <xdr:rowOff>0</xdr:rowOff>
    </xdr:from>
    <xdr:to>
      <xdr:col>3</xdr:col>
      <xdr:colOff>28574</xdr:colOff>
      <xdr:row>9</xdr:row>
      <xdr:rowOff>152399</xdr:rowOff>
    </xdr:to>
    <xdr:sp macro="" textlink="">
      <xdr:nvSpPr>
        <xdr:cNvPr id="24" name="Rectángulo redondeado 23">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4200525" y="1809750"/>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3</xdr:col>
      <xdr:colOff>114300</xdr:colOff>
      <xdr:row>7</xdr:row>
      <xdr:rowOff>0</xdr:rowOff>
    </xdr:from>
    <xdr:to>
      <xdr:col>3</xdr:col>
      <xdr:colOff>1143000</xdr:colOff>
      <xdr:row>9</xdr:row>
      <xdr:rowOff>152399</xdr:rowOff>
    </xdr:to>
    <xdr:sp macro="" textlink="">
      <xdr:nvSpPr>
        <xdr:cNvPr id="25" name="Rectángulo redondeado 24">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5324475" y="1809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2</xdr:col>
      <xdr:colOff>276224</xdr:colOff>
      <xdr:row>7</xdr:row>
      <xdr:rowOff>0</xdr:rowOff>
    </xdr:from>
    <xdr:to>
      <xdr:col>2</xdr:col>
      <xdr:colOff>1381123</xdr:colOff>
      <xdr:row>9</xdr:row>
      <xdr:rowOff>152399</xdr:rowOff>
    </xdr:to>
    <xdr:sp macro="" textlink="">
      <xdr:nvSpPr>
        <xdr:cNvPr id="26" name="Rectángulo redondeado 25">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3009899" y="1809750"/>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2</xdr:col>
      <xdr:colOff>1485900</xdr:colOff>
      <xdr:row>3</xdr:row>
      <xdr:rowOff>0</xdr:rowOff>
    </xdr:from>
    <xdr:to>
      <xdr:col>3</xdr:col>
      <xdr:colOff>38100</xdr:colOff>
      <xdr:row>5</xdr:row>
      <xdr:rowOff>152399</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000-000018000000}"/>
            </a:ext>
          </a:extLst>
        </xdr:cNvPr>
        <xdr:cNvSpPr/>
      </xdr:nvSpPr>
      <xdr:spPr>
        <a:xfrm>
          <a:off x="4219575" y="1047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3</xdr:col>
      <xdr:colOff>1238250</xdr:colOff>
      <xdr:row>3</xdr:row>
      <xdr:rowOff>0</xdr:rowOff>
    </xdr:from>
    <xdr:to>
      <xdr:col>3</xdr:col>
      <xdr:colOff>2266950</xdr:colOff>
      <xdr:row>9</xdr:row>
      <xdr:rowOff>161925</xdr:rowOff>
    </xdr:to>
    <xdr:sp macro="" textlink="">
      <xdr:nvSpPr>
        <xdr:cNvPr id="28" name="Rectángulo redondeado 27">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6448425" y="1047750"/>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1</xdr:col>
      <xdr:colOff>180975</xdr:colOff>
      <xdr:row>2</xdr:row>
      <xdr:rowOff>133350</xdr:rowOff>
    </xdr:from>
    <xdr:to>
      <xdr:col>1</xdr:col>
      <xdr:colOff>1504950</xdr:colOff>
      <xdr:row>9</xdr:row>
      <xdr:rowOff>123825</xdr:rowOff>
    </xdr:to>
    <xdr:pic>
      <xdr:nvPicPr>
        <xdr:cNvPr id="12" name="Imagen 11" descr="Biblioteca virtual UIS"/>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8150" y="990600"/>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149679</xdr:colOff>
      <xdr:row>0</xdr:row>
      <xdr:rowOff>0</xdr:rowOff>
    </xdr:from>
    <xdr:to>
      <xdr:col>6</xdr:col>
      <xdr:colOff>1280772</xdr:colOff>
      <xdr:row>1</xdr:row>
      <xdr:rowOff>1701</xdr:rowOff>
    </xdr:to>
    <xdr:sp macro="" textlink="">
      <xdr:nvSpPr>
        <xdr:cNvPr id="5" name="Flecha izquierda 4">
          <a:hlinkClick xmlns:r="http://schemas.openxmlformats.org/officeDocument/2006/relationships" r:id="rId1"/>
        </xdr:cNvPr>
        <xdr:cNvSpPr/>
      </xdr:nvSpPr>
      <xdr:spPr>
        <a:xfrm>
          <a:off x="9443358"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1442357</xdr:colOff>
      <xdr:row>0</xdr:row>
      <xdr:rowOff>68036</xdr:rowOff>
    </xdr:from>
    <xdr:to>
      <xdr:col>6</xdr:col>
      <xdr:colOff>2471057</xdr:colOff>
      <xdr:row>1</xdr:row>
      <xdr:rowOff>138792</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10736036" y="68036"/>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204108</xdr:colOff>
      <xdr:row>0</xdr:row>
      <xdr:rowOff>0</xdr:rowOff>
    </xdr:from>
    <xdr:to>
      <xdr:col>6</xdr:col>
      <xdr:colOff>1335201</xdr:colOff>
      <xdr:row>0</xdr:row>
      <xdr:rowOff>464344</xdr:rowOff>
    </xdr:to>
    <xdr:sp macro="" textlink="">
      <xdr:nvSpPr>
        <xdr:cNvPr id="5" name="Flecha izquierda 4">
          <a:hlinkClick xmlns:r="http://schemas.openxmlformats.org/officeDocument/2006/relationships" r:id="rId1"/>
        </xdr:cNvPr>
        <xdr:cNvSpPr/>
      </xdr:nvSpPr>
      <xdr:spPr>
        <a:xfrm>
          <a:off x="6694715"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1551214</xdr:colOff>
      <xdr:row>0</xdr:row>
      <xdr:rowOff>81643</xdr:rowOff>
    </xdr:from>
    <xdr:to>
      <xdr:col>7</xdr:col>
      <xdr:colOff>462643</xdr:colOff>
      <xdr:row>1</xdr:row>
      <xdr:rowOff>97971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041821" y="81643"/>
          <a:ext cx="1020536"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250031</xdr:colOff>
      <xdr:row>0</xdr:row>
      <xdr:rowOff>0</xdr:rowOff>
    </xdr:from>
    <xdr:to>
      <xdr:col>6</xdr:col>
      <xdr:colOff>1381124</xdr:colOff>
      <xdr:row>1</xdr:row>
      <xdr:rowOff>119063</xdr:rowOff>
    </xdr:to>
    <xdr:sp macro="" textlink="">
      <xdr:nvSpPr>
        <xdr:cNvPr id="5" name="Flecha izquierda 4">
          <a:hlinkClick xmlns:r="http://schemas.openxmlformats.org/officeDocument/2006/relationships" r:id="rId1"/>
        </xdr:cNvPr>
        <xdr:cNvSpPr/>
      </xdr:nvSpPr>
      <xdr:spPr>
        <a:xfrm>
          <a:off x="7274719"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1595438</xdr:colOff>
      <xdr:row>0</xdr:row>
      <xdr:rowOff>95250</xdr:rowOff>
    </xdr:from>
    <xdr:to>
      <xdr:col>6</xdr:col>
      <xdr:colOff>2624138</xdr:colOff>
      <xdr:row>1</xdr:row>
      <xdr:rowOff>283368</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620126" y="952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176892</xdr:colOff>
      <xdr:row>0</xdr:row>
      <xdr:rowOff>0</xdr:rowOff>
    </xdr:from>
    <xdr:to>
      <xdr:col>6</xdr:col>
      <xdr:colOff>1307985</xdr:colOff>
      <xdr:row>0</xdr:row>
      <xdr:rowOff>464344</xdr:rowOff>
    </xdr:to>
    <xdr:sp macro="" textlink="">
      <xdr:nvSpPr>
        <xdr:cNvPr id="5" name="Flecha izquierda 4">
          <a:hlinkClick xmlns:r="http://schemas.openxmlformats.org/officeDocument/2006/relationships" r:id="rId1"/>
        </xdr:cNvPr>
        <xdr:cNvSpPr/>
      </xdr:nvSpPr>
      <xdr:spPr>
        <a:xfrm>
          <a:off x="6667499"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1455964</xdr:colOff>
      <xdr:row>0</xdr:row>
      <xdr:rowOff>95250</xdr:rowOff>
    </xdr:from>
    <xdr:to>
      <xdr:col>8</xdr:col>
      <xdr:colOff>117021</xdr:colOff>
      <xdr:row>1</xdr:row>
      <xdr:rowOff>70756</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946571" y="952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133350</xdr:colOff>
      <xdr:row>0</xdr:row>
      <xdr:rowOff>0</xdr:rowOff>
    </xdr:from>
    <xdr:to>
      <xdr:col>6</xdr:col>
      <xdr:colOff>1264443</xdr:colOff>
      <xdr:row>0</xdr:row>
      <xdr:rowOff>464344</xdr:rowOff>
    </xdr:to>
    <xdr:sp macro="" textlink="">
      <xdr:nvSpPr>
        <xdr:cNvPr id="6" name="Flecha izquierda 5">
          <a:hlinkClick xmlns:r="http://schemas.openxmlformats.org/officeDocument/2006/relationships" r:id="rId1"/>
        </xdr:cNvPr>
        <xdr:cNvSpPr/>
      </xdr:nvSpPr>
      <xdr:spPr>
        <a:xfrm>
          <a:off x="7867650" y="0"/>
          <a:ext cx="1131093" cy="464344"/>
        </a:xfrm>
        <a:prstGeom prst="leftArrow">
          <a:avLst/>
        </a:prstGeom>
        <a:solidFill>
          <a:schemeClr val="accent2"/>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CONTENIDO</a:t>
          </a:r>
        </a:p>
      </xdr:txBody>
    </xdr:sp>
    <xdr:clientData/>
  </xdr:twoCellAnchor>
  <xdr:twoCellAnchor>
    <xdr:from>
      <xdr:col>6</xdr:col>
      <xdr:colOff>1469571</xdr:colOff>
      <xdr:row>0</xdr:row>
      <xdr:rowOff>95250</xdr:rowOff>
    </xdr:from>
    <xdr:to>
      <xdr:col>7</xdr:col>
      <xdr:colOff>484414</xdr:colOff>
      <xdr:row>1</xdr:row>
      <xdr:rowOff>97970</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8531678" y="952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209549</xdr:colOff>
      <xdr:row>2</xdr:row>
      <xdr:rowOff>87933</xdr:rowOff>
    </xdr:from>
    <xdr:to>
      <xdr:col>14</xdr:col>
      <xdr:colOff>3609974</xdr:colOff>
      <xdr:row>12</xdr:row>
      <xdr:rowOff>114069</xdr:rowOff>
    </xdr:to>
    <xdr:pic>
      <xdr:nvPicPr>
        <xdr:cNvPr id="19" name="Imagen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4" y="678483"/>
          <a:ext cx="4524375" cy="1931136"/>
        </a:xfrm>
        <a:prstGeom prst="rect">
          <a:avLst/>
        </a:prstGeom>
        <a:ln w="3175"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728663</xdr:colOff>
      <xdr:row>4</xdr:row>
      <xdr:rowOff>33338</xdr:rowOff>
    </xdr:from>
    <xdr:to>
      <xdr:col>8</xdr:col>
      <xdr:colOff>797719</xdr:colOff>
      <xdr:row>6</xdr:row>
      <xdr:rowOff>185737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5681663" y="1343026"/>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10</xdr:col>
      <xdr:colOff>164307</xdr:colOff>
      <xdr:row>4</xdr:row>
      <xdr:rowOff>33338</xdr:rowOff>
    </xdr:from>
    <xdr:to>
      <xdr:col>11</xdr:col>
      <xdr:colOff>73819</xdr:colOff>
      <xdr:row>6</xdr:row>
      <xdr:rowOff>185737</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7986713" y="1343026"/>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6</xdr:col>
      <xdr:colOff>95250</xdr:colOff>
      <xdr:row>4</xdr:row>
      <xdr:rowOff>23813</xdr:rowOff>
    </xdr:from>
    <xdr:to>
      <xdr:col>7</xdr:col>
      <xdr:colOff>642938</xdr:colOff>
      <xdr:row>6</xdr:row>
      <xdr:rowOff>176212</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500563" y="1333501"/>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6</xdr:col>
      <xdr:colOff>95250</xdr:colOff>
      <xdr:row>8</xdr:row>
      <xdr:rowOff>33338</xdr:rowOff>
    </xdr:from>
    <xdr:to>
      <xdr:col>7</xdr:col>
      <xdr:colOff>652463</xdr:colOff>
      <xdr:row>10</xdr:row>
      <xdr:rowOff>185737</xdr:rowOff>
    </xdr:to>
    <xdr:sp macro="" textlink="">
      <xdr:nvSpPr>
        <xdr:cNvPr id="15" name="Rectángulo redondeado 14">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4500563" y="2105026"/>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9</xdr:col>
      <xdr:colOff>40482</xdr:colOff>
      <xdr:row>8</xdr:row>
      <xdr:rowOff>33338</xdr:rowOff>
    </xdr:from>
    <xdr:to>
      <xdr:col>10</xdr:col>
      <xdr:colOff>78581</xdr:colOff>
      <xdr:row>10</xdr:row>
      <xdr:rowOff>185737</xdr:rowOff>
    </xdr:to>
    <xdr:sp macro="" textlink="">
      <xdr:nvSpPr>
        <xdr:cNvPr id="16" name="Rectángulo redondeado 15">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6862763" y="2105026"/>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10</xdr:col>
      <xdr:colOff>164307</xdr:colOff>
      <xdr:row>8</xdr:row>
      <xdr:rowOff>33338</xdr:rowOff>
    </xdr:from>
    <xdr:to>
      <xdr:col>11</xdr:col>
      <xdr:colOff>73819</xdr:colOff>
      <xdr:row>10</xdr:row>
      <xdr:rowOff>185737</xdr:rowOff>
    </xdr:to>
    <xdr:sp macro="" textlink="">
      <xdr:nvSpPr>
        <xdr:cNvPr id="17" name="Rectángulo redondeado 16">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7986713" y="2105026"/>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7</xdr:col>
      <xdr:colOff>719137</xdr:colOff>
      <xdr:row>8</xdr:row>
      <xdr:rowOff>33338</xdr:rowOff>
    </xdr:from>
    <xdr:to>
      <xdr:col>8</xdr:col>
      <xdr:colOff>788192</xdr:colOff>
      <xdr:row>10</xdr:row>
      <xdr:rowOff>185737</xdr:rowOff>
    </xdr:to>
    <xdr:sp macro="" textlink="">
      <xdr:nvSpPr>
        <xdr:cNvPr id="18" name="Rectángulo redondeado 17">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5672137" y="2105026"/>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9</xdr:col>
      <xdr:colOff>59532</xdr:colOff>
      <xdr:row>4</xdr:row>
      <xdr:rowOff>33338</xdr:rowOff>
    </xdr:from>
    <xdr:to>
      <xdr:col>10</xdr:col>
      <xdr:colOff>88107</xdr:colOff>
      <xdr:row>6</xdr:row>
      <xdr:rowOff>185737</xdr:rowOff>
    </xdr:to>
    <xdr:sp macro="" textlink="">
      <xdr:nvSpPr>
        <xdr:cNvPr id="20" name="Rectángulo redondeado 19">
          <a:hlinkClick xmlns:r="http://schemas.openxmlformats.org/officeDocument/2006/relationships" r:id="rId9"/>
          <a:extLst>
            <a:ext uri="{FF2B5EF4-FFF2-40B4-BE49-F238E27FC236}">
              <a16:creationId xmlns:a16="http://schemas.microsoft.com/office/drawing/2014/main" id="{00000000-0008-0000-0000-000018000000}"/>
            </a:ext>
          </a:extLst>
        </xdr:cNvPr>
        <xdr:cNvSpPr/>
      </xdr:nvSpPr>
      <xdr:spPr>
        <a:xfrm>
          <a:off x="6881813" y="1343026"/>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11</xdr:col>
      <xdr:colOff>169069</xdr:colOff>
      <xdr:row>4</xdr:row>
      <xdr:rowOff>33338</xdr:rowOff>
    </xdr:from>
    <xdr:to>
      <xdr:col>12</xdr:col>
      <xdr:colOff>114300</xdr:colOff>
      <xdr:row>11</xdr:row>
      <xdr:rowOff>4763</xdr:rowOff>
    </xdr:to>
    <xdr:sp macro="" textlink="">
      <xdr:nvSpPr>
        <xdr:cNvPr id="21" name="Rectángulo redondeado 20">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9110663" y="1343026"/>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3</xdr:col>
      <xdr:colOff>321469</xdr:colOff>
      <xdr:row>4</xdr:row>
      <xdr:rowOff>47625</xdr:rowOff>
    </xdr:from>
    <xdr:to>
      <xdr:col>3</xdr:col>
      <xdr:colOff>1645444</xdr:colOff>
      <xdr:row>11</xdr:row>
      <xdr:rowOff>38100</xdr:rowOff>
    </xdr:to>
    <xdr:pic>
      <xdr:nvPicPr>
        <xdr:cNvPr id="22" name="Imagen 21" descr="Biblioteca virtual UIS"/>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50157" y="1357313"/>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1581150</xdr:colOff>
      <xdr:row>3</xdr:row>
      <xdr:rowOff>171450</xdr:rowOff>
    </xdr:from>
    <xdr:to>
      <xdr:col>1</xdr:col>
      <xdr:colOff>2686050</xdr:colOff>
      <xdr:row>6</xdr:row>
      <xdr:rowOff>133349</xdr:rowOff>
    </xdr:to>
    <xdr:sp macro="" textlink="">
      <xdr:nvSpPr>
        <xdr:cNvPr id="12" name="Rectángulo redondeado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828800" y="6858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1</xdr:col>
      <xdr:colOff>1600200</xdr:colOff>
      <xdr:row>7</xdr:row>
      <xdr:rowOff>180975</xdr:rowOff>
    </xdr:from>
    <xdr:to>
      <xdr:col>1</xdr:col>
      <xdr:colOff>2695575</xdr:colOff>
      <xdr:row>10</xdr:row>
      <xdr:rowOff>142874</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1847850" y="14573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2</xdr:col>
      <xdr:colOff>1200150</xdr:colOff>
      <xdr:row>7</xdr:row>
      <xdr:rowOff>180975</xdr:rowOff>
    </xdr:from>
    <xdr:to>
      <xdr:col>2</xdr:col>
      <xdr:colOff>2238374</xdr:colOff>
      <xdr:row>10</xdr:row>
      <xdr:rowOff>142874</xdr:rowOff>
    </xdr:to>
    <xdr:sp macro="" textlink="">
      <xdr:nvSpPr>
        <xdr:cNvPr id="14" name="Rectángulo redondeado 13">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4200525" y="145732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4. Estado de madurez</a:t>
          </a:r>
          <a:endParaRPr lang="en-US" sz="1100" baseline="0">
            <a:latin typeface="Humanst521 BT" panose="020B0602020204020204" pitchFamily="34" charset="0"/>
          </a:endParaRPr>
        </a:p>
      </xdr:txBody>
    </xdr:sp>
    <xdr:clientData/>
  </xdr:twoCellAnchor>
  <xdr:twoCellAnchor>
    <xdr:from>
      <xdr:col>2</xdr:col>
      <xdr:colOff>1219200</xdr:colOff>
      <xdr:row>3</xdr:row>
      <xdr:rowOff>180975</xdr:rowOff>
    </xdr:from>
    <xdr:to>
      <xdr:col>2</xdr:col>
      <xdr:colOff>2247900</xdr:colOff>
      <xdr:row>6</xdr:row>
      <xdr:rowOff>142874</xdr:rowOff>
    </xdr:to>
    <xdr:sp macro="" textlink="">
      <xdr:nvSpPr>
        <xdr:cNvPr id="17" name="Rectángulo redondeado 16">
          <a:hlinkClick xmlns:r="http://schemas.openxmlformats.org/officeDocument/2006/relationships" r:id="rId4"/>
          <a:extLst>
            <a:ext uri="{FF2B5EF4-FFF2-40B4-BE49-F238E27FC236}">
              <a16:creationId xmlns:a16="http://schemas.microsoft.com/office/drawing/2014/main" id="{00000000-0008-0000-0400-000011000000}"/>
            </a:ext>
          </a:extLst>
        </xdr:cNvPr>
        <xdr:cNvSpPr/>
      </xdr:nvSpPr>
      <xdr:spPr>
        <a:xfrm>
          <a:off x="4219575"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editAs="oneCell">
    <xdr:from>
      <xdr:col>6</xdr:col>
      <xdr:colOff>0</xdr:colOff>
      <xdr:row>2</xdr:row>
      <xdr:rowOff>47626</xdr:rowOff>
    </xdr:from>
    <xdr:to>
      <xdr:col>6</xdr:col>
      <xdr:colOff>3690593</xdr:colOff>
      <xdr:row>11</xdr:row>
      <xdr:rowOff>31750</xdr:rowOff>
    </xdr:to>
    <xdr:pic>
      <xdr:nvPicPr>
        <xdr:cNvPr id="15" name="Imagen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019924" y="904876"/>
          <a:ext cx="3696943" cy="1571624"/>
        </a:xfrm>
        <a:prstGeom prst="rect">
          <a:avLst/>
        </a:prstGeom>
        <a:ln w="3175"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1390650</xdr:colOff>
      <xdr:row>3</xdr:row>
      <xdr:rowOff>0</xdr:rowOff>
    </xdr:from>
    <xdr:to>
      <xdr:col>3</xdr:col>
      <xdr:colOff>2495550</xdr:colOff>
      <xdr:row>5</xdr:row>
      <xdr:rowOff>152399</xdr:rowOff>
    </xdr:to>
    <xdr:sp macro="" textlink="">
      <xdr:nvSpPr>
        <xdr:cNvPr id="16" name="Rectángulo redondeado 15">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2295525" y="104775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4</xdr:col>
      <xdr:colOff>342900</xdr:colOff>
      <xdr:row>3</xdr:row>
      <xdr:rowOff>0</xdr:rowOff>
    </xdr:from>
    <xdr:to>
      <xdr:col>5</xdr:col>
      <xdr:colOff>0</xdr:colOff>
      <xdr:row>5</xdr:row>
      <xdr:rowOff>152399</xdr:rowOff>
    </xdr:to>
    <xdr:sp macro="" textlink="">
      <xdr:nvSpPr>
        <xdr:cNvPr id="18" name="Rectángulo redondeado 17">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4600575" y="1047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3</xdr:col>
      <xdr:colOff>209550</xdr:colOff>
      <xdr:row>2</xdr:row>
      <xdr:rowOff>180975</xdr:rowOff>
    </xdr:from>
    <xdr:to>
      <xdr:col>3</xdr:col>
      <xdr:colOff>1304925</xdr:colOff>
      <xdr:row>5</xdr:row>
      <xdr:rowOff>142874</xdr:rowOff>
    </xdr:to>
    <xdr:sp macro="" textlink="">
      <xdr:nvSpPr>
        <xdr:cNvPr id="28" name="Rectángulo redondeado 27">
          <a:hlinkClick xmlns:r="http://schemas.openxmlformats.org/officeDocument/2006/relationships" r:id="rId1"/>
          <a:extLst>
            <a:ext uri="{FF2B5EF4-FFF2-40B4-BE49-F238E27FC236}">
              <a16:creationId xmlns:a16="http://schemas.microsoft.com/office/drawing/2014/main" id="{00000000-0008-0000-0000-00000D000000}"/>
            </a:ext>
          </a:extLst>
        </xdr:cNvPr>
        <xdr:cNvSpPr/>
      </xdr:nvSpPr>
      <xdr:spPr>
        <a:xfrm>
          <a:off x="1114425" y="1038225"/>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3</xdr:col>
      <xdr:colOff>209550</xdr:colOff>
      <xdr:row>7</xdr:row>
      <xdr:rowOff>0</xdr:rowOff>
    </xdr:from>
    <xdr:to>
      <xdr:col>3</xdr:col>
      <xdr:colOff>1314450</xdr:colOff>
      <xdr:row>10</xdr:row>
      <xdr:rowOff>85724</xdr:rowOff>
    </xdr:to>
    <xdr:sp macro="" textlink="">
      <xdr:nvSpPr>
        <xdr:cNvPr id="29" name="Rectángulo redondeado 28">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1114425" y="1809750"/>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3</xdr:col>
      <xdr:colOff>2571750</xdr:colOff>
      <xdr:row>7</xdr:row>
      <xdr:rowOff>0</xdr:rowOff>
    </xdr:from>
    <xdr:to>
      <xdr:col>4</xdr:col>
      <xdr:colOff>257174</xdr:colOff>
      <xdr:row>10</xdr:row>
      <xdr:rowOff>85724</xdr:rowOff>
    </xdr:to>
    <xdr:sp macro="" textlink="">
      <xdr:nvSpPr>
        <xdr:cNvPr id="30" name="Rectángulo redondeado 29">
          <a:hlinkClick xmlns:r="http://schemas.openxmlformats.org/officeDocument/2006/relationships" r:id="rId3"/>
          <a:extLst>
            <a:ext uri="{FF2B5EF4-FFF2-40B4-BE49-F238E27FC236}">
              <a16:creationId xmlns:a16="http://schemas.microsoft.com/office/drawing/2014/main" id="{00000000-0008-0000-0000-00000F000000}"/>
            </a:ext>
          </a:extLst>
        </xdr:cNvPr>
        <xdr:cNvSpPr/>
      </xdr:nvSpPr>
      <xdr:spPr>
        <a:xfrm>
          <a:off x="3476625" y="1809750"/>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4</xdr:col>
      <xdr:colOff>342900</xdr:colOff>
      <xdr:row>7</xdr:row>
      <xdr:rowOff>0</xdr:rowOff>
    </xdr:from>
    <xdr:to>
      <xdr:col>5</xdr:col>
      <xdr:colOff>0</xdr:colOff>
      <xdr:row>10</xdr:row>
      <xdr:rowOff>85724</xdr:rowOff>
    </xdr:to>
    <xdr:sp macro="" textlink="">
      <xdr:nvSpPr>
        <xdr:cNvPr id="31" name="Rectángulo redondeado 30">
          <a:hlinkClick xmlns:r="http://schemas.openxmlformats.org/officeDocument/2006/relationships" r:id="rId8"/>
          <a:extLst>
            <a:ext uri="{FF2B5EF4-FFF2-40B4-BE49-F238E27FC236}">
              <a16:creationId xmlns:a16="http://schemas.microsoft.com/office/drawing/2014/main" id="{00000000-0008-0000-0000-000010000000}"/>
            </a:ext>
          </a:extLst>
        </xdr:cNvPr>
        <xdr:cNvSpPr/>
      </xdr:nvSpPr>
      <xdr:spPr>
        <a:xfrm>
          <a:off x="4600575" y="1809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3</xdr:col>
      <xdr:colOff>1381124</xdr:colOff>
      <xdr:row>7</xdr:row>
      <xdr:rowOff>0</xdr:rowOff>
    </xdr:from>
    <xdr:to>
      <xdr:col>3</xdr:col>
      <xdr:colOff>2486023</xdr:colOff>
      <xdr:row>10</xdr:row>
      <xdr:rowOff>85724</xdr:rowOff>
    </xdr:to>
    <xdr:sp macro="" textlink="">
      <xdr:nvSpPr>
        <xdr:cNvPr id="32" name="Rectángulo redondeado 31">
          <a:hlinkClick xmlns:r="http://schemas.openxmlformats.org/officeDocument/2006/relationships" r:id="rId9"/>
          <a:extLst>
            <a:ext uri="{FF2B5EF4-FFF2-40B4-BE49-F238E27FC236}">
              <a16:creationId xmlns:a16="http://schemas.microsoft.com/office/drawing/2014/main" id="{00000000-0008-0000-0000-000011000000}"/>
            </a:ext>
          </a:extLst>
        </xdr:cNvPr>
        <xdr:cNvSpPr/>
      </xdr:nvSpPr>
      <xdr:spPr>
        <a:xfrm>
          <a:off x="2285999" y="1809750"/>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3</xdr:col>
      <xdr:colOff>2590800</xdr:colOff>
      <xdr:row>3</xdr:row>
      <xdr:rowOff>0</xdr:rowOff>
    </xdr:from>
    <xdr:to>
      <xdr:col>4</xdr:col>
      <xdr:colOff>266700</xdr:colOff>
      <xdr:row>5</xdr:row>
      <xdr:rowOff>152399</xdr:rowOff>
    </xdr:to>
    <xdr:sp macro="" textlink="">
      <xdr:nvSpPr>
        <xdr:cNvPr id="33" name="Rectángulo redondeado 32">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3495675" y="1047750"/>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5</xdr:col>
      <xdr:colOff>142875</xdr:colOff>
      <xdr:row>3</xdr:row>
      <xdr:rowOff>0</xdr:rowOff>
    </xdr:from>
    <xdr:to>
      <xdr:col>5</xdr:col>
      <xdr:colOff>1333500</xdr:colOff>
      <xdr:row>10</xdr:row>
      <xdr:rowOff>95250</xdr:rowOff>
    </xdr:to>
    <xdr:sp macro="" textlink="">
      <xdr:nvSpPr>
        <xdr:cNvPr id="34" name="Rectángulo redondeado 33">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6038850" y="1047750"/>
          <a:ext cx="1190625"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xdr:from>
      <xdr:col>1</xdr:col>
      <xdr:colOff>0</xdr:colOff>
      <xdr:row>42</xdr:row>
      <xdr:rowOff>161925</xdr:rowOff>
    </xdr:from>
    <xdr:to>
      <xdr:col>6</xdr:col>
      <xdr:colOff>3695700</xdr:colOff>
      <xdr:row>57</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7</xdr:row>
      <xdr:rowOff>0</xdr:rowOff>
    </xdr:from>
    <xdr:to>
      <xdr:col>2</xdr:col>
      <xdr:colOff>1562099</xdr:colOff>
      <xdr:row>9</xdr:row>
      <xdr:rowOff>152399</xdr:rowOff>
    </xdr:to>
    <xdr:sp macro="" textlink="">
      <xdr:nvSpPr>
        <xdr:cNvPr id="14" name="Rectángulo redondeado 13">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2790825" y="13335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4. Estado de madurez</a:t>
          </a:r>
          <a:endParaRPr lang="en-US" sz="1100" baseline="0"/>
        </a:p>
      </xdr:txBody>
    </xdr:sp>
    <xdr:clientData/>
  </xdr:twoCellAnchor>
  <xdr:twoCellAnchor>
    <xdr:from>
      <xdr:col>2</xdr:col>
      <xdr:colOff>542925</xdr:colOff>
      <xdr:row>3</xdr:row>
      <xdr:rowOff>0</xdr:rowOff>
    </xdr:from>
    <xdr:to>
      <xdr:col>2</xdr:col>
      <xdr:colOff>1571625</xdr:colOff>
      <xdr:row>5</xdr:row>
      <xdr:rowOff>152399</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a:off x="2809875" y="5715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3</xdr:col>
      <xdr:colOff>1628775</xdr:colOff>
      <xdr:row>3</xdr:row>
      <xdr:rowOff>47625</xdr:rowOff>
    </xdr:from>
    <xdr:to>
      <xdr:col>4</xdr:col>
      <xdr:colOff>295275</xdr:colOff>
      <xdr:row>6</xdr:row>
      <xdr:rowOff>133349</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2600325" y="97155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1. Objetivo</a:t>
          </a:r>
          <a:r>
            <a:rPr lang="en-US" sz="1100" baseline="0"/>
            <a:t> </a:t>
          </a:r>
        </a:p>
        <a:p>
          <a:pPr algn="ctr"/>
          <a:r>
            <a:rPr lang="en-US" sz="1100" baseline="0"/>
            <a:t>2. Metodología </a:t>
          </a:r>
        </a:p>
      </xdr:txBody>
    </xdr:sp>
    <xdr:clientData/>
  </xdr:twoCellAnchor>
  <xdr:twoCellAnchor>
    <xdr:from>
      <xdr:col>5</xdr:col>
      <xdr:colOff>647700</xdr:colOff>
      <xdr:row>3</xdr:row>
      <xdr:rowOff>47625</xdr:rowOff>
    </xdr:from>
    <xdr:to>
      <xdr:col>6</xdr:col>
      <xdr:colOff>781050</xdr:colOff>
      <xdr:row>6</xdr:row>
      <xdr:rowOff>133349</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4905375" y="971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3.2 Consolidado</a:t>
          </a:r>
        </a:p>
      </xdr:txBody>
    </xdr:sp>
    <xdr:clientData/>
  </xdr:twoCellAnchor>
  <xdr:twoCellAnchor>
    <xdr:from>
      <xdr:col>3</xdr:col>
      <xdr:colOff>514350</xdr:colOff>
      <xdr:row>3</xdr:row>
      <xdr:rowOff>38100</xdr:rowOff>
    </xdr:from>
    <xdr:to>
      <xdr:col>3</xdr:col>
      <xdr:colOff>1543050</xdr:colOff>
      <xdr:row>6</xdr:row>
      <xdr:rowOff>123824</xdr:rowOff>
    </xdr:to>
    <xdr:sp macro="" textlink="">
      <xdr:nvSpPr>
        <xdr:cNvPr id="21" name="Rectángulo redondeado 20">
          <a:hlinkClick xmlns:r="http://schemas.openxmlformats.org/officeDocument/2006/relationships" r:id="rId5"/>
          <a:extLst>
            <a:ext uri="{FF2B5EF4-FFF2-40B4-BE49-F238E27FC236}">
              <a16:creationId xmlns:a16="http://schemas.microsoft.com/office/drawing/2014/main" id="{00000000-0008-0000-0500-000015000000}"/>
            </a:ext>
          </a:extLst>
        </xdr:cNvPr>
        <xdr:cNvSpPr/>
      </xdr:nvSpPr>
      <xdr:spPr>
        <a:xfrm>
          <a:off x="1485900" y="9620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CONTENIDO </a:t>
          </a:r>
        </a:p>
      </xdr:txBody>
    </xdr:sp>
    <xdr:clientData/>
  </xdr:twoCellAnchor>
  <xdr:twoCellAnchor>
    <xdr:from>
      <xdr:col>3</xdr:col>
      <xdr:colOff>523875</xdr:colOff>
      <xdr:row>7</xdr:row>
      <xdr:rowOff>171450</xdr:rowOff>
    </xdr:from>
    <xdr:to>
      <xdr:col>3</xdr:col>
      <xdr:colOff>1552575</xdr:colOff>
      <xdr:row>11</xdr:row>
      <xdr:rowOff>66674</xdr:rowOff>
    </xdr:to>
    <xdr:sp macro="" textlink="">
      <xdr:nvSpPr>
        <xdr:cNvPr id="22" name="Rectángulo redondeado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1495425" y="1733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3.3 Comparativo</a:t>
          </a:r>
        </a:p>
      </xdr:txBody>
    </xdr:sp>
    <xdr:clientData/>
  </xdr:twoCellAnchor>
  <xdr:twoCellAnchor>
    <xdr:from>
      <xdr:col>4</xdr:col>
      <xdr:colOff>371475</xdr:colOff>
      <xdr:row>7</xdr:row>
      <xdr:rowOff>171450</xdr:rowOff>
    </xdr:from>
    <xdr:to>
      <xdr:col>5</xdr:col>
      <xdr:colOff>561974</xdr:colOff>
      <xdr:row>11</xdr:row>
      <xdr:rowOff>66674</xdr:rowOff>
    </xdr:to>
    <xdr:sp macro="" textlink="">
      <xdr:nvSpPr>
        <xdr:cNvPr id="23" name="Rectángulo redondeado 22">
          <a:hlinkClick xmlns:r="http://schemas.openxmlformats.org/officeDocument/2006/relationships" r:id="rId1"/>
          <a:extLst>
            <a:ext uri="{FF2B5EF4-FFF2-40B4-BE49-F238E27FC236}">
              <a16:creationId xmlns:a16="http://schemas.microsoft.com/office/drawing/2014/main" id="{00000000-0008-0000-0500-000017000000}"/>
            </a:ext>
          </a:extLst>
        </xdr:cNvPr>
        <xdr:cNvSpPr/>
      </xdr:nvSpPr>
      <xdr:spPr>
        <a:xfrm>
          <a:off x="3781425" y="173355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en-US" sz="1100"/>
            <a:t>4. </a:t>
          </a:r>
          <a:r>
            <a:rPr lang="en-US" sz="1100">
              <a:solidFill>
                <a:schemeClr val="lt1"/>
              </a:solidFill>
              <a:effectLst/>
              <a:latin typeface="+mn-lt"/>
              <a:ea typeface="+mn-ea"/>
              <a:cs typeface="+mn-cs"/>
            </a:rPr>
            <a:t>Riesgos UIS vs</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Guía DAFP</a:t>
          </a:r>
          <a:endParaRPr lang="en-US">
            <a:effectLst/>
          </a:endParaRPr>
        </a:p>
      </xdr:txBody>
    </xdr:sp>
    <xdr:clientData/>
  </xdr:twoCellAnchor>
  <xdr:twoCellAnchor>
    <xdr:from>
      <xdr:col>5</xdr:col>
      <xdr:colOff>647700</xdr:colOff>
      <xdr:row>7</xdr:row>
      <xdr:rowOff>171450</xdr:rowOff>
    </xdr:from>
    <xdr:to>
      <xdr:col>6</xdr:col>
      <xdr:colOff>781050</xdr:colOff>
      <xdr:row>11</xdr:row>
      <xdr:rowOff>66674</xdr:rowOff>
    </xdr:to>
    <xdr:sp macro="" textlink="">
      <xdr:nvSpPr>
        <xdr:cNvPr id="24" name="Rectángulo redondeado 23">
          <a:hlinkClick xmlns:r="http://schemas.openxmlformats.org/officeDocument/2006/relationships" r:id="rId7"/>
          <a:extLst>
            <a:ext uri="{FF2B5EF4-FFF2-40B4-BE49-F238E27FC236}">
              <a16:creationId xmlns:a16="http://schemas.microsoft.com/office/drawing/2014/main" id="{00000000-0008-0000-0500-000018000000}"/>
            </a:ext>
          </a:extLst>
        </xdr:cNvPr>
        <xdr:cNvSpPr/>
      </xdr:nvSpPr>
      <xdr:spPr>
        <a:xfrm>
          <a:off x="4905375" y="1733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5. Aspectos por Mejorar</a:t>
          </a:r>
        </a:p>
      </xdr:txBody>
    </xdr:sp>
    <xdr:clientData/>
  </xdr:twoCellAnchor>
  <xdr:twoCellAnchor>
    <xdr:from>
      <xdr:col>3</xdr:col>
      <xdr:colOff>1619249</xdr:colOff>
      <xdr:row>7</xdr:row>
      <xdr:rowOff>171450</xdr:rowOff>
    </xdr:from>
    <xdr:to>
      <xdr:col>4</xdr:col>
      <xdr:colOff>285748</xdr:colOff>
      <xdr:row>11</xdr:row>
      <xdr:rowOff>66674</xdr:rowOff>
    </xdr:to>
    <xdr:sp macro="" textlink="">
      <xdr:nvSpPr>
        <xdr:cNvPr id="25" name="Rectángulo redondeado 24">
          <a:hlinkClick xmlns:r="http://schemas.openxmlformats.org/officeDocument/2006/relationships" r:id="rId8"/>
          <a:extLst>
            <a:ext uri="{FF2B5EF4-FFF2-40B4-BE49-F238E27FC236}">
              <a16:creationId xmlns:a16="http://schemas.microsoft.com/office/drawing/2014/main" id="{00000000-0008-0000-0500-000019000000}"/>
            </a:ext>
          </a:extLst>
        </xdr:cNvPr>
        <xdr:cNvSpPr/>
      </xdr:nvSpPr>
      <xdr:spPr>
        <a:xfrm>
          <a:off x="2590799" y="1733550"/>
          <a:ext cx="110489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3.4 Indicadores </a:t>
          </a:r>
        </a:p>
      </xdr:txBody>
    </xdr:sp>
    <xdr:clientData/>
  </xdr:twoCellAnchor>
  <xdr:twoCellAnchor>
    <xdr:from>
      <xdr:col>4</xdr:col>
      <xdr:colOff>390525</xdr:colOff>
      <xdr:row>3</xdr:row>
      <xdr:rowOff>47625</xdr:rowOff>
    </xdr:from>
    <xdr:to>
      <xdr:col>5</xdr:col>
      <xdr:colOff>571500</xdr:colOff>
      <xdr:row>6</xdr:row>
      <xdr:rowOff>133349</xdr:rowOff>
    </xdr:to>
    <xdr:sp macro="" textlink="">
      <xdr:nvSpPr>
        <xdr:cNvPr id="26" name="Rectángulo redondeado 25">
          <a:hlinkClick xmlns:r="http://schemas.openxmlformats.org/officeDocument/2006/relationships" r:id="rId2"/>
          <a:extLst>
            <a:ext uri="{FF2B5EF4-FFF2-40B4-BE49-F238E27FC236}">
              <a16:creationId xmlns:a16="http://schemas.microsoft.com/office/drawing/2014/main" id="{00000000-0008-0000-0500-00001A000000}"/>
            </a:ext>
          </a:extLst>
        </xdr:cNvPr>
        <xdr:cNvSpPr/>
      </xdr:nvSpPr>
      <xdr:spPr>
        <a:xfrm>
          <a:off x="3800475" y="97155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6</xdr:col>
      <xdr:colOff>857250</xdr:colOff>
      <xdr:row>3</xdr:row>
      <xdr:rowOff>47625</xdr:rowOff>
    </xdr:from>
    <xdr:to>
      <xdr:col>7</xdr:col>
      <xdr:colOff>647700</xdr:colOff>
      <xdr:row>12</xdr:row>
      <xdr:rowOff>9525</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500-00001B000000}"/>
            </a:ext>
          </a:extLst>
        </xdr:cNvPr>
        <xdr:cNvSpPr/>
      </xdr:nvSpPr>
      <xdr:spPr>
        <a:xfrm>
          <a:off x="6010275" y="971550"/>
          <a:ext cx="1028700" cy="13049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3648075</xdr:colOff>
      <xdr:row>3</xdr:row>
      <xdr:rowOff>104775</xdr:rowOff>
    </xdr:from>
    <xdr:to>
      <xdr:col>3</xdr:col>
      <xdr:colOff>4752975</xdr:colOff>
      <xdr:row>6</xdr:row>
      <xdr:rowOff>66674</xdr:rowOff>
    </xdr:to>
    <xdr:sp macro="" textlink="">
      <xdr:nvSpPr>
        <xdr:cNvPr id="11" name="Rectángulo redondeado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5505450" y="11334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4</xdr:col>
      <xdr:colOff>409575</xdr:colOff>
      <xdr:row>3</xdr:row>
      <xdr:rowOff>104775</xdr:rowOff>
    </xdr:from>
    <xdr:to>
      <xdr:col>5</xdr:col>
      <xdr:colOff>209550</xdr:colOff>
      <xdr:row>6</xdr:row>
      <xdr:rowOff>66674</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810500" y="11334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3</xdr:col>
      <xdr:colOff>2466975</xdr:colOff>
      <xdr:row>3</xdr:row>
      <xdr:rowOff>95250</xdr:rowOff>
    </xdr:from>
    <xdr:to>
      <xdr:col>3</xdr:col>
      <xdr:colOff>3562350</xdr:colOff>
      <xdr:row>6</xdr:row>
      <xdr:rowOff>57149</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4324350" y="1123950"/>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3</xdr:col>
      <xdr:colOff>2466975</xdr:colOff>
      <xdr:row>7</xdr:row>
      <xdr:rowOff>104775</xdr:rowOff>
    </xdr:from>
    <xdr:to>
      <xdr:col>3</xdr:col>
      <xdr:colOff>3571875</xdr:colOff>
      <xdr:row>10</xdr:row>
      <xdr:rowOff>66674</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4324350" y="18954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3</xdr:col>
      <xdr:colOff>4829175</xdr:colOff>
      <xdr:row>7</xdr:row>
      <xdr:rowOff>104775</xdr:rowOff>
    </xdr:from>
    <xdr:to>
      <xdr:col>4</xdr:col>
      <xdr:colOff>323849</xdr:colOff>
      <xdr:row>10</xdr:row>
      <xdr:rowOff>66674</xdr:rowOff>
    </xdr:to>
    <xdr:sp macro="" textlink="">
      <xdr:nvSpPr>
        <xdr:cNvPr id="15" name="Rectángulo redondeado 14">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6686550" y="1895475"/>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4</xdr:col>
      <xdr:colOff>409575</xdr:colOff>
      <xdr:row>7</xdr:row>
      <xdr:rowOff>104775</xdr:rowOff>
    </xdr:from>
    <xdr:to>
      <xdr:col>5</xdr:col>
      <xdr:colOff>209550</xdr:colOff>
      <xdr:row>10</xdr:row>
      <xdr:rowOff>66674</xdr:rowOff>
    </xdr:to>
    <xdr:sp macro="" textlink="">
      <xdr:nvSpPr>
        <xdr:cNvPr id="16" name="Rectángulo redondeado 15">
          <a:hlinkClick xmlns:r="http://schemas.openxmlformats.org/officeDocument/2006/relationships" r:id="rId6"/>
          <a:extLst>
            <a:ext uri="{FF2B5EF4-FFF2-40B4-BE49-F238E27FC236}">
              <a16:creationId xmlns:a16="http://schemas.microsoft.com/office/drawing/2014/main" id="{00000000-0008-0000-0000-000010000000}"/>
            </a:ext>
          </a:extLst>
        </xdr:cNvPr>
        <xdr:cNvSpPr/>
      </xdr:nvSpPr>
      <xdr:spPr>
        <a:xfrm>
          <a:off x="7810500" y="18954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3</xdr:col>
      <xdr:colOff>3638549</xdr:colOff>
      <xdr:row>7</xdr:row>
      <xdr:rowOff>104775</xdr:rowOff>
    </xdr:from>
    <xdr:to>
      <xdr:col>3</xdr:col>
      <xdr:colOff>4743448</xdr:colOff>
      <xdr:row>10</xdr:row>
      <xdr:rowOff>66674</xdr:rowOff>
    </xdr:to>
    <xdr:sp macro="" textlink="">
      <xdr:nvSpPr>
        <xdr:cNvPr id="17" name="Rectángulo redondeado 16">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5495924" y="1895475"/>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3</xdr:col>
      <xdr:colOff>4848225</xdr:colOff>
      <xdr:row>3</xdr:row>
      <xdr:rowOff>104775</xdr:rowOff>
    </xdr:from>
    <xdr:to>
      <xdr:col>4</xdr:col>
      <xdr:colOff>333375</xdr:colOff>
      <xdr:row>6</xdr:row>
      <xdr:rowOff>66674</xdr:rowOff>
    </xdr:to>
    <xdr:sp macro="" textlink="">
      <xdr:nvSpPr>
        <xdr:cNvPr id="18" name="Rectángulo redondeado 17">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6705600" y="11334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5</xdr:col>
      <xdr:colOff>304800</xdr:colOff>
      <xdr:row>3</xdr:row>
      <xdr:rowOff>104775</xdr:rowOff>
    </xdr:from>
    <xdr:to>
      <xdr:col>6</xdr:col>
      <xdr:colOff>676275</xdr:colOff>
      <xdr:row>10</xdr:row>
      <xdr:rowOff>76200</xdr:rowOff>
    </xdr:to>
    <xdr:sp macro="" textlink="">
      <xdr:nvSpPr>
        <xdr:cNvPr id="28" name="Rectángulo redondeado 2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8934450" y="1133475"/>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2</xdr:col>
      <xdr:colOff>914400</xdr:colOff>
      <xdr:row>3</xdr:row>
      <xdr:rowOff>95250</xdr:rowOff>
    </xdr:from>
    <xdr:to>
      <xdr:col>3</xdr:col>
      <xdr:colOff>847725</xdr:colOff>
      <xdr:row>10</xdr:row>
      <xdr:rowOff>85725</xdr:rowOff>
    </xdr:to>
    <xdr:pic>
      <xdr:nvPicPr>
        <xdr:cNvPr id="19" name="Imagen 18" descr="Biblioteca virtual UIS"/>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81125" y="1123950"/>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952500</xdr:colOff>
      <xdr:row>3</xdr:row>
      <xdr:rowOff>19050</xdr:rowOff>
    </xdr:from>
    <xdr:to>
      <xdr:col>3</xdr:col>
      <xdr:colOff>2057400</xdr:colOff>
      <xdr:row>5</xdr:row>
      <xdr:rowOff>171449</xdr:rowOff>
    </xdr:to>
    <xdr:sp macro="" textlink="">
      <xdr:nvSpPr>
        <xdr:cNvPr id="19" name="Rectángulo redondeado 18">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4391025" y="10191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3</xdr:col>
      <xdr:colOff>3257550</xdr:colOff>
      <xdr:row>3</xdr:row>
      <xdr:rowOff>19050</xdr:rowOff>
    </xdr:from>
    <xdr:to>
      <xdr:col>3</xdr:col>
      <xdr:colOff>4286250</xdr:colOff>
      <xdr:row>5</xdr:row>
      <xdr:rowOff>171449</xdr:rowOff>
    </xdr:to>
    <xdr:sp macro="" textlink="">
      <xdr:nvSpPr>
        <xdr:cNvPr id="20" name="Rectángulo redondeado 19">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6696075" y="10191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2</xdr:col>
      <xdr:colOff>2533650</xdr:colOff>
      <xdr:row>3</xdr:row>
      <xdr:rowOff>9525</xdr:rowOff>
    </xdr:from>
    <xdr:to>
      <xdr:col>3</xdr:col>
      <xdr:colOff>866775</xdr:colOff>
      <xdr:row>5</xdr:row>
      <xdr:rowOff>161924</xdr:rowOff>
    </xdr:to>
    <xdr:sp macro="" textlink="">
      <xdr:nvSpPr>
        <xdr:cNvPr id="21" name="Rectángulo redondeado 20">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3209925" y="1009650"/>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2</xdr:col>
      <xdr:colOff>2533650</xdr:colOff>
      <xdr:row>7</xdr:row>
      <xdr:rowOff>19050</xdr:rowOff>
    </xdr:from>
    <xdr:to>
      <xdr:col>3</xdr:col>
      <xdr:colOff>876300</xdr:colOff>
      <xdr:row>9</xdr:row>
      <xdr:rowOff>171449</xdr:rowOff>
    </xdr:to>
    <xdr:sp macro="" textlink="">
      <xdr:nvSpPr>
        <xdr:cNvPr id="22" name="Rectángulo redondeado 21">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3209925" y="17811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3</xdr:col>
      <xdr:colOff>2133600</xdr:colOff>
      <xdr:row>7</xdr:row>
      <xdr:rowOff>19050</xdr:rowOff>
    </xdr:from>
    <xdr:to>
      <xdr:col>3</xdr:col>
      <xdr:colOff>3171824</xdr:colOff>
      <xdr:row>9</xdr:row>
      <xdr:rowOff>171449</xdr:rowOff>
    </xdr:to>
    <xdr:sp macro="" textlink="">
      <xdr:nvSpPr>
        <xdr:cNvPr id="23" name="Rectángulo redondeado 22">
          <a:hlinkClick xmlns:r="http://schemas.openxmlformats.org/officeDocument/2006/relationships" r:id="rId5"/>
          <a:extLst>
            <a:ext uri="{FF2B5EF4-FFF2-40B4-BE49-F238E27FC236}">
              <a16:creationId xmlns:a16="http://schemas.microsoft.com/office/drawing/2014/main" id="{00000000-0008-0000-0000-00000F000000}"/>
            </a:ext>
          </a:extLst>
        </xdr:cNvPr>
        <xdr:cNvSpPr/>
      </xdr:nvSpPr>
      <xdr:spPr>
        <a:xfrm>
          <a:off x="5572125" y="1781175"/>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3</xdr:col>
      <xdr:colOff>3257550</xdr:colOff>
      <xdr:row>7</xdr:row>
      <xdr:rowOff>19050</xdr:rowOff>
    </xdr:from>
    <xdr:to>
      <xdr:col>3</xdr:col>
      <xdr:colOff>4286250</xdr:colOff>
      <xdr:row>9</xdr:row>
      <xdr:rowOff>171449</xdr:rowOff>
    </xdr:to>
    <xdr:sp macro="" textlink="">
      <xdr:nvSpPr>
        <xdr:cNvPr id="24" name="Rectángulo redondeado 23">
          <a:hlinkClick xmlns:r="http://schemas.openxmlformats.org/officeDocument/2006/relationships" r:id="rId6"/>
          <a:extLst>
            <a:ext uri="{FF2B5EF4-FFF2-40B4-BE49-F238E27FC236}">
              <a16:creationId xmlns:a16="http://schemas.microsoft.com/office/drawing/2014/main" id="{00000000-0008-0000-0000-000010000000}"/>
            </a:ext>
          </a:extLst>
        </xdr:cNvPr>
        <xdr:cNvSpPr/>
      </xdr:nvSpPr>
      <xdr:spPr>
        <a:xfrm>
          <a:off x="6696075" y="17811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3</xdr:col>
      <xdr:colOff>942974</xdr:colOff>
      <xdr:row>7</xdr:row>
      <xdr:rowOff>19050</xdr:rowOff>
    </xdr:from>
    <xdr:to>
      <xdr:col>3</xdr:col>
      <xdr:colOff>2047873</xdr:colOff>
      <xdr:row>9</xdr:row>
      <xdr:rowOff>171449</xdr:rowOff>
    </xdr:to>
    <xdr:sp macro="" textlink="">
      <xdr:nvSpPr>
        <xdr:cNvPr id="25" name="Rectángulo redondeado 24">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381499" y="1781175"/>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3</xdr:col>
      <xdr:colOff>2152650</xdr:colOff>
      <xdr:row>3</xdr:row>
      <xdr:rowOff>19050</xdr:rowOff>
    </xdr:from>
    <xdr:to>
      <xdr:col>3</xdr:col>
      <xdr:colOff>3181350</xdr:colOff>
      <xdr:row>5</xdr:row>
      <xdr:rowOff>171449</xdr:rowOff>
    </xdr:to>
    <xdr:sp macro="" textlink="">
      <xdr:nvSpPr>
        <xdr:cNvPr id="26" name="Rectángulo redondeado 25">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5591175" y="10191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3</xdr:col>
      <xdr:colOff>4381500</xdr:colOff>
      <xdr:row>3</xdr:row>
      <xdr:rowOff>19050</xdr:rowOff>
    </xdr:from>
    <xdr:to>
      <xdr:col>3</xdr:col>
      <xdr:colOff>5410200</xdr:colOff>
      <xdr:row>9</xdr:row>
      <xdr:rowOff>180975</xdr:rowOff>
    </xdr:to>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7820025" y="1019175"/>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2</xdr:col>
      <xdr:colOff>466725</xdr:colOff>
      <xdr:row>3</xdr:row>
      <xdr:rowOff>9525</xdr:rowOff>
    </xdr:from>
    <xdr:to>
      <xdr:col>2</xdr:col>
      <xdr:colOff>1790700</xdr:colOff>
      <xdr:row>10</xdr:row>
      <xdr:rowOff>0</xdr:rowOff>
    </xdr:to>
    <xdr:pic>
      <xdr:nvPicPr>
        <xdr:cNvPr id="11" name="Imagen 10" descr="Biblioteca virtual UIS"/>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43000" y="1009650"/>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9525</xdr:colOff>
      <xdr:row>26</xdr:row>
      <xdr:rowOff>85500</xdr:rowOff>
    </xdr:from>
    <xdr:to>
      <xdr:col>6</xdr:col>
      <xdr:colOff>64382</xdr:colOff>
      <xdr:row>27</xdr:row>
      <xdr:rowOff>257174</xdr:rowOff>
    </xdr:to>
    <xdr:pic>
      <xdr:nvPicPr>
        <xdr:cNvPr id="13"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6476775"/>
          <a:ext cx="3131432" cy="200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390525</xdr:colOff>
      <xdr:row>3</xdr:row>
      <xdr:rowOff>142875</xdr:rowOff>
    </xdr:from>
    <xdr:to>
      <xdr:col>9</xdr:col>
      <xdr:colOff>657225</xdr:colOff>
      <xdr:row>6</xdr:row>
      <xdr:rowOff>104774</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4533900" y="12096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1. Objetivo</a:t>
          </a:r>
          <a:r>
            <a:rPr lang="en-US" sz="1100" baseline="0">
              <a:solidFill>
                <a:sysClr val="windowText" lastClr="000000"/>
              </a:solidFill>
              <a:latin typeface="Humanst521 BT" panose="020B0602020204020204" pitchFamily="34" charset="0"/>
            </a:rPr>
            <a:t> </a:t>
          </a:r>
        </a:p>
        <a:p>
          <a:pPr algn="ctr"/>
          <a:r>
            <a:rPr lang="en-US" sz="1100" baseline="0">
              <a:solidFill>
                <a:sysClr val="windowText" lastClr="000000"/>
              </a:solidFill>
              <a:latin typeface="Humanst521 BT" panose="020B0602020204020204" pitchFamily="34" charset="0"/>
            </a:rPr>
            <a:t>2. Metodología </a:t>
          </a:r>
        </a:p>
      </xdr:txBody>
    </xdr:sp>
    <xdr:clientData/>
  </xdr:twoCellAnchor>
  <xdr:twoCellAnchor>
    <xdr:from>
      <xdr:col>10</xdr:col>
      <xdr:colOff>657225</xdr:colOff>
      <xdr:row>3</xdr:row>
      <xdr:rowOff>142875</xdr:rowOff>
    </xdr:from>
    <xdr:to>
      <xdr:col>11</xdr:col>
      <xdr:colOff>485775</xdr:colOff>
      <xdr:row>6</xdr:row>
      <xdr:rowOff>104774</xdr:rowOff>
    </xdr:to>
    <xdr:sp macro="" textlink="">
      <xdr:nvSpPr>
        <xdr:cNvPr id="14" name="Rectángulo redondeado 13">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6838950" y="12096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3.2 Consolidado</a:t>
          </a:r>
        </a:p>
      </xdr:txBody>
    </xdr:sp>
    <xdr:clientData/>
  </xdr:twoCellAnchor>
  <xdr:twoCellAnchor>
    <xdr:from>
      <xdr:col>5</xdr:col>
      <xdr:colOff>647700</xdr:colOff>
      <xdr:row>3</xdr:row>
      <xdr:rowOff>133350</xdr:rowOff>
    </xdr:from>
    <xdr:to>
      <xdr:col>7</xdr:col>
      <xdr:colOff>304800</xdr:colOff>
      <xdr:row>6</xdr:row>
      <xdr:rowOff>95249</xdr:rowOff>
    </xdr:to>
    <xdr:sp macro="" textlink="">
      <xdr:nvSpPr>
        <xdr:cNvPr id="15" name="Rectángulo redondeado 14">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3352800" y="1200150"/>
          <a:ext cx="1095375"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CONTENIDO </a:t>
          </a:r>
        </a:p>
      </xdr:txBody>
    </xdr:sp>
    <xdr:clientData/>
  </xdr:twoCellAnchor>
  <xdr:twoCellAnchor>
    <xdr:from>
      <xdr:col>5</xdr:col>
      <xdr:colOff>647700</xdr:colOff>
      <xdr:row>7</xdr:row>
      <xdr:rowOff>142875</xdr:rowOff>
    </xdr:from>
    <xdr:to>
      <xdr:col>7</xdr:col>
      <xdr:colOff>314325</xdr:colOff>
      <xdr:row>10</xdr:row>
      <xdr:rowOff>104774</xdr:rowOff>
    </xdr:to>
    <xdr:sp macro="" textlink="">
      <xdr:nvSpPr>
        <xdr:cNvPr id="16" name="Rectángulo redondeado 15">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3352800" y="1971675"/>
          <a:ext cx="11049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3.3 Comparativo</a:t>
          </a:r>
        </a:p>
      </xdr:txBody>
    </xdr:sp>
    <xdr:clientData/>
  </xdr:twoCellAnchor>
  <xdr:twoCellAnchor>
    <xdr:from>
      <xdr:col>9</xdr:col>
      <xdr:colOff>733425</xdr:colOff>
      <xdr:row>7</xdr:row>
      <xdr:rowOff>142875</xdr:rowOff>
    </xdr:from>
    <xdr:to>
      <xdr:col>10</xdr:col>
      <xdr:colOff>571499</xdr:colOff>
      <xdr:row>10</xdr:row>
      <xdr:rowOff>104774</xdr:rowOff>
    </xdr:to>
    <xdr:sp macro="" textlink="">
      <xdr:nvSpPr>
        <xdr:cNvPr id="17" name="Rectángulo redondeado 16">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5715000" y="1971675"/>
          <a:ext cx="1038224"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solidFill>
                <a:sysClr val="windowText" lastClr="000000"/>
              </a:solidFill>
              <a:latin typeface="Humanst521 BT" panose="020B0602020204020204" pitchFamily="34" charset="0"/>
            </a:rPr>
            <a:t>4. Riesgos UIS vs</a:t>
          </a:r>
          <a:r>
            <a:rPr lang="en-US" sz="1100" baseline="0">
              <a:solidFill>
                <a:sysClr val="windowText" lastClr="000000"/>
              </a:solidFill>
              <a:latin typeface="Humanst521 BT" panose="020B0602020204020204" pitchFamily="34" charset="0"/>
            </a:rPr>
            <a:t> </a:t>
          </a:r>
          <a:r>
            <a:rPr lang="en-US" sz="1100">
              <a:solidFill>
                <a:sysClr val="windowText" lastClr="000000"/>
              </a:solidFill>
              <a:latin typeface="Humanst521 BT" panose="020B0602020204020204" pitchFamily="34" charset="0"/>
            </a:rPr>
            <a:t>Guía DAFP</a:t>
          </a:r>
          <a:endParaRPr lang="en-US" sz="1100" baseline="0">
            <a:solidFill>
              <a:sysClr val="windowText" lastClr="000000"/>
            </a:solidFill>
            <a:latin typeface="Humanst521 BT" panose="020B0602020204020204" pitchFamily="34" charset="0"/>
          </a:endParaRPr>
        </a:p>
      </xdr:txBody>
    </xdr:sp>
    <xdr:clientData/>
  </xdr:twoCellAnchor>
  <xdr:twoCellAnchor>
    <xdr:from>
      <xdr:col>10</xdr:col>
      <xdr:colOff>657225</xdr:colOff>
      <xdr:row>7</xdr:row>
      <xdr:rowOff>142875</xdr:rowOff>
    </xdr:from>
    <xdr:to>
      <xdr:col>11</xdr:col>
      <xdr:colOff>485775</xdr:colOff>
      <xdr:row>10</xdr:row>
      <xdr:rowOff>104774</xdr:rowOff>
    </xdr:to>
    <xdr:sp macro="" textlink="">
      <xdr:nvSpPr>
        <xdr:cNvPr id="18" name="Rectángulo redondeado 17">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6838950" y="19716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5. Aspectos por Mejorar</a:t>
          </a:r>
        </a:p>
      </xdr:txBody>
    </xdr:sp>
    <xdr:clientData/>
  </xdr:twoCellAnchor>
  <xdr:twoCellAnchor>
    <xdr:from>
      <xdr:col>7</xdr:col>
      <xdr:colOff>380999</xdr:colOff>
      <xdr:row>7</xdr:row>
      <xdr:rowOff>142875</xdr:rowOff>
    </xdr:from>
    <xdr:to>
      <xdr:col>9</xdr:col>
      <xdr:colOff>647698</xdr:colOff>
      <xdr:row>10</xdr:row>
      <xdr:rowOff>104774</xdr:rowOff>
    </xdr:to>
    <xdr:sp macro="" textlink="">
      <xdr:nvSpPr>
        <xdr:cNvPr id="19" name="Rectángulo redondeado 18">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4524374" y="1971675"/>
          <a:ext cx="1104899"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3.4 Indicadores </a:t>
          </a:r>
        </a:p>
      </xdr:txBody>
    </xdr:sp>
    <xdr:clientData/>
  </xdr:twoCellAnchor>
  <xdr:twoCellAnchor>
    <xdr:from>
      <xdr:col>9</xdr:col>
      <xdr:colOff>752475</xdr:colOff>
      <xdr:row>3</xdr:row>
      <xdr:rowOff>142875</xdr:rowOff>
    </xdr:from>
    <xdr:to>
      <xdr:col>10</xdr:col>
      <xdr:colOff>581025</xdr:colOff>
      <xdr:row>6</xdr:row>
      <xdr:rowOff>104774</xdr:rowOff>
    </xdr:to>
    <xdr:sp macro="" textlink="">
      <xdr:nvSpPr>
        <xdr:cNvPr id="20" name="Rectángulo redondeado 19">
          <a:hlinkClick xmlns:r="http://schemas.openxmlformats.org/officeDocument/2006/relationships" r:id="rId9"/>
          <a:extLst>
            <a:ext uri="{FF2B5EF4-FFF2-40B4-BE49-F238E27FC236}">
              <a16:creationId xmlns:a16="http://schemas.microsoft.com/office/drawing/2014/main" id="{00000000-0008-0000-0000-000018000000}"/>
            </a:ext>
          </a:extLst>
        </xdr:cNvPr>
        <xdr:cNvSpPr/>
      </xdr:nvSpPr>
      <xdr:spPr>
        <a:xfrm>
          <a:off x="5734050" y="1209675"/>
          <a:ext cx="1028700" cy="533399"/>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3.1 Procesos UIS </a:t>
          </a:r>
        </a:p>
      </xdr:txBody>
    </xdr:sp>
    <xdr:clientData/>
  </xdr:twoCellAnchor>
  <xdr:twoCellAnchor>
    <xdr:from>
      <xdr:col>11</xdr:col>
      <xdr:colOff>581025</xdr:colOff>
      <xdr:row>3</xdr:row>
      <xdr:rowOff>142875</xdr:rowOff>
    </xdr:from>
    <xdr:to>
      <xdr:col>11</xdr:col>
      <xdr:colOff>1609725</xdr:colOff>
      <xdr:row>10</xdr:row>
      <xdr:rowOff>114300</xdr:rowOff>
    </xdr:to>
    <xdr:sp macro="" textlink="">
      <xdr:nvSpPr>
        <xdr:cNvPr id="21" name="Rectángulo redondeado 20">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7962900" y="1209675"/>
          <a:ext cx="1028700" cy="1304925"/>
        </a:xfrm>
        <a:prstGeom prst="roundRect">
          <a:avLst/>
        </a:prstGeom>
        <a:solidFill>
          <a:srgbClr val="92D050"/>
        </a:solidFill>
        <a:ln>
          <a:noFill/>
        </a:ln>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solidFill>
                <a:sysClr val="windowText" lastClr="000000"/>
              </a:solidFill>
              <a:latin typeface="Humanst521 BT" panose="020B0602020204020204" pitchFamily="34" charset="0"/>
            </a:rPr>
            <a:t>6. Informe general </a:t>
          </a:r>
        </a:p>
      </xdr:txBody>
    </xdr:sp>
    <xdr:clientData/>
  </xdr:twoCellAnchor>
  <xdr:twoCellAnchor editAs="oneCell">
    <xdr:from>
      <xdr:col>3</xdr:col>
      <xdr:colOff>609600</xdr:colOff>
      <xdr:row>3</xdr:row>
      <xdr:rowOff>114300</xdr:rowOff>
    </xdr:from>
    <xdr:to>
      <xdr:col>5</xdr:col>
      <xdr:colOff>180975</xdr:colOff>
      <xdr:row>10</xdr:row>
      <xdr:rowOff>104775</xdr:rowOff>
    </xdr:to>
    <xdr:pic>
      <xdr:nvPicPr>
        <xdr:cNvPr id="25" name="Imagen 24" descr="Biblioteca virtual UIS"/>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62100" y="1181100"/>
          <a:ext cx="13239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581026</xdr:colOff>
      <xdr:row>3</xdr:row>
      <xdr:rowOff>38100</xdr:rowOff>
    </xdr:from>
    <xdr:to>
      <xdr:col>14</xdr:col>
      <xdr:colOff>161926</xdr:colOff>
      <xdr:row>11</xdr:row>
      <xdr:rowOff>76200</xdr:rowOff>
    </xdr:to>
    <xdr:pic>
      <xdr:nvPicPr>
        <xdr:cNvPr id="26" name="Imagen 25"/>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610726" y="1104900"/>
          <a:ext cx="1981200" cy="1562100"/>
        </a:xfrm>
        <a:prstGeom prst="ellipse">
          <a:avLst/>
        </a:prstGeom>
        <a:ln>
          <a:noFill/>
        </a:ln>
        <a:effectLst>
          <a:softEdge rad="112500"/>
        </a:effectLst>
      </xdr:spPr>
    </xdr:pic>
    <xdr:clientData/>
  </xdr:twoCellAnchor>
  <xdr:twoCellAnchor editAs="oneCell">
    <xdr:from>
      <xdr:col>5</xdr:col>
      <xdr:colOff>409575</xdr:colOff>
      <xdr:row>43</xdr:row>
      <xdr:rowOff>4566</xdr:rowOff>
    </xdr:from>
    <xdr:to>
      <xdr:col>9</xdr:col>
      <xdr:colOff>704850</xdr:colOff>
      <xdr:row>48</xdr:row>
      <xdr:rowOff>0</xdr:rowOff>
    </xdr:to>
    <xdr:pic>
      <xdr:nvPicPr>
        <xdr:cNvPr id="22" name="Imagen 2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114675" y="15920841"/>
          <a:ext cx="2571750" cy="125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419100</xdr:colOff>
      <xdr:row>51</xdr:row>
      <xdr:rowOff>161925</xdr:rowOff>
    </xdr:from>
    <xdr:to>
      <xdr:col>9</xdr:col>
      <xdr:colOff>666751</xdr:colOff>
      <xdr:row>56</xdr:row>
      <xdr:rowOff>195538</xdr:rowOff>
    </xdr:to>
    <xdr:pic>
      <xdr:nvPicPr>
        <xdr:cNvPr id="23" name="Imagen 2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124200" y="18049875"/>
          <a:ext cx="2524126" cy="1529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uis.edu.co/webUIS/es/index.jsp%20Ruta:%20Inicio,%20Sistemas%20de%20Informaci&#243;n,%20Intranet%20(usuario%20y%20contrase&#241;a:%20publico)/Sistema%20de%20Gesti&#243;n%20Integrado/%20%20Mapa%20de%20Procesos%20Documentaci&#243;n" TargetMode="External"/><Relationship Id="rId13" Type="http://schemas.openxmlformats.org/officeDocument/2006/relationships/vmlDrawing" Target="../drawings/vmlDrawing3.vml"/><Relationship Id="rId3" Type="http://schemas.openxmlformats.org/officeDocument/2006/relationships/hyperlink" Target="http://www.uis.edu.co/webUIS/es/mediosComunicacion/hechoenlauis/edicionesHechosUIS/libro/index.html" TargetMode="External"/><Relationship Id="rId7" Type="http://schemas.openxmlformats.org/officeDocument/2006/relationships/hyperlink" Target="https://www.uis.edu.co/webUIS/es/transparenciaAccesoInformacionPublica.html" TargetMode="External"/><Relationship Id="rId12" Type="http://schemas.openxmlformats.org/officeDocument/2006/relationships/drawing" Target="../drawings/drawing10.xml"/><Relationship Id="rId2" Type="http://schemas.openxmlformats.org/officeDocument/2006/relationships/hyperlink" Target="http://www.uis.edu.co/webUIS/es/administracion/rectoria/rendicionCuentas/2019-2022/index.html" TargetMode="External"/><Relationship Id="rId1" Type="http://schemas.openxmlformats.org/officeDocument/2006/relationships/hyperlink" Target="https://bit.ly/2NucOl6" TargetMode="External"/><Relationship Id="rId6" Type="http://schemas.openxmlformats.org/officeDocument/2006/relationships/hyperlink" Target="https://www.uis.edu.co/webUIS/es/sistemaGestionIntegrado/sistemaGestionCalidad/indicadoresSGC.html" TargetMode="External"/><Relationship Id="rId11" Type="http://schemas.openxmlformats.org/officeDocument/2006/relationships/printerSettings" Target="../printerSettings/printerSettings10.bin"/><Relationship Id="rId5" Type="http://schemas.openxmlformats.org/officeDocument/2006/relationships/hyperlink" Target="https://www.uis.edu.co/webUIS/es/transparenciaAccesoaInformacionPublica/planeacion/documentos/informePDI2019-2030.pdf" TargetMode="External"/><Relationship Id="rId10" Type="http://schemas.openxmlformats.org/officeDocument/2006/relationships/hyperlink" Target="http://www.uis.edu.co/webUIS/es/administracion/rectoria/rendicionCuentas/2019-2022/documentos/estrategiaRendicionCuentas2021.pdf" TargetMode="External"/><Relationship Id="rId4" Type="http://schemas.openxmlformats.org/officeDocument/2006/relationships/hyperlink" Target="https://www.uis.edu.co/webUIS/es/transparenciaAccesoaInformacionPublica/planeacion/documentos/planAnticorrupcion/2021/PAAC2021-V1.pdf" TargetMode="External"/><Relationship Id="rId9" Type="http://schemas.openxmlformats.org/officeDocument/2006/relationships/hyperlink" Target="https://www.uis.edu.co/webUIS/es/index.jsp%20Ruta:%20Inicio/Sistemas%20de%20Informaci&#243;n/Intranet%20(usuario%20y%20contrase&#241;a:%20publico)/Sistema%20de%20Gesti&#243;n%20Integrado/%20%20Mapa%20de%20Procesos%20Documentaci&#243;n.%20En%20cada%20proceso%20se%20encuentra%20el%20listado%20maestro%20de%20documentos%20internos" TargetMode="External"/><Relationship Id="rId1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is.edu.co/intranet/calidad/mapa.html" TargetMode="External"/><Relationship Id="rId7" Type="http://schemas.openxmlformats.org/officeDocument/2006/relationships/comments" Target="../comments5.xml"/><Relationship Id="rId2" Type="http://schemas.openxmlformats.org/officeDocument/2006/relationships/hyperlink" Target="https://www.uis.edu.co/intranet/calidad/mapa.html" TargetMode="External"/><Relationship Id="rId1" Type="http://schemas.openxmlformats.org/officeDocument/2006/relationships/hyperlink" Target="https://www.uis.edu.co/sipqrsPublico/home.seam" TargetMode="External"/><Relationship Id="rId6" Type="http://schemas.openxmlformats.org/officeDocument/2006/relationships/vmlDrawing" Target="../drawings/vmlDrawing5.vm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mailuis-my.sharepoint.com/:b:/g/personal/mapidija_uis_edu_co/Eb_pRqGRCVxIm4CsBfwz0oABeOUFu90jJXfpEMxgWqo0Jw?e=3abzjA" TargetMode="External"/><Relationship Id="rId7" Type="http://schemas.openxmlformats.org/officeDocument/2006/relationships/vmlDrawing" Target="../drawings/vmlDrawing6.vml"/><Relationship Id="rId2" Type="http://schemas.openxmlformats.org/officeDocument/2006/relationships/hyperlink" Target="https://www.uis.edu.co/webUIS/es/concursosConvocatorias/2021/conv01_prof_catedra_2021/docs_generales/acuAcademico032-2021.pdf" TargetMode="External"/><Relationship Id="rId1" Type="http://schemas.openxmlformats.org/officeDocument/2006/relationships/hyperlink" Target="https://www.uis.edu.co/webUIS/es/concursoDocente/concursoDocente2021/index.html" TargetMode="External"/><Relationship Id="rId6" Type="http://schemas.openxmlformats.org/officeDocument/2006/relationships/drawing" Target="../drawings/drawing14.xml"/><Relationship Id="rId5" Type="http://schemas.openxmlformats.org/officeDocument/2006/relationships/printerSettings" Target="../printerSettings/printerSettings13.bin"/><Relationship Id="rId4" Type="http://schemas.openxmlformats.org/officeDocument/2006/relationships/hyperlink" Target="https://mailuis-my.sharepoint.com/:b:/g/personal/mapidija_uis_edu_co/Ebgh2dKufl1FiXtOgDcehcIB2_LcLon-QN9rwYwr4HC_-w"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8" Type="http://schemas.openxmlformats.org/officeDocument/2006/relationships/hyperlink" Target="file:///C:\:f:\g\personal\movilidad_uis_edu_co\EtaNX7_dwmVHnlp_NyAkru8B8sUO7pyCky87QqVtpqmJcA%3fe=IvGhgB" TargetMode="External"/><Relationship Id="rId13" Type="http://schemas.openxmlformats.org/officeDocument/2006/relationships/hyperlink" Target="file:///C:\:f:\g\personal\movilidad_uis_edu_co\EhTHht6SMztAgEAvynim59kBMvCvtNgL62rNWVpD4jnElw%3fe=U0oxmJ" TargetMode="External"/><Relationship Id="rId18" Type="http://schemas.openxmlformats.org/officeDocument/2006/relationships/hyperlink" Target="file:///C:\:f:\g\personal\relextconvenios_uis_edu_co\ErOBRLBT3clAlEYOZbMS2GABH-PkHvHkI-5HWDE2Q-HZFA%3fe=KzLIin" TargetMode="External"/><Relationship Id="rId26" Type="http://schemas.openxmlformats.org/officeDocument/2006/relationships/hyperlink" Target="file:///C:\eidiomas_uis_edu_co\_layouts\15\onedrive.aspx" TargetMode="External"/><Relationship Id="rId3" Type="http://schemas.openxmlformats.org/officeDocument/2006/relationships/hyperlink" Target="file:///C:\:u:\g\personal\movilidad_uis_edu_co\Ea9kj2F_qZBGoDeSts4uGu4BpcjD1Rx39IsF9eeUKlZlkA%3fe=Eoe4df" TargetMode="External"/><Relationship Id="rId21" Type="http://schemas.openxmlformats.org/officeDocument/2006/relationships/hyperlink" Target="file:///C:\:w:\g\personal\uisegresados_uis_edu_co\Ee6hESbiSfJAn3VpopzCuvsBMw6m-CgXCiSzptiuFI2uQw%3fe=8gURe6" TargetMode="External"/><Relationship Id="rId7" Type="http://schemas.openxmlformats.org/officeDocument/2006/relationships/hyperlink" Target="file:///C:\:w:\g\personal\uisegresados_uis_edu_co\Ee6hESbiSfJAn3VpopzCuvsBMw6m-CgXCiSzptiuFI2uQw%3fe=8gURe6" TargetMode="External"/><Relationship Id="rId12" Type="http://schemas.openxmlformats.org/officeDocument/2006/relationships/hyperlink" Target="file:///C:\:u:\g\personal\movilidad_uis_edu_co\Ea9kj2F_qZBGoDeSts4uGu4BpcjD1Rx39IsF9eeUKlZlkA%3fe=Eoe4df" TargetMode="External"/><Relationship Id="rId17" Type="http://schemas.openxmlformats.org/officeDocument/2006/relationships/hyperlink" Target="file:///C:\:f:\g\personal\relextconvenios_uis_edu_co\ErOBRLBT3clAlEYOZbMS2GABH-PkHvHkI-5HWDE2Q-HZFA%3fe=KzLIin" TargetMode="External"/><Relationship Id="rId25" Type="http://schemas.openxmlformats.org/officeDocument/2006/relationships/hyperlink" Target="file:///C:\eidiomas_uis_edu_co\_layouts\15\onedrive.aspx" TargetMode="External"/><Relationship Id="rId2" Type="http://schemas.openxmlformats.org/officeDocument/2006/relationships/hyperlink" Target="https://youtube.com/playlist?list=PLvwgA-3gXjlbyiQXtDticlaobJLG7vj2Y" TargetMode="External"/><Relationship Id="rId16" Type="http://schemas.openxmlformats.org/officeDocument/2006/relationships/hyperlink" Target="https://youtu.be/DG44fx5MueQ" TargetMode="External"/><Relationship Id="rId20" Type="http://schemas.openxmlformats.org/officeDocument/2006/relationships/hyperlink" Target="file:///C:\:w:\g\personal\uisegresados_uis_edu_co\Ee6hESbiSfJAn3VpopzCuvsBMw6m-CgXCiSzptiuFI2uQw%3fe=8gURe6" TargetMode="External"/><Relationship Id="rId29" Type="http://schemas.openxmlformats.org/officeDocument/2006/relationships/drawing" Target="../drawings/drawing22.xml"/><Relationship Id="rId1" Type="http://schemas.openxmlformats.org/officeDocument/2006/relationships/hyperlink" Target="https://www.uis.edu.co/webUIS/es/administracion/relacionesExteriores/index.html" TargetMode="External"/><Relationship Id="rId6" Type="http://schemas.openxmlformats.org/officeDocument/2006/relationships/hyperlink" Target="file:///C:\:w:\g\personal\uisegresados_uis_edu_co\Ee6hESbiSfJAn3VpopzCuvsBMw6m-CgXCiSzptiuFI2uQw%3fe=8gURe6" TargetMode="External"/><Relationship Id="rId11" Type="http://schemas.openxmlformats.org/officeDocument/2006/relationships/hyperlink" Target="https://youtube.com/playlist?list=PLvwgA-3gXjlbyiQXtDticlaobJLG7vj2Y" TargetMode="External"/><Relationship Id="rId24" Type="http://schemas.openxmlformats.org/officeDocument/2006/relationships/hyperlink" Target="file:///C:\eidiomas_uis_edu_co\_layouts\15\onedrive.aspx" TargetMode="External"/><Relationship Id="rId5" Type="http://schemas.openxmlformats.org/officeDocument/2006/relationships/hyperlink" Target="file:///C:\:w:\g\personal\uisegresados_uis_edu_co\Ee6hESbiSfJAn3VpopzCuvsBMw6m-CgXCiSzptiuFI2uQw%3fe=8gURe6" TargetMode="External"/><Relationship Id="rId15" Type="http://schemas.openxmlformats.org/officeDocument/2006/relationships/hyperlink" Target="https://www.uis.edu.co/webUIS/es/administracion/relacionesExteriores/index.html" TargetMode="External"/><Relationship Id="rId23" Type="http://schemas.openxmlformats.org/officeDocument/2006/relationships/hyperlink" Target="file:///C:\eidiomas_uis_edu_co\_layouts\15\onedrive.aspx" TargetMode="External"/><Relationship Id="rId28" Type="http://schemas.openxmlformats.org/officeDocument/2006/relationships/printerSettings" Target="../printerSettings/printerSettings18.bin"/><Relationship Id="rId10" Type="http://schemas.openxmlformats.org/officeDocument/2006/relationships/hyperlink" Target="https://www.uis.edu.co/webUIS/es/administracion/relacionesExteriores/index.html" TargetMode="External"/><Relationship Id="rId19" Type="http://schemas.openxmlformats.org/officeDocument/2006/relationships/hyperlink" Target="file:///C:\:f:\g\personal\relextconvenios_uis_edu_co\ErOBRLBT3clAlEYOZbMS2GABH-PkHvHkI-5HWDE2Q-HZFA%3fe=KzLIin" TargetMode="External"/><Relationship Id="rId31" Type="http://schemas.openxmlformats.org/officeDocument/2006/relationships/comments" Target="../comments13.xml"/><Relationship Id="rId4" Type="http://schemas.openxmlformats.org/officeDocument/2006/relationships/hyperlink" Target="file:///C:\:f:\g\personal\movilidad_uis_edu_co\EiC070seoL5MtPwGJSSP_ToBe2e2ZghSRxeNtfFw4UaTRA%3fe=dyyM0O" TargetMode="External"/><Relationship Id="rId9" Type="http://schemas.openxmlformats.org/officeDocument/2006/relationships/hyperlink" Target="file:///C:\:x:\g\personal\movilidad_uis_edu_co\Ec4cjcRbLzVHmhs-GI3_AL8BOhtuS4X-bo_lde34P6MlYg%3fe=0a3GwL" TargetMode="External"/><Relationship Id="rId14" Type="http://schemas.openxmlformats.org/officeDocument/2006/relationships/hyperlink" Target="https://www.uis.edu.co/webUIS/es/administracion/relacionesExteriores/index.html" TargetMode="External"/><Relationship Id="rId22" Type="http://schemas.openxmlformats.org/officeDocument/2006/relationships/hyperlink" Target="file:///C:\:w:\g\personal\uisegresados_uis_edu_co\Ee6hESbiSfJAn3VpopzCuvsBMw6m-CgXCiSzptiuFI2uQw%3fe=8gURe6" TargetMode="External"/><Relationship Id="rId27" Type="http://schemas.openxmlformats.org/officeDocument/2006/relationships/hyperlink" Target="file:///C:\eidiomas_uis_edu_co\_layouts\15\onedrive.aspx" TargetMode="External"/><Relationship Id="rId30"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8" Type="http://schemas.openxmlformats.org/officeDocument/2006/relationships/hyperlink" Target="https://www.uis.edu.co/intranet/documentos/rrhh/manualFuncionesProfesionales.pdf" TargetMode="External"/><Relationship Id="rId13" Type="http://schemas.openxmlformats.org/officeDocument/2006/relationships/hyperlink" Target="https://www.uis.edu.co/intranet/calidad/documentos/BIBLIOTECA/MANUALES/MBI.01.pdf" TargetMode="External"/><Relationship Id="rId18" Type="http://schemas.openxmlformats.org/officeDocument/2006/relationships/hyperlink" Target="https://mailuis-my.sharepoint.com/:f:/g/personal/vtorresa_uis_edu_co/ElBcvmtaM-pKqaCOHbriKvoBl0Ga4FZTxRJCHIleNeSY2w?e=fJpXNs" TargetMode="External"/><Relationship Id="rId3" Type="http://schemas.openxmlformats.org/officeDocument/2006/relationships/hyperlink" Target="https://www.uis.edu.co/intranet/calidad/documentos/BIBLIOTECA/PROCEDIMIENTOS/PBI.02.pdf" TargetMode="External"/><Relationship Id="rId21" Type="http://schemas.openxmlformats.org/officeDocument/2006/relationships/drawing" Target="../drawings/drawing23.xml"/><Relationship Id="rId7" Type="http://schemas.openxmlformats.org/officeDocument/2006/relationships/hyperlink" Target="http://www.uis.edu.co/webUIS/es/acercaUis/reglamentos/reglamentoBiblioteca.pdf" TargetMode="External"/><Relationship Id="rId12" Type="http://schemas.openxmlformats.org/officeDocument/2006/relationships/hyperlink" Target="https://www.uis.edu.co/intranet/calidad/documentos/BIBLIOTECA/PROCEDIMIENTOS/PBI.13.pdf" TargetMode="External"/><Relationship Id="rId17" Type="http://schemas.openxmlformats.org/officeDocument/2006/relationships/hyperlink" Target="https://www.uis.edu.co/intranet/calidad/documentos/BIBLIOTECA/GUIAS/GBI.02.pdf" TargetMode="External"/><Relationship Id="rId2" Type="http://schemas.openxmlformats.org/officeDocument/2006/relationships/hyperlink" Target="https://www.uis.edu.co/intranet/calidad/documentos/BIBLIOTECA/PROCEDIMIENTOS/PBI.01.pdf" TargetMode="External"/><Relationship Id="rId16" Type="http://schemas.openxmlformats.org/officeDocument/2006/relationships/hyperlink" Target="https://www.uis.edu.co/intranet/calidad/documentos/BIBLIOTECA/GUIAS/GBI.01.pdf" TargetMode="External"/><Relationship Id="rId20" Type="http://schemas.openxmlformats.org/officeDocument/2006/relationships/hyperlink" Target="https://www.uis.edu.co/intranet/documentos/mantenimiento_preventivo/PlanMantenimientoPreventivo.pdf" TargetMode="External"/><Relationship Id="rId1" Type="http://schemas.openxmlformats.org/officeDocument/2006/relationships/hyperlink" Target="http://documentos.uis.edu.co/documentos/ConsultasSecretariaGeneral/DocumentoContenido.aspx?Id=40356&amp;Tabla=ACADE000_NEW" TargetMode="External"/><Relationship Id="rId6" Type="http://schemas.openxmlformats.org/officeDocument/2006/relationships/hyperlink" Target="https://mailuis-my.sharepoint.com/:f:/g/personal/sanjulpe_uis_edu_co/EraFw9hBmRFNhB4cSq4qU2IBxBZQy15t124mtvN0E0gjiQ?e=YVIXN1" TargetMode="External"/><Relationship Id="rId11" Type="http://schemas.openxmlformats.org/officeDocument/2006/relationships/hyperlink" Target="https://www.uis.edu.co/intranet/calidad/documentos/BIBLIOTECA/PROCEDIMIENTOS/PBI.10.pdf" TargetMode="External"/><Relationship Id="rId5" Type="http://schemas.openxmlformats.org/officeDocument/2006/relationships/hyperlink" Target="http://tangara.uis.edu.co/" TargetMode="External"/><Relationship Id="rId15" Type="http://schemas.openxmlformats.org/officeDocument/2006/relationships/hyperlink" Target="https://www.uis.edu.co/intranet/calidad/documentos/BIBLIOTECA/INSTRUCTIVOS/IBI.01.pdf" TargetMode="External"/><Relationship Id="rId23" Type="http://schemas.openxmlformats.org/officeDocument/2006/relationships/comments" Target="../comments14.xml"/><Relationship Id="rId10" Type="http://schemas.openxmlformats.org/officeDocument/2006/relationships/hyperlink" Target="https://www.uis.edu.co/intranet/calidad/documentos/BIBLIOTECA/PROCEDIMIENTOS/PBI.09.pdf" TargetMode="External"/><Relationship Id="rId19" Type="http://schemas.openxmlformats.org/officeDocument/2006/relationships/hyperlink" Target="http://tangara.uis.edu.co/" TargetMode="External"/><Relationship Id="rId4" Type="http://schemas.openxmlformats.org/officeDocument/2006/relationships/hyperlink" Target="https://mailuis-my.sharepoint.com/:x:/g/personal/vtorresa_uis_edu_co/ETUo-lcCZAZKppwLhlK4PqcBrhHtY9eOZ2ME_qp5njTukA?e=tFGdgS" TargetMode="External"/><Relationship Id="rId9" Type="http://schemas.openxmlformats.org/officeDocument/2006/relationships/hyperlink" Target="https://www.uis.edu.co/intranet/documentos/rrhh/manualFuncionesNoProfesionales.pdf" TargetMode="External"/><Relationship Id="rId14" Type="http://schemas.openxmlformats.org/officeDocument/2006/relationships/hyperlink" Target="https://www.uis.edu.co/intranet/calidad/documentos/BIBLIOTECA/MANUALES/MBI.02.pdf" TargetMode="External"/><Relationship Id="rId22"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8" Type="http://schemas.openxmlformats.org/officeDocument/2006/relationships/hyperlink" Target="https://bit.ly/3jOmrce" TargetMode="External"/><Relationship Id="rId13" Type="http://schemas.openxmlformats.org/officeDocument/2006/relationships/comments" Target="../comments18.xml"/><Relationship Id="rId3" Type="http://schemas.openxmlformats.org/officeDocument/2006/relationships/hyperlink" Target="https://bit.ly/3jKV1UC" TargetMode="External"/><Relationship Id="rId7" Type="http://schemas.openxmlformats.org/officeDocument/2006/relationships/hyperlink" Target="https://bit.ly/3jOmrce" TargetMode="External"/><Relationship Id="rId12" Type="http://schemas.openxmlformats.org/officeDocument/2006/relationships/vmlDrawing" Target="../drawings/vmlDrawing18.vml"/><Relationship Id="rId2" Type="http://schemas.openxmlformats.org/officeDocument/2006/relationships/hyperlink" Target="https://bit.ly/3dJAjk1" TargetMode="External"/><Relationship Id="rId1" Type="http://schemas.openxmlformats.org/officeDocument/2006/relationships/hyperlink" Target="https://bit.ly/3w6apxg" TargetMode="External"/><Relationship Id="rId6" Type="http://schemas.openxmlformats.org/officeDocument/2006/relationships/hyperlink" Target="https://bit.ly/3wlCws8" TargetMode="External"/><Relationship Id="rId11" Type="http://schemas.openxmlformats.org/officeDocument/2006/relationships/drawing" Target="../drawings/drawing28.xml"/><Relationship Id="rId5" Type="http://schemas.openxmlformats.org/officeDocument/2006/relationships/hyperlink" Target="https://bit.ly/3ymZiRS" TargetMode="External"/><Relationship Id="rId10" Type="http://schemas.openxmlformats.org/officeDocument/2006/relationships/printerSettings" Target="../printerSettings/printerSettings20.bin"/><Relationship Id="rId4" Type="http://schemas.openxmlformats.org/officeDocument/2006/relationships/hyperlink" Target="https://bit.ly/3hgBSrO" TargetMode="External"/><Relationship Id="rId9" Type="http://schemas.openxmlformats.org/officeDocument/2006/relationships/hyperlink" Target="https://bit.ly/3AyzBQj" TargetMode="Externa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9.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uis.edu.co/intranet/calidad/mapa.html" TargetMode="External"/></Relationships>
</file>

<file path=xl/worksheets/_rels/sheet30.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hyperlink" Target="file:///C:\:f:\g\personal\sanjulpe_uis_edu_co\EqkYg-j-0itFkfxquMvrA1wBmODBcysbAns7XswC1DlWVQ%3fe=jBb39H" TargetMode="External"/><Relationship Id="rId7" Type="http://schemas.openxmlformats.org/officeDocument/2006/relationships/vmlDrawing" Target="../drawings/vmlDrawing20.vml"/><Relationship Id="rId2" Type="http://schemas.openxmlformats.org/officeDocument/2006/relationships/hyperlink" Target="file:///C:\:f:\g\personal\sanjulpe_uis_edu_co\EgHRFYiD1YxDryK7wkefD0wBkLKP7DB6lgfy0Yptfvb98g%3fe=DGcUpp" TargetMode="External"/><Relationship Id="rId1" Type="http://schemas.openxmlformats.org/officeDocument/2006/relationships/hyperlink" Target="file:///C:\:f:\g\personal\sanjulpe_uis_edu_co\Eqd52wO3DnxDtm2k7UK4PpoBydEuMAf0PtYw18cN_c3lQQ%3fe=D4GK7z" TargetMode="External"/><Relationship Id="rId6" Type="http://schemas.openxmlformats.org/officeDocument/2006/relationships/drawing" Target="../drawings/drawing30.xml"/><Relationship Id="rId5" Type="http://schemas.openxmlformats.org/officeDocument/2006/relationships/printerSettings" Target="../printerSettings/printerSettings22.bin"/><Relationship Id="rId4" Type="http://schemas.openxmlformats.org/officeDocument/2006/relationships/hyperlink" Target="file:///C:\:f:\g\personal\sanjulpe_uis_edu_co\EpnB2H8yFUJIozBbLC0uLDABC31M1wKxO8fhRdiGOAdY0Q%3fe=f1oa6V" TargetMode="Externa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2.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3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34.xml.rels><?xml version="1.0" encoding="UTF-8" standalone="yes"?>
<Relationships xmlns="http://schemas.openxmlformats.org/package/2006/relationships"><Relationship Id="rId8" Type="http://schemas.openxmlformats.org/officeDocument/2006/relationships/vmlDrawing" Target="../drawings/vmlDrawing24.vml"/><Relationship Id="rId3" Type="http://schemas.openxmlformats.org/officeDocument/2006/relationships/hyperlink" Target="https://www.uis.edu.co/webUIS/es/rss/noticia.jsp?id=37&amp;canal=1112.xml&amp;facultad=ppal" TargetMode="External"/><Relationship Id="rId7" Type="http://schemas.openxmlformats.org/officeDocument/2006/relationships/drawing" Target="../drawings/drawing34.xml"/><Relationship Id="rId2" Type="http://schemas.openxmlformats.org/officeDocument/2006/relationships/hyperlink" Target="https://www.uis.edu.co/webUIS/es/rss/noticia.jsp?id=37&amp;canal=1112.xml&amp;facultad=ppal" TargetMode="External"/><Relationship Id="rId1" Type="http://schemas.openxmlformats.org/officeDocument/2006/relationships/hyperlink" Target="https://www.uis.edu.co/webUIS/es/rss/noticia.jsp?id=37&amp;canal=1112.xml&amp;facultad=ppal%20%20%20%20*Pantallazo%20base%20seguimiento%20afiliados" TargetMode="External"/><Relationship Id="rId6" Type="http://schemas.openxmlformats.org/officeDocument/2006/relationships/printerSettings" Target="../printerSettings/printerSettings26.bin"/><Relationship Id="rId5" Type="http://schemas.openxmlformats.org/officeDocument/2006/relationships/hyperlink" Target="https://www.uis.edu.co/intranet/calidad/calidad.jsp" TargetMode="External"/><Relationship Id="rId4" Type="http://schemas.openxmlformats.org/officeDocument/2006/relationships/hyperlink" Target="https://www.youtube.com/c/VecinosyAmigosUIS/videos" TargetMode="External"/><Relationship Id="rId9" Type="http://schemas.openxmlformats.org/officeDocument/2006/relationships/comments" Target="../comments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bit.ly/2XfLziL" TargetMode="External"/><Relationship Id="rId7" Type="http://schemas.openxmlformats.org/officeDocument/2006/relationships/drawing" Target="../drawings/drawing9.xml"/><Relationship Id="rId2" Type="http://schemas.openxmlformats.org/officeDocument/2006/relationships/hyperlink" Target="https://bit.ly/3lQf0Cg" TargetMode="External"/><Relationship Id="rId1" Type="http://schemas.openxmlformats.org/officeDocument/2006/relationships/hyperlink" Target="https://bit.ly/3yEoqEl" TargetMode="External"/><Relationship Id="rId6" Type="http://schemas.openxmlformats.org/officeDocument/2006/relationships/printerSettings" Target="../printerSettings/printerSettings9.bin"/><Relationship Id="rId5" Type="http://schemas.openxmlformats.org/officeDocument/2006/relationships/hyperlink" Target="https://bit.ly/3fMcQQ8" TargetMode="External"/><Relationship Id="rId4" Type="http://schemas.openxmlformats.org/officeDocument/2006/relationships/hyperlink" Target="https://bit.ly/3jGik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9"/>
  <sheetViews>
    <sheetView showGridLines="0" topLeftCell="A13" zoomScaleNormal="100" workbookViewId="0">
      <selection activeCell="H37" sqref="H37"/>
    </sheetView>
  </sheetViews>
  <sheetFormatPr baseColWidth="10" defaultRowHeight="15" x14ac:dyDescent="0.25"/>
  <cols>
    <col min="1" max="1" width="3.7109375" style="5" customWidth="1"/>
    <col min="2" max="2" width="2.7109375" style="5" bestFit="1" customWidth="1"/>
    <col min="3" max="3" width="4.7109375" style="5" customWidth="1"/>
    <col min="4" max="4" width="101" style="5" customWidth="1"/>
    <col min="5" max="5" width="2" style="5" customWidth="1"/>
    <col min="6" max="16384" width="11.42578125" style="5"/>
  </cols>
  <sheetData>
    <row r="1" spans="1:5" ht="49.5" customHeight="1" x14ac:dyDescent="0.25">
      <c r="A1" s="6"/>
      <c r="B1" s="705" t="s">
        <v>228</v>
      </c>
      <c r="C1" s="705"/>
      <c r="D1" s="706"/>
      <c r="E1" s="6"/>
    </row>
    <row r="2" spans="1:5" ht="25.5" customHeight="1" x14ac:dyDescent="0.25">
      <c r="A2" s="6"/>
      <c r="B2" s="703" t="s">
        <v>809</v>
      </c>
      <c r="C2" s="703"/>
      <c r="D2" s="704"/>
      <c r="E2" s="6"/>
    </row>
    <row r="3" spans="1:5" ht="6" customHeight="1" x14ac:dyDescent="0.25">
      <c r="A3" s="6"/>
      <c r="B3" s="1"/>
      <c r="C3" s="1"/>
      <c r="D3" s="1"/>
      <c r="E3" s="6"/>
    </row>
    <row r="4" spans="1:5" x14ac:dyDescent="0.25">
      <c r="A4" s="6"/>
      <c r="B4" s="1"/>
      <c r="C4" s="1"/>
      <c r="D4" s="1"/>
      <c r="E4" s="6"/>
    </row>
    <row r="5" spans="1:5" x14ac:dyDescent="0.25">
      <c r="A5" s="6"/>
      <c r="B5" s="1"/>
      <c r="C5"/>
      <c r="D5" s="1"/>
      <c r="E5" s="6"/>
    </row>
    <row r="6" spans="1:5" x14ac:dyDescent="0.25">
      <c r="A6" s="6"/>
      <c r="B6" s="1"/>
      <c r="C6" s="1"/>
      <c r="D6" s="1"/>
      <c r="E6" s="6"/>
    </row>
    <row r="7" spans="1:5" x14ac:dyDescent="0.25">
      <c r="A7" s="6"/>
      <c r="B7" s="1"/>
      <c r="C7" s="1"/>
      <c r="D7" s="1"/>
      <c r="E7" s="6"/>
    </row>
    <row r="8" spans="1:5" x14ac:dyDescent="0.25">
      <c r="A8" s="6"/>
      <c r="B8" s="1"/>
      <c r="C8" s="1"/>
      <c r="D8" s="1"/>
      <c r="E8" s="6"/>
    </row>
    <row r="9" spans="1:5" x14ac:dyDescent="0.25">
      <c r="A9" s="6"/>
      <c r="B9" s="1"/>
      <c r="C9" s="1"/>
      <c r="D9" s="1"/>
      <c r="E9" s="6"/>
    </row>
    <row r="10" spans="1:5" x14ac:dyDescent="0.25">
      <c r="A10" s="6"/>
      <c r="B10" s="1"/>
      <c r="C10" s="1"/>
      <c r="D10" s="1"/>
      <c r="E10" s="6"/>
    </row>
    <row r="11" spans="1:5" x14ac:dyDescent="0.25">
      <c r="A11" s="6"/>
      <c r="B11" s="1"/>
      <c r="C11" s="1"/>
      <c r="D11" s="1"/>
      <c r="E11" s="6"/>
    </row>
    <row r="12" spans="1:5" x14ac:dyDescent="0.25">
      <c r="A12" s="6"/>
      <c r="B12" s="702" t="s">
        <v>8</v>
      </c>
      <c r="C12" s="702"/>
      <c r="D12" s="702"/>
      <c r="E12" s="6"/>
    </row>
    <row r="13" spans="1:5" ht="7.5" customHeight="1" x14ac:dyDescent="0.25">
      <c r="A13" s="6"/>
      <c r="B13" s="115"/>
      <c r="C13" s="115"/>
      <c r="D13" s="115"/>
      <c r="E13" s="6"/>
    </row>
    <row r="14" spans="1:5" ht="18" x14ac:dyDescent="0.25">
      <c r="A14" s="6"/>
      <c r="B14" s="1">
        <v>1</v>
      </c>
      <c r="C14" s="708" t="s">
        <v>0</v>
      </c>
      <c r="D14" s="708"/>
      <c r="E14" s="6"/>
    </row>
    <row r="15" spans="1:5" ht="6.75" customHeight="1" x14ac:dyDescent="0.25">
      <c r="A15" s="6"/>
      <c r="B15" s="1"/>
      <c r="C15" s="113"/>
      <c r="D15" s="113"/>
      <c r="E15" s="6"/>
    </row>
    <row r="16" spans="1:5" ht="18" x14ac:dyDescent="0.25">
      <c r="A16" s="6"/>
      <c r="B16" s="1">
        <v>2</v>
      </c>
      <c r="C16" s="708" t="s">
        <v>1</v>
      </c>
      <c r="D16" s="708"/>
      <c r="E16" s="6"/>
    </row>
    <row r="17" spans="1:5" ht="6.75" customHeight="1" x14ac:dyDescent="0.25">
      <c r="A17" s="6"/>
      <c r="B17" s="1"/>
      <c r="C17" s="113"/>
      <c r="D17" s="113"/>
      <c r="E17" s="6"/>
    </row>
    <row r="18" spans="1:5" x14ac:dyDescent="0.25">
      <c r="A18" s="6"/>
      <c r="B18" s="1">
        <v>3</v>
      </c>
      <c r="C18" s="707" t="s">
        <v>2</v>
      </c>
      <c r="D18" s="707"/>
      <c r="E18" s="6"/>
    </row>
    <row r="19" spans="1:5" ht="18" x14ac:dyDescent="0.3">
      <c r="A19" s="6"/>
      <c r="B19" s="1"/>
      <c r="C19" s="113">
        <v>3.1</v>
      </c>
      <c r="D19" s="114" t="s">
        <v>3</v>
      </c>
      <c r="E19" s="6"/>
    </row>
    <row r="20" spans="1:5" ht="18" x14ac:dyDescent="0.3">
      <c r="A20" s="6"/>
      <c r="B20" s="1"/>
      <c r="C20" s="113">
        <v>3.2</v>
      </c>
      <c r="D20" s="114" t="s">
        <v>4</v>
      </c>
      <c r="E20" s="6"/>
    </row>
    <row r="21" spans="1:5" ht="18" x14ac:dyDescent="0.3">
      <c r="A21" s="6"/>
      <c r="B21" s="1"/>
      <c r="C21" s="113">
        <v>3.3</v>
      </c>
      <c r="D21" s="114" t="s">
        <v>2193</v>
      </c>
      <c r="E21" s="6"/>
    </row>
    <row r="22" spans="1:5" ht="18" x14ac:dyDescent="0.3">
      <c r="A22" s="6"/>
      <c r="B22" s="1"/>
      <c r="C22" s="113">
        <v>3.4</v>
      </c>
      <c r="D22" s="114" t="s">
        <v>5</v>
      </c>
      <c r="E22" s="6"/>
    </row>
    <row r="23" spans="1:5" ht="6.75" customHeight="1" x14ac:dyDescent="0.25">
      <c r="A23" s="6"/>
      <c r="B23" s="1"/>
      <c r="C23" s="113"/>
      <c r="D23" s="113"/>
      <c r="E23" s="6"/>
    </row>
    <row r="24" spans="1:5" ht="18" x14ac:dyDescent="0.25">
      <c r="A24" s="6"/>
      <c r="B24" s="1">
        <v>4</v>
      </c>
      <c r="C24" s="708" t="s">
        <v>186</v>
      </c>
      <c r="D24" s="708"/>
      <c r="E24" s="6"/>
    </row>
    <row r="25" spans="1:5" ht="6.75" customHeight="1" x14ac:dyDescent="0.25">
      <c r="A25" s="6"/>
      <c r="B25" s="1"/>
      <c r="C25" s="113"/>
      <c r="D25" s="113"/>
      <c r="E25" s="6"/>
    </row>
    <row r="26" spans="1:5" ht="18" x14ac:dyDescent="0.25">
      <c r="A26" s="6"/>
      <c r="B26" s="1">
        <v>5</v>
      </c>
      <c r="C26" s="708" t="s">
        <v>6</v>
      </c>
      <c r="D26" s="708"/>
      <c r="E26" s="6"/>
    </row>
    <row r="27" spans="1:5" ht="6.75" customHeight="1" x14ac:dyDescent="0.25">
      <c r="A27" s="6"/>
      <c r="B27" s="1"/>
      <c r="C27" s="113"/>
      <c r="D27" s="113"/>
      <c r="E27" s="6"/>
    </row>
    <row r="28" spans="1:5" ht="18" x14ac:dyDescent="0.25">
      <c r="A28" s="6"/>
      <c r="B28" s="1">
        <v>6</v>
      </c>
      <c r="C28" s="710" t="s">
        <v>30</v>
      </c>
      <c r="D28" s="710"/>
      <c r="E28" s="6"/>
    </row>
    <row r="29" spans="1:5" ht="6.75" customHeight="1" x14ac:dyDescent="0.25">
      <c r="A29" s="6"/>
      <c r="B29" s="1"/>
      <c r="C29" s="1"/>
      <c r="D29" s="1"/>
      <c r="E29" s="6"/>
    </row>
    <row r="30" spans="1:5" x14ac:dyDescent="0.25">
      <c r="A30" s="6"/>
      <c r="B30" s="709" t="s">
        <v>7</v>
      </c>
      <c r="C30" s="709"/>
      <c r="D30" s="709"/>
      <c r="E30" s="6"/>
    </row>
    <row r="31" spans="1:5" ht="3.75" customHeight="1" x14ac:dyDescent="0.25">
      <c r="A31" s="6"/>
      <c r="B31" s="1"/>
      <c r="C31" s="2"/>
      <c r="D31" s="3"/>
      <c r="E31" s="6"/>
    </row>
    <row r="32" spans="1:5" ht="48.75" customHeight="1" x14ac:dyDescent="0.25">
      <c r="A32" s="6"/>
      <c r="B32" s="700" t="s">
        <v>2203</v>
      </c>
      <c r="C32" s="700"/>
      <c r="D32" s="700"/>
      <c r="E32" s="6"/>
    </row>
    <row r="33" spans="1:5" x14ac:dyDescent="0.25">
      <c r="A33" s="6"/>
      <c r="B33" s="701"/>
      <c r="C33" s="701"/>
      <c r="D33" s="701"/>
      <c r="E33" s="6"/>
    </row>
    <row r="34" spans="1:5" ht="17.25" x14ac:dyDescent="0.25">
      <c r="A34" s="6"/>
      <c r="B34" s="1"/>
      <c r="C34" s="4">
        <v>1</v>
      </c>
      <c r="D34" s="161" t="s">
        <v>29</v>
      </c>
      <c r="E34" s="6"/>
    </row>
    <row r="35" spans="1:5" ht="17.25" x14ac:dyDescent="0.25">
      <c r="A35" s="6"/>
      <c r="B35" s="1"/>
      <c r="C35" s="4">
        <v>2</v>
      </c>
      <c r="D35" s="161" t="s">
        <v>39</v>
      </c>
      <c r="E35" s="6"/>
    </row>
    <row r="36" spans="1:5" ht="17.25" x14ac:dyDescent="0.25">
      <c r="A36" s="6"/>
      <c r="B36" s="1"/>
      <c r="C36" s="4">
        <v>3</v>
      </c>
      <c r="D36" s="161" t="s">
        <v>70</v>
      </c>
      <c r="E36" s="6"/>
    </row>
    <row r="37" spans="1:5" ht="17.25" x14ac:dyDescent="0.25">
      <c r="A37" s="6"/>
      <c r="B37" s="1"/>
      <c r="C37" s="4">
        <v>4</v>
      </c>
      <c r="D37" s="161" t="s">
        <v>71</v>
      </c>
      <c r="E37" s="6"/>
    </row>
    <row r="38" spans="1:5" ht="17.25" x14ac:dyDescent="0.25">
      <c r="A38" s="6"/>
      <c r="B38" s="1"/>
      <c r="C38" s="4">
        <v>5</v>
      </c>
      <c r="D38" s="161" t="s">
        <v>51</v>
      </c>
      <c r="E38" s="6"/>
    </row>
    <row r="39" spans="1:5" ht="17.25" x14ac:dyDescent="0.25">
      <c r="A39" s="6"/>
      <c r="B39" s="1"/>
      <c r="C39" s="4">
        <v>6</v>
      </c>
      <c r="D39" s="161" t="s">
        <v>72</v>
      </c>
      <c r="E39" s="6"/>
    </row>
    <row r="40" spans="1:5" ht="17.25" x14ac:dyDescent="0.25">
      <c r="A40" s="6"/>
      <c r="B40" s="1"/>
      <c r="C40" s="4">
        <v>7</v>
      </c>
      <c r="D40" s="161" t="s">
        <v>73</v>
      </c>
      <c r="E40" s="6"/>
    </row>
    <row r="41" spans="1:5" ht="17.25" x14ac:dyDescent="0.25">
      <c r="A41" s="6"/>
      <c r="B41" s="1"/>
      <c r="C41" s="4">
        <v>7.1</v>
      </c>
      <c r="D41" s="161" t="s">
        <v>68</v>
      </c>
      <c r="E41" s="6"/>
    </row>
    <row r="42" spans="1:5" ht="17.25" x14ac:dyDescent="0.25">
      <c r="A42" s="6"/>
      <c r="B42" s="1"/>
      <c r="C42" s="4">
        <v>7.2</v>
      </c>
      <c r="D42" s="161" t="s">
        <v>74</v>
      </c>
      <c r="E42" s="6"/>
    </row>
    <row r="43" spans="1:5" ht="17.25" x14ac:dyDescent="0.25">
      <c r="A43" s="6"/>
      <c r="B43" s="1"/>
      <c r="C43" s="4">
        <v>8</v>
      </c>
      <c r="D43" s="161" t="s">
        <v>75</v>
      </c>
      <c r="E43" s="6"/>
    </row>
    <row r="44" spans="1:5" ht="17.25" x14ac:dyDescent="0.25">
      <c r="A44" s="6"/>
      <c r="B44" s="1"/>
      <c r="C44" s="4">
        <v>9</v>
      </c>
      <c r="D44" s="161" t="s">
        <v>34</v>
      </c>
      <c r="E44" s="6"/>
    </row>
    <row r="45" spans="1:5" ht="17.25" x14ac:dyDescent="0.25">
      <c r="A45" s="6"/>
      <c r="B45" s="1"/>
      <c r="C45" s="4">
        <v>10</v>
      </c>
      <c r="D45" s="161" t="s">
        <v>47</v>
      </c>
      <c r="E45" s="6"/>
    </row>
    <row r="46" spans="1:5" ht="17.25" x14ac:dyDescent="0.25">
      <c r="A46" s="6"/>
      <c r="B46" s="1"/>
      <c r="C46" s="4">
        <v>11</v>
      </c>
      <c r="D46" s="161" t="s">
        <v>61</v>
      </c>
      <c r="E46" s="6"/>
    </row>
    <row r="47" spans="1:5" ht="17.25" x14ac:dyDescent="0.25">
      <c r="A47" s="6"/>
      <c r="B47" s="1"/>
      <c r="C47" s="4">
        <v>12</v>
      </c>
      <c r="D47" s="161" t="s">
        <v>27</v>
      </c>
      <c r="E47" s="6"/>
    </row>
    <row r="48" spans="1:5" ht="17.25" x14ac:dyDescent="0.25">
      <c r="A48" s="6"/>
      <c r="B48" s="1"/>
      <c r="C48" s="4">
        <v>13</v>
      </c>
      <c r="D48" s="161" t="s">
        <v>76</v>
      </c>
      <c r="E48" s="6"/>
    </row>
    <row r="49" spans="1:5" ht="17.25" x14ac:dyDescent="0.25">
      <c r="A49" s="6"/>
      <c r="B49" s="1"/>
      <c r="C49" s="4">
        <v>14</v>
      </c>
      <c r="D49" s="161" t="s">
        <v>63</v>
      </c>
      <c r="E49" s="6"/>
    </row>
    <row r="50" spans="1:5" ht="17.25" x14ac:dyDescent="0.25">
      <c r="A50" s="6"/>
      <c r="B50" s="1"/>
      <c r="C50" s="4">
        <v>15</v>
      </c>
      <c r="D50" s="161" t="s">
        <v>77</v>
      </c>
      <c r="E50" s="6"/>
    </row>
    <row r="51" spans="1:5" ht="17.25" x14ac:dyDescent="0.25">
      <c r="A51" s="6"/>
      <c r="B51" s="1"/>
      <c r="C51" s="4">
        <v>16</v>
      </c>
      <c r="D51" s="161" t="s">
        <v>54</v>
      </c>
      <c r="E51" s="6"/>
    </row>
    <row r="52" spans="1:5" ht="17.25" x14ac:dyDescent="0.25">
      <c r="A52" s="6"/>
      <c r="B52" s="1"/>
      <c r="C52" s="4">
        <v>17</v>
      </c>
      <c r="D52" s="161" t="s">
        <v>44</v>
      </c>
      <c r="E52" s="6"/>
    </row>
    <row r="53" spans="1:5" ht="17.25" x14ac:dyDescent="0.25">
      <c r="A53" s="6"/>
      <c r="B53" s="1"/>
      <c r="C53" s="4">
        <v>18</v>
      </c>
      <c r="D53" s="161" t="s">
        <v>59</v>
      </c>
      <c r="E53" s="6"/>
    </row>
    <row r="54" spans="1:5" ht="17.25" x14ac:dyDescent="0.25">
      <c r="A54" s="6"/>
      <c r="B54" s="1"/>
      <c r="C54" s="4">
        <v>19</v>
      </c>
      <c r="D54" s="161" t="s">
        <v>49</v>
      </c>
      <c r="E54" s="6"/>
    </row>
    <row r="55" spans="1:5" ht="17.25" x14ac:dyDescent="0.25">
      <c r="A55" s="6"/>
      <c r="B55" s="1"/>
      <c r="C55" s="4">
        <v>20</v>
      </c>
      <c r="D55" s="161" t="s">
        <v>78</v>
      </c>
      <c r="E55" s="6"/>
    </row>
    <row r="56" spans="1:5" ht="17.25" x14ac:dyDescent="0.25">
      <c r="A56" s="6"/>
      <c r="B56" s="1"/>
      <c r="C56" s="4">
        <v>21</v>
      </c>
      <c r="D56" s="161" t="s">
        <v>79</v>
      </c>
      <c r="E56" s="6"/>
    </row>
    <row r="57" spans="1:5" ht="17.25" x14ac:dyDescent="0.25">
      <c r="A57" s="6"/>
      <c r="B57" s="1"/>
      <c r="C57" s="4">
        <v>22</v>
      </c>
      <c r="D57" s="161" t="s">
        <v>41</v>
      </c>
      <c r="E57" s="6"/>
    </row>
    <row r="58" spans="1:5" ht="17.25" x14ac:dyDescent="0.25">
      <c r="A58" s="6"/>
      <c r="B58" s="1"/>
      <c r="C58" s="4">
        <v>23</v>
      </c>
      <c r="D58" s="162" t="s">
        <v>64</v>
      </c>
      <c r="E58" s="6"/>
    </row>
    <row r="59" spans="1:5" x14ac:dyDescent="0.25">
      <c r="A59" s="6"/>
      <c r="B59" s="6"/>
      <c r="C59" s="6"/>
      <c r="D59" s="6"/>
      <c r="E59" s="6"/>
    </row>
  </sheetData>
  <mergeCells count="12">
    <mergeCell ref="B32:D32"/>
    <mergeCell ref="B33:D33"/>
    <mergeCell ref="B12:D12"/>
    <mergeCell ref="B2:D2"/>
    <mergeCell ref="B1:D1"/>
    <mergeCell ref="C18:D18"/>
    <mergeCell ref="C14:D14"/>
    <mergeCell ref="C26:D26"/>
    <mergeCell ref="C24:D24"/>
    <mergeCell ref="C16:D16"/>
    <mergeCell ref="B30:D30"/>
    <mergeCell ref="C28:D28"/>
  </mergeCells>
  <hyperlinks>
    <hyperlink ref="D34" location="'Dirección Institucional '!A1" display="Mapa de Riesgos Dirección Institucional "/>
    <hyperlink ref="D35" location="'Planeación '!A1" display="Mapa de Riesgos Planeación Institucional"/>
    <hyperlink ref="D36" location="'Seguimiento Institucional '!A1" display="Mapa de Riesgos Seguimiento Institucional"/>
    <hyperlink ref="D37" location="'G. Calidad Acad.'!A1" display="Mapa de Riesgos Gestión de la Calidad Académica"/>
    <hyperlink ref="D38" location="'Formación '!A1" display="Mapa de Riesgos Formación"/>
    <hyperlink ref="D39" location="'Investigación '!A1" display="Mapa de Riesgos Investigación"/>
    <hyperlink ref="D40" location="'Extensión '!A1" display="Mapa de Riesgos Extensión"/>
    <hyperlink ref="D41" location="'Consultorio Jurídico '!A1" display="Mapa de Riesgos Consultorio Jurídico"/>
    <hyperlink ref="D42" location="'Instituto de Lenguas '!A1" display="Mapa de Riesgos Instituto de Lenguas "/>
    <hyperlink ref="D43" location="Admisiones!A1" display="Mapa de Riesgos Admisiones y Registro Académico"/>
    <hyperlink ref="D44" location="'Contratación '!A1" display="Mapa de Riesgos Contratación"/>
    <hyperlink ref="D45" location="'Jurídico '!A1" display="Mapa de Riesgos Jurídico"/>
    <hyperlink ref="D46" location="'R. Exteriores'!A1" display="Mapa de Riesgos Relaciones Exteriores"/>
    <hyperlink ref="D47" location="Biblioteca!A1" display="Mapa de Riesgos Biblioteca"/>
    <hyperlink ref="D48" location="'Financiero '!A1" display="Mapa de Riesgos Financiero"/>
    <hyperlink ref="D49" location="'Publicaciones '!A1" display="Mapa de Riesgos Publicaciones"/>
    <hyperlink ref="D50" location="'Sistemas I y T'!A1" display="Mapa de Riesgos Servicios Informáticos y de Telecomunicaciones"/>
    <hyperlink ref="D51" location="'Bienestar '!A1" display="Mapa de Riesgos Bienestar Estudiantil"/>
    <hyperlink ref="D52" location="'G. Cultural '!A1" display="Mapa de Riesgos Gestión Cultural"/>
    <hyperlink ref="D53" location="'Recursos Físicos '!A1" display="Mapa de Riesgos Recursos Físicos"/>
    <hyperlink ref="D54" location="'Talento Humano '!A1" display="Mapa de Riesgos Talento Humano"/>
    <hyperlink ref="D55" location="'Comunicación I'!A1" display="Mapa de Riesgos Comunicación Institucional"/>
    <hyperlink ref="D56" location="'G. Documental '!A1" display="Mapa de Riesgos Gestión Documental"/>
    <hyperlink ref="D57" location="'R. Tecnológicos '!A1" display="Mapa de Riesgos Recursos Tecnológicos"/>
    <hyperlink ref="D58" location="UISALUD!A1" display="Mapa de Riesgos UISALUD"/>
    <hyperlink ref="D19" location="'Procesos UIS '!A1" display="Procesos de la Universidad "/>
    <hyperlink ref="D20" location="'Consolidado Seguimiento'!A1" display="Consolidado Seguimiento acciones Mapas de riesgos "/>
    <hyperlink ref="D21" location="'Comparativo '!A1" display="Comparativo ejecución de acciones (jul 2017 - jun 2018) vs (jul 2018 - jun 2019)"/>
    <hyperlink ref="D22" location="'Indicadores riesgos '!A1" display="Indicadores asociados a riesgos "/>
    <hyperlink ref="C16:D16" location="'Objetivo - Metodología '!A1" display="Metodología "/>
    <hyperlink ref="C14:D14" location="'Objetivo - Metodología '!A1" display="Objetivo "/>
    <hyperlink ref="C24:D24" location="Madurez!A1" display="Administración de riesgos UIS vs Guía de administración de riesgos DAFP "/>
    <hyperlink ref="C26:D26" location="'A. Mejorar'!A1" display="Aspectos por mejorar en la administración de riesgos "/>
    <hyperlink ref="C28:D28" location="'Informe general '!A1" display="Informe general "/>
  </hyperlinks>
  <pageMargins left="0.7" right="0.7" top="0.75" bottom="0.75" header="0.3" footer="0.3"/>
  <pageSetup scale="77"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showGridLines="0" zoomScale="80" zoomScaleNormal="80" workbookViewId="0">
      <selection activeCell="D4" sqref="D4:E4"/>
    </sheetView>
  </sheetViews>
  <sheetFormatPr baseColWidth="10" defaultColWidth="12.5703125" defaultRowHeight="15" x14ac:dyDescent="0.25"/>
  <cols>
    <col min="1" max="1" width="5.140625" style="42" customWidth="1"/>
    <col min="2" max="2" width="35.42578125" style="42" customWidth="1"/>
    <col min="3" max="3" width="28.28515625" style="42" customWidth="1"/>
    <col min="4" max="5" width="9.85546875" style="42" customWidth="1"/>
    <col min="6" max="6" width="29" style="42" customWidth="1"/>
    <col min="7" max="7" width="52.85546875" style="42" customWidth="1"/>
    <col min="8" max="9" width="10" style="42" customWidth="1"/>
    <col min="10" max="10" width="48.7109375" style="42" customWidth="1"/>
    <col min="11" max="11" width="30.7109375" style="42" customWidth="1"/>
    <col min="12" max="12" width="14.140625" style="42" customWidth="1"/>
    <col min="13" max="13" width="58.140625" style="588" customWidth="1"/>
    <col min="14" max="14" width="40.7109375" style="42" customWidth="1"/>
    <col min="15" max="16384" width="12.5703125" style="42"/>
  </cols>
  <sheetData>
    <row r="1" spans="1:17" ht="50.25" customHeight="1" x14ac:dyDescent="0.25">
      <c r="A1" s="861" t="s">
        <v>31</v>
      </c>
      <c r="B1" s="861"/>
      <c r="C1" s="862" t="s">
        <v>947</v>
      </c>
      <c r="D1" s="862"/>
      <c r="E1" s="862"/>
      <c r="F1" s="862"/>
    </row>
    <row r="3" spans="1:17" s="389" customFormat="1" x14ac:dyDescent="0.25">
      <c r="A3" s="42"/>
      <c r="B3" s="42"/>
      <c r="C3" s="866" t="s">
        <v>884</v>
      </c>
      <c r="D3" s="866"/>
      <c r="E3" s="866"/>
      <c r="F3" s="866"/>
      <c r="G3" s="867" t="s">
        <v>885</v>
      </c>
      <c r="H3" s="867"/>
      <c r="I3" s="867"/>
      <c r="J3" s="867"/>
      <c r="K3" s="871" t="s">
        <v>886</v>
      </c>
      <c r="L3" s="871"/>
      <c r="M3" s="871"/>
      <c r="N3" s="871"/>
    </row>
    <row r="4" spans="1:17" s="389" customFormat="1" ht="44.25" customHeigh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7" s="389" customFormat="1" ht="44.25" customHeight="1" x14ac:dyDescent="0.25">
      <c r="A5" s="885"/>
      <c r="B5" s="885"/>
      <c r="C5" s="886"/>
      <c r="D5" s="276" t="s">
        <v>897</v>
      </c>
      <c r="E5" s="276" t="s">
        <v>898</v>
      </c>
      <c r="F5" s="872"/>
      <c r="G5" s="873"/>
      <c r="H5" s="277" t="s">
        <v>897</v>
      </c>
      <c r="I5" s="277" t="s">
        <v>898</v>
      </c>
      <c r="J5" s="873"/>
      <c r="K5" s="275" t="s">
        <v>899</v>
      </c>
      <c r="L5" s="870"/>
      <c r="M5" s="870"/>
      <c r="N5" s="870"/>
    </row>
    <row r="6" spans="1:17" s="389" customFormat="1" ht="60" x14ac:dyDescent="0.25">
      <c r="A6" s="863">
        <v>1</v>
      </c>
      <c r="B6" s="863" t="s">
        <v>618</v>
      </c>
      <c r="C6" s="863"/>
      <c r="D6" s="863"/>
      <c r="E6" s="863" t="s">
        <v>199</v>
      </c>
      <c r="F6" s="863"/>
      <c r="G6" s="278" t="s">
        <v>900</v>
      </c>
      <c r="H6" s="390" t="s">
        <v>199</v>
      </c>
      <c r="I6" s="390"/>
      <c r="J6" s="390" t="s">
        <v>901</v>
      </c>
      <c r="K6" s="863" t="s">
        <v>619</v>
      </c>
      <c r="L6" s="878">
        <v>1</v>
      </c>
      <c r="M6" s="746" t="s">
        <v>781</v>
      </c>
      <c r="N6" s="882" t="s">
        <v>1922</v>
      </c>
    </row>
    <row r="7" spans="1:17" s="389" customFormat="1" ht="30" x14ac:dyDescent="0.25">
      <c r="A7" s="864"/>
      <c r="B7" s="864"/>
      <c r="C7" s="864"/>
      <c r="D7" s="864"/>
      <c r="E7" s="864"/>
      <c r="F7" s="864"/>
      <c r="G7" s="278" t="s">
        <v>902</v>
      </c>
      <c r="H7" s="390" t="s">
        <v>199</v>
      </c>
      <c r="I7" s="390"/>
      <c r="J7" s="392" t="s">
        <v>903</v>
      </c>
      <c r="K7" s="865"/>
      <c r="L7" s="880"/>
      <c r="M7" s="875"/>
      <c r="N7" s="883"/>
    </row>
    <row r="8" spans="1:17" s="389" customFormat="1" ht="60" x14ac:dyDescent="0.25">
      <c r="A8" s="864"/>
      <c r="B8" s="864"/>
      <c r="C8" s="864"/>
      <c r="D8" s="864"/>
      <c r="E8" s="864"/>
      <c r="F8" s="864"/>
      <c r="G8" s="278" t="s">
        <v>904</v>
      </c>
      <c r="H8" s="390" t="s">
        <v>199</v>
      </c>
      <c r="I8" s="390"/>
      <c r="J8" s="393" t="s">
        <v>905</v>
      </c>
      <c r="K8" s="863" t="s">
        <v>906</v>
      </c>
      <c r="L8" s="878">
        <v>1</v>
      </c>
      <c r="M8" s="746" t="s">
        <v>782</v>
      </c>
      <c r="N8" s="881" t="s">
        <v>907</v>
      </c>
    </row>
    <row r="9" spans="1:17" s="389" customFormat="1" ht="45" x14ac:dyDescent="0.25">
      <c r="A9" s="864"/>
      <c r="B9" s="864"/>
      <c r="C9" s="864"/>
      <c r="D9" s="864"/>
      <c r="E9" s="864"/>
      <c r="F9" s="864"/>
      <c r="G9" s="278" t="s">
        <v>908</v>
      </c>
      <c r="H9" s="390" t="s">
        <v>199</v>
      </c>
      <c r="I9" s="390"/>
      <c r="J9" s="279" t="s">
        <v>909</v>
      </c>
      <c r="K9" s="864"/>
      <c r="L9" s="879"/>
      <c r="M9" s="874"/>
      <c r="N9" s="881"/>
    </row>
    <row r="10" spans="1:17" s="389" customFormat="1" ht="37.5" customHeight="1" x14ac:dyDescent="0.25">
      <c r="A10" s="865"/>
      <c r="B10" s="865"/>
      <c r="C10" s="865"/>
      <c r="D10" s="865"/>
      <c r="E10" s="865"/>
      <c r="F10" s="865"/>
      <c r="G10" s="278" t="s">
        <v>910</v>
      </c>
      <c r="H10" s="390" t="s">
        <v>199</v>
      </c>
      <c r="I10" s="390"/>
      <c r="J10" s="279" t="s">
        <v>911</v>
      </c>
      <c r="K10" s="865"/>
      <c r="L10" s="880"/>
      <c r="M10" s="875"/>
      <c r="N10" s="881"/>
    </row>
    <row r="11" spans="1:17" s="389" customFormat="1" ht="60.75" customHeight="1" x14ac:dyDescent="0.25">
      <c r="A11" s="868">
        <v>2</v>
      </c>
      <c r="B11" s="868" t="s">
        <v>593</v>
      </c>
      <c r="C11" s="881"/>
      <c r="D11" s="881"/>
      <c r="E11" s="881" t="s">
        <v>199</v>
      </c>
      <c r="F11" s="881"/>
      <c r="G11" s="252" t="s">
        <v>912</v>
      </c>
      <c r="H11" s="390" t="s">
        <v>199</v>
      </c>
      <c r="I11" s="390"/>
      <c r="J11" s="279" t="s">
        <v>913</v>
      </c>
      <c r="K11" s="863" t="s">
        <v>620</v>
      </c>
      <c r="L11" s="869">
        <v>1</v>
      </c>
      <c r="M11" s="876" t="s">
        <v>783</v>
      </c>
      <c r="N11" s="863" t="s">
        <v>1923</v>
      </c>
      <c r="P11" s="395"/>
    </row>
    <row r="12" spans="1:17" s="389" customFormat="1" ht="69" x14ac:dyDescent="0.25">
      <c r="A12" s="868"/>
      <c r="B12" s="868"/>
      <c r="C12" s="881"/>
      <c r="D12" s="881"/>
      <c r="E12" s="881"/>
      <c r="F12" s="881"/>
      <c r="G12" s="252" t="s">
        <v>914</v>
      </c>
      <c r="H12" s="390" t="s">
        <v>199</v>
      </c>
      <c r="I12" s="390"/>
      <c r="J12" s="396" t="s">
        <v>915</v>
      </c>
      <c r="K12" s="864"/>
      <c r="L12" s="864"/>
      <c r="M12" s="874"/>
      <c r="N12" s="864"/>
      <c r="P12" s="395"/>
    </row>
    <row r="13" spans="1:17" s="389" customFormat="1" ht="72.75" customHeight="1" x14ac:dyDescent="0.25">
      <c r="A13" s="868"/>
      <c r="B13" s="868"/>
      <c r="C13" s="881"/>
      <c r="D13" s="881"/>
      <c r="E13" s="881"/>
      <c r="F13" s="881"/>
      <c r="G13" s="252" t="s">
        <v>916</v>
      </c>
      <c r="H13" s="390" t="s">
        <v>199</v>
      </c>
      <c r="I13" s="390"/>
      <c r="J13" s="396" t="s">
        <v>917</v>
      </c>
      <c r="K13" s="864"/>
      <c r="L13" s="864"/>
      <c r="M13" s="874"/>
      <c r="N13" s="864"/>
      <c r="P13" s="395"/>
    </row>
    <row r="14" spans="1:17" ht="58.5" customHeight="1" x14ac:dyDescent="0.25">
      <c r="A14" s="868"/>
      <c r="B14" s="868"/>
      <c r="C14" s="881"/>
      <c r="D14" s="881"/>
      <c r="E14" s="881"/>
      <c r="F14" s="881"/>
      <c r="G14" s="252" t="s">
        <v>918</v>
      </c>
      <c r="H14" s="390" t="s">
        <v>199</v>
      </c>
      <c r="I14" s="390"/>
      <c r="J14" s="279" t="s">
        <v>919</v>
      </c>
      <c r="K14" s="865"/>
      <c r="L14" s="865"/>
      <c r="M14" s="875"/>
      <c r="N14" s="865"/>
      <c r="P14" s="397"/>
      <c r="Q14" s="389"/>
    </row>
    <row r="15" spans="1:17" ht="60" x14ac:dyDescent="0.25">
      <c r="A15" s="868"/>
      <c r="B15" s="868"/>
      <c r="C15" s="881"/>
      <c r="D15" s="881"/>
      <c r="E15" s="881"/>
      <c r="F15" s="881"/>
      <c r="G15" s="252" t="s">
        <v>920</v>
      </c>
      <c r="H15" s="390" t="s">
        <v>199</v>
      </c>
      <c r="I15" s="390"/>
      <c r="J15" s="280" t="s">
        <v>1927</v>
      </c>
      <c r="K15" s="863" t="s">
        <v>621</v>
      </c>
      <c r="L15" s="869">
        <v>1</v>
      </c>
      <c r="M15" s="876" t="s">
        <v>921</v>
      </c>
      <c r="N15" s="863" t="s">
        <v>1924</v>
      </c>
    </row>
    <row r="16" spans="1:17" ht="135" x14ac:dyDescent="0.25">
      <c r="A16" s="868"/>
      <c r="B16" s="868"/>
      <c r="C16" s="881"/>
      <c r="D16" s="881"/>
      <c r="E16" s="881"/>
      <c r="F16" s="881"/>
      <c r="G16" s="252" t="s">
        <v>922</v>
      </c>
      <c r="H16" s="390" t="s">
        <v>199</v>
      </c>
      <c r="I16" s="390"/>
      <c r="J16" s="280" t="s">
        <v>1928</v>
      </c>
      <c r="K16" s="864"/>
      <c r="L16" s="864"/>
      <c r="M16" s="874"/>
      <c r="N16" s="864"/>
    </row>
    <row r="17" spans="1:20" ht="60" x14ac:dyDescent="0.25">
      <c r="A17" s="868"/>
      <c r="B17" s="868"/>
      <c r="C17" s="881"/>
      <c r="D17" s="881"/>
      <c r="E17" s="881"/>
      <c r="F17" s="881"/>
      <c r="G17" s="252" t="s">
        <v>923</v>
      </c>
      <c r="H17" s="390" t="s">
        <v>199</v>
      </c>
      <c r="I17" s="390"/>
      <c r="J17" s="280" t="s">
        <v>924</v>
      </c>
      <c r="K17" s="864"/>
      <c r="L17" s="864"/>
      <c r="M17" s="874"/>
      <c r="N17" s="864"/>
    </row>
    <row r="18" spans="1:20" ht="120.75" x14ac:dyDescent="0.25">
      <c r="A18" s="868"/>
      <c r="B18" s="868"/>
      <c r="C18" s="881"/>
      <c r="D18" s="881"/>
      <c r="E18" s="881"/>
      <c r="F18" s="881"/>
      <c r="G18" s="252" t="s">
        <v>925</v>
      </c>
      <c r="H18" s="390" t="s">
        <v>199</v>
      </c>
      <c r="I18" s="390"/>
      <c r="J18" s="398" t="s">
        <v>926</v>
      </c>
      <c r="K18" s="865"/>
      <c r="L18" s="865"/>
      <c r="M18" s="875"/>
      <c r="N18" s="865"/>
    </row>
    <row r="19" spans="1:20" ht="45" x14ac:dyDescent="0.25">
      <c r="A19" s="868">
        <v>3</v>
      </c>
      <c r="B19" s="868" t="s">
        <v>594</v>
      </c>
      <c r="C19" s="863"/>
      <c r="D19" s="863"/>
      <c r="E19" s="863" t="s">
        <v>199</v>
      </c>
      <c r="F19" s="863"/>
      <c r="G19" s="252" t="s">
        <v>927</v>
      </c>
      <c r="H19" s="390" t="s">
        <v>199</v>
      </c>
      <c r="I19" s="390"/>
      <c r="J19" s="399" t="s">
        <v>928</v>
      </c>
      <c r="K19" s="863" t="s">
        <v>595</v>
      </c>
      <c r="L19" s="869">
        <v>1</v>
      </c>
      <c r="M19" s="876" t="s">
        <v>1929</v>
      </c>
      <c r="N19" s="877" t="s">
        <v>929</v>
      </c>
    </row>
    <row r="20" spans="1:20" ht="30" x14ac:dyDescent="0.25">
      <c r="A20" s="868"/>
      <c r="B20" s="868"/>
      <c r="C20" s="864"/>
      <c r="D20" s="864"/>
      <c r="E20" s="864"/>
      <c r="F20" s="864"/>
      <c r="G20" s="252" t="s">
        <v>930</v>
      </c>
      <c r="H20" s="390" t="s">
        <v>199</v>
      </c>
      <c r="I20" s="390"/>
      <c r="J20" s="400" t="s">
        <v>931</v>
      </c>
      <c r="K20" s="864"/>
      <c r="L20" s="864"/>
      <c r="M20" s="874"/>
      <c r="N20" s="864"/>
    </row>
    <row r="21" spans="1:20" ht="105" x14ac:dyDescent="0.25">
      <c r="A21" s="868"/>
      <c r="B21" s="868"/>
      <c r="C21" s="864"/>
      <c r="D21" s="864"/>
      <c r="E21" s="864"/>
      <c r="F21" s="864"/>
      <c r="G21" s="252" t="s">
        <v>932</v>
      </c>
      <c r="H21" s="390" t="s">
        <v>199</v>
      </c>
      <c r="I21" s="390"/>
      <c r="J21" s="281" t="s">
        <v>933</v>
      </c>
      <c r="K21" s="864"/>
      <c r="L21" s="864"/>
      <c r="M21" s="874"/>
      <c r="N21" s="864"/>
    </row>
    <row r="22" spans="1:20" x14ac:dyDescent="0.25">
      <c r="A22" s="868"/>
      <c r="B22" s="868"/>
      <c r="C22" s="864"/>
      <c r="D22" s="864"/>
      <c r="E22" s="864"/>
      <c r="F22" s="864"/>
      <c r="G22" s="252" t="s">
        <v>934</v>
      </c>
      <c r="H22" s="390" t="s">
        <v>199</v>
      </c>
      <c r="I22" s="390"/>
      <c r="J22" s="400" t="s">
        <v>935</v>
      </c>
      <c r="K22" s="864"/>
      <c r="L22" s="864"/>
      <c r="M22" s="874"/>
      <c r="N22" s="864"/>
    </row>
    <row r="23" spans="1:20" ht="45" x14ac:dyDescent="0.25">
      <c r="A23" s="868"/>
      <c r="B23" s="868"/>
      <c r="C23" s="865"/>
      <c r="D23" s="865"/>
      <c r="E23" s="865"/>
      <c r="F23" s="865"/>
      <c r="G23" s="252" t="s">
        <v>936</v>
      </c>
      <c r="H23" s="390" t="s">
        <v>199</v>
      </c>
      <c r="I23" s="390"/>
      <c r="J23" s="400" t="s">
        <v>937</v>
      </c>
      <c r="K23" s="865"/>
      <c r="L23" s="865"/>
      <c r="M23" s="875"/>
      <c r="N23" s="865"/>
    </row>
    <row r="24" spans="1:20" ht="45" x14ac:dyDescent="0.25">
      <c r="A24" s="868">
        <v>4</v>
      </c>
      <c r="B24" s="868" t="s">
        <v>596</v>
      </c>
      <c r="C24" s="863"/>
      <c r="D24" s="863"/>
      <c r="E24" s="863" t="s">
        <v>199</v>
      </c>
      <c r="F24" s="863"/>
      <c r="G24" s="252" t="s">
        <v>938</v>
      </c>
      <c r="H24" s="390" t="s">
        <v>199</v>
      </c>
      <c r="I24" s="390"/>
      <c r="J24" s="400" t="s">
        <v>939</v>
      </c>
      <c r="K24" s="863" t="s">
        <v>622</v>
      </c>
      <c r="L24" s="869">
        <v>1</v>
      </c>
      <c r="M24" s="746" t="s">
        <v>784</v>
      </c>
      <c r="N24" s="863" t="s">
        <v>940</v>
      </c>
    </row>
    <row r="25" spans="1:20" ht="45" x14ac:dyDescent="0.25">
      <c r="A25" s="868"/>
      <c r="B25" s="868"/>
      <c r="C25" s="864"/>
      <c r="D25" s="864"/>
      <c r="E25" s="864"/>
      <c r="F25" s="864"/>
      <c r="G25" s="252" t="s">
        <v>941</v>
      </c>
      <c r="H25" s="390" t="s">
        <v>199</v>
      </c>
      <c r="I25" s="390"/>
      <c r="J25" s="280" t="s">
        <v>942</v>
      </c>
      <c r="K25" s="864"/>
      <c r="L25" s="864"/>
      <c r="M25" s="874"/>
      <c r="N25" s="864"/>
    </row>
    <row r="26" spans="1:20" ht="85.5" customHeight="1" x14ac:dyDescent="0.25">
      <c r="A26" s="868"/>
      <c r="B26" s="868"/>
      <c r="C26" s="864"/>
      <c r="D26" s="864"/>
      <c r="E26" s="864"/>
      <c r="F26" s="864"/>
      <c r="G26" s="252" t="s">
        <v>943</v>
      </c>
      <c r="H26" s="390" t="s">
        <v>199</v>
      </c>
      <c r="I26" s="390"/>
      <c r="J26" s="280" t="s">
        <v>944</v>
      </c>
      <c r="K26" s="864"/>
      <c r="L26" s="864"/>
      <c r="M26" s="874"/>
      <c r="N26" s="864"/>
    </row>
    <row r="27" spans="1:20" ht="45" x14ac:dyDescent="0.25">
      <c r="A27" s="868"/>
      <c r="B27" s="868"/>
      <c r="C27" s="865"/>
      <c r="D27" s="865"/>
      <c r="E27" s="865"/>
      <c r="F27" s="865"/>
      <c r="G27" s="252" t="s">
        <v>945</v>
      </c>
      <c r="H27" s="390" t="s">
        <v>199</v>
      </c>
      <c r="I27" s="390"/>
      <c r="J27" s="280" t="s">
        <v>946</v>
      </c>
      <c r="K27" s="865"/>
      <c r="L27" s="865"/>
      <c r="M27" s="875"/>
      <c r="N27" s="865"/>
    </row>
    <row r="29" spans="1:20" s="485" customFormat="1" ht="39.75" customHeight="1" x14ac:dyDescent="0.25">
      <c r="D29" s="859" t="s">
        <v>888</v>
      </c>
      <c r="E29" s="859"/>
      <c r="H29" s="860" t="s">
        <v>891</v>
      </c>
      <c r="I29" s="860"/>
      <c r="M29" s="588"/>
    </row>
    <row r="30" spans="1:20" s="485" customFormat="1" ht="25.5" customHeight="1" x14ac:dyDescent="0.25">
      <c r="B30" s="502" t="s">
        <v>597</v>
      </c>
      <c r="D30" s="312" t="s">
        <v>897</v>
      </c>
      <c r="E30" s="312" t="s">
        <v>898</v>
      </c>
      <c r="H30" s="313" t="s">
        <v>897</v>
      </c>
      <c r="I30" s="313" t="s">
        <v>898</v>
      </c>
      <c r="K30" s="502" t="s">
        <v>598</v>
      </c>
      <c r="L30" s="507" t="s">
        <v>601</v>
      </c>
      <c r="M30" s="588"/>
    </row>
    <row r="31" spans="1:20" ht="25.5" customHeight="1" x14ac:dyDescent="0.25">
      <c r="B31" s="496">
        <f>COUNTIF(B6:B27,"*")</f>
        <v>4</v>
      </c>
      <c r="C31" s="497"/>
      <c r="D31" s="496">
        <f t="shared" ref="D31:E31" si="0">COUNTIF(D6:D27,"*")</f>
        <v>0</v>
      </c>
      <c r="E31" s="496">
        <f t="shared" si="0"/>
        <v>4</v>
      </c>
      <c r="F31" s="497"/>
      <c r="G31" s="497"/>
      <c r="H31" s="496">
        <f>COUNTIF(H6:H27,"*")</f>
        <v>22</v>
      </c>
      <c r="I31" s="496">
        <f>COUNTIF(I6:I27,"*")</f>
        <v>0</v>
      </c>
      <c r="J31" s="497"/>
      <c r="K31" s="496">
        <f>COUNTIF(K6:K27,"*")</f>
        <v>6</v>
      </c>
      <c r="L31" s="501">
        <f>AVERAGE(L6:L27)</f>
        <v>1</v>
      </c>
      <c r="M31" s="497"/>
      <c r="N31" s="497"/>
      <c r="P31" s="499"/>
      <c r="Q31" s="499"/>
      <c r="R31" s="499"/>
      <c r="S31" s="500"/>
      <c r="T31" s="499"/>
    </row>
    <row r="32" spans="1:20" x14ac:dyDescent="0.25">
      <c r="C32" s="503"/>
      <c r="F32" s="503"/>
      <c r="G32" s="503"/>
      <c r="H32" s="504"/>
      <c r="I32" s="503"/>
      <c r="J32" s="503"/>
      <c r="M32" s="503"/>
      <c r="N32" s="503"/>
      <c r="P32" s="505"/>
      <c r="Q32" s="505"/>
      <c r="R32" s="505"/>
      <c r="S32" s="506"/>
      <c r="T32" s="505"/>
    </row>
    <row r="33" spans="2:21" x14ac:dyDescent="0.25">
      <c r="B33" s="503"/>
      <c r="C33" s="503"/>
      <c r="F33" s="503"/>
      <c r="G33" s="503"/>
      <c r="H33" s="504"/>
      <c r="I33" s="503"/>
      <c r="J33" s="503"/>
      <c r="K33" s="503"/>
      <c r="L33" s="503"/>
      <c r="M33" s="503"/>
      <c r="N33" s="503"/>
      <c r="O33" s="503"/>
      <c r="P33" s="505"/>
      <c r="Q33" s="505"/>
      <c r="R33" s="505"/>
      <c r="S33" s="506"/>
      <c r="T33" s="505"/>
      <c r="U33" s="508"/>
    </row>
  </sheetData>
  <mergeCells count="66">
    <mergeCell ref="N6:N7"/>
    <mergeCell ref="N11:N14"/>
    <mergeCell ref="J4:J5"/>
    <mergeCell ref="A11:A18"/>
    <mergeCell ref="B11:B18"/>
    <mergeCell ref="C11:C18"/>
    <mergeCell ref="D11:D18"/>
    <mergeCell ref="E11:E18"/>
    <mergeCell ref="F11:F18"/>
    <mergeCell ref="A4:A5"/>
    <mergeCell ref="B4:B5"/>
    <mergeCell ref="C4:C5"/>
    <mergeCell ref="D4:E4"/>
    <mergeCell ref="M11:M14"/>
    <mergeCell ref="K6:K7"/>
    <mergeCell ref="L6:L7"/>
    <mergeCell ref="M6:M7"/>
    <mergeCell ref="A6:A10"/>
    <mergeCell ref="B6:B10"/>
    <mergeCell ref="C6:C10"/>
    <mergeCell ref="D6:D10"/>
    <mergeCell ref="E6:E10"/>
    <mergeCell ref="E19:E23"/>
    <mergeCell ref="F19:F23"/>
    <mergeCell ref="K19:K23"/>
    <mergeCell ref="L19:L23"/>
    <mergeCell ref="M19:M23"/>
    <mergeCell ref="K3:N3"/>
    <mergeCell ref="F4:F5"/>
    <mergeCell ref="G4:G5"/>
    <mergeCell ref="H4:I4"/>
    <mergeCell ref="M24:M27"/>
    <mergeCell ref="N24:N27"/>
    <mergeCell ref="M15:M18"/>
    <mergeCell ref="N15:N18"/>
    <mergeCell ref="N19:N23"/>
    <mergeCell ref="M4:M5"/>
    <mergeCell ref="N4:N5"/>
    <mergeCell ref="F6:F10"/>
    <mergeCell ref="K8:K10"/>
    <mergeCell ref="L8:L10"/>
    <mergeCell ref="M8:M10"/>
    <mergeCell ref="N8:N10"/>
    <mergeCell ref="K24:K27"/>
    <mergeCell ref="L24:L27"/>
    <mergeCell ref="K15:K18"/>
    <mergeCell ref="L15:L18"/>
    <mergeCell ref="L4:L5"/>
    <mergeCell ref="K11:K14"/>
    <mergeCell ref="L11:L14"/>
    <mergeCell ref="D29:E29"/>
    <mergeCell ref="H29:I29"/>
    <mergeCell ref="A1:B1"/>
    <mergeCell ref="C1:F1"/>
    <mergeCell ref="F24:F27"/>
    <mergeCell ref="C3:F3"/>
    <mergeCell ref="G3:J3"/>
    <mergeCell ref="A24:A27"/>
    <mergeCell ref="B24:B27"/>
    <mergeCell ref="C24:C27"/>
    <mergeCell ref="D24:D27"/>
    <mergeCell ref="E24:E27"/>
    <mergeCell ref="A19:A23"/>
    <mergeCell ref="B19:B23"/>
    <mergeCell ref="C19:C23"/>
    <mergeCell ref="D19:D23"/>
  </mergeCells>
  <phoneticPr fontId="50" type="noConversion"/>
  <hyperlinks>
    <hyperlink ref="J22" r:id="rId1"/>
    <hyperlink ref="J19" r:id="rId2"/>
    <hyperlink ref="J20" r:id="rId3"/>
    <hyperlink ref="J23" r:id="rId4"/>
    <hyperlink ref="J24" r:id="rId5"/>
    <hyperlink ref="J7" r:id="rId6"/>
    <hyperlink ref="J12" r:id="rId7" display="https://www.uis.edu.co/webUIS/es/transparenciaAccesoInformacionPublica.html"/>
    <hyperlink ref="J13" r:id="rId8"/>
    <hyperlink ref="J18" r:id="rId9"/>
    <hyperlink ref="N19" r:id="rId10"/>
  </hyperlinks>
  <pageMargins left="0.7" right="0.7" top="0.75" bottom="0.75" header="0.3" footer="0.3"/>
  <pageSetup paperSize="9" orientation="portrait" r:id="rId11"/>
  <drawing r:id="rId12"/>
  <legacyDrawing r:id="rId1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showGridLines="0" zoomScale="90" zoomScaleNormal="90" workbookViewId="0">
      <selection activeCell="D4" sqref="D4:E4"/>
    </sheetView>
  </sheetViews>
  <sheetFormatPr baseColWidth="10" defaultColWidth="11.42578125" defaultRowHeight="15" x14ac:dyDescent="0.25"/>
  <cols>
    <col min="1" max="1" width="10" style="283" customWidth="1"/>
    <col min="2" max="2" width="25.85546875" style="283" customWidth="1"/>
    <col min="3" max="3" width="25.5703125" style="283" customWidth="1"/>
    <col min="4" max="5" width="7.28515625" style="283" customWidth="1"/>
    <col min="6" max="6" width="16" style="283" customWidth="1"/>
    <col min="7" max="7" width="3.28515625" style="295" customWidth="1"/>
    <col min="8" max="8" width="44.5703125" style="296" customWidth="1"/>
    <col min="9" max="9" width="9.85546875" style="295" customWidth="1"/>
    <col min="10" max="10" width="9.85546875" style="283" customWidth="1"/>
    <col min="11" max="11" width="47.5703125" style="283" customWidth="1"/>
    <col min="12" max="12" width="33.28515625" style="283" customWidth="1"/>
    <col min="13" max="13" width="13.85546875" style="283" customWidth="1"/>
    <col min="14" max="14" width="39.85546875" style="283" customWidth="1"/>
    <col min="15" max="15" width="20.85546875" style="283" customWidth="1"/>
    <col min="16" max="16384" width="11.42578125" style="283"/>
  </cols>
  <sheetData>
    <row r="1" spans="1:15" ht="36.75" customHeight="1" x14ac:dyDescent="0.25">
      <c r="A1" s="861" t="s">
        <v>31</v>
      </c>
      <c r="B1" s="861"/>
      <c r="C1" s="862" t="s">
        <v>991</v>
      </c>
      <c r="D1" s="862"/>
      <c r="E1" s="862"/>
      <c r="F1" s="862"/>
    </row>
    <row r="2" spans="1:15" ht="25.5" customHeight="1" x14ac:dyDescent="0.25"/>
    <row r="3" spans="1:15" x14ac:dyDescent="0.25">
      <c r="C3" s="890" t="s">
        <v>884</v>
      </c>
      <c r="D3" s="890"/>
      <c r="E3" s="890"/>
      <c r="F3" s="890"/>
      <c r="G3" s="891" t="s">
        <v>885</v>
      </c>
      <c r="H3" s="892"/>
      <c r="I3" s="892"/>
      <c r="J3" s="892"/>
      <c r="K3" s="892"/>
      <c r="L3" s="893" t="s">
        <v>886</v>
      </c>
      <c r="M3" s="893"/>
      <c r="N3" s="893"/>
      <c r="O3" s="893"/>
    </row>
    <row r="4" spans="1:15" ht="44.25" customHeight="1" x14ac:dyDescent="0.25">
      <c r="A4" s="904" t="s">
        <v>83</v>
      </c>
      <c r="B4" s="904" t="s">
        <v>661</v>
      </c>
      <c r="C4" s="906" t="s">
        <v>887</v>
      </c>
      <c r="D4" s="908" t="s">
        <v>888</v>
      </c>
      <c r="E4" s="908"/>
      <c r="F4" s="908" t="s">
        <v>889</v>
      </c>
      <c r="G4" s="894"/>
      <c r="H4" s="896" t="s">
        <v>890</v>
      </c>
      <c r="I4" s="896" t="s">
        <v>891</v>
      </c>
      <c r="J4" s="896"/>
      <c r="K4" s="887" t="s">
        <v>892</v>
      </c>
      <c r="L4" s="284" t="s">
        <v>893</v>
      </c>
      <c r="M4" s="897" t="s">
        <v>894</v>
      </c>
      <c r="N4" s="897" t="s">
        <v>895</v>
      </c>
      <c r="O4" s="897" t="s">
        <v>896</v>
      </c>
    </row>
    <row r="5" spans="1:15" x14ac:dyDescent="0.25">
      <c r="A5" s="905"/>
      <c r="B5" s="905"/>
      <c r="C5" s="907"/>
      <c r="D5" s="285" t="s">
        <v>897</v>
      </c>
      <c r="E5" s="285" t="s">
        <v>898</v>
      </c>
      <c r="F5" s="909"/>
      <c r="G5" s="895"/>
      <c r="H5" s="894"/>
      <c r="I5" s="286" t="s">
        <v>897</v>
      </c>
      <c r="J5" s="286" t="s">
        <v>898</v>
      </c>
      <c r="K5" s="888"/>
      <c r="L5" s="284" t="s">
        <v>899</v>
      </c>
      <c r="M5" s="897"/>
      <c r="N5" s="897"/>
      <c r="O5" s="897"/>
    </row>
    <row r="6" spans="1:15" ht="45" x14ac:dyDescent="0.25">
      <c r="A6" s="889">
        <v>1</v>
      </c>
      <c r="B6" s="889" t="s">
        <v>607</v>
      </c>
      <c r="C6" s="889" t="s">
        <v>948</v>
      </c>
      <c r="D6" s="889"/>
      <c r="E6" s="889" t="s">
        <v>199</v>
      </c>
      <c r="F6" s="889" t="s">
        <v>949</v>
      </c>
      <c r="G6" s="288">
        <v>1</v>
      </c>
      <c r="H6" s="289" t="s">
        <v>950</v>
      </c>
      <c r="I6" s="288" t="s">
        <v>199</v>
      </c>
      <c r="J6" s="290"/>
      <c r="K6" s="291" t="s">
        <v>951</v>
      </c>
      <c r="L6" s="898" t="s">
        <v>608</v>
      </c>
      <c r="M6" s="869">
        <v>1</v>
      </c>
      <c r="N6" s="746" t="s">
        <v>952</v>
      </c>
      <c r="O6" s="898" t="s">
        <v>1925</v>
      </c>
    </row>
    <row r="7" spans="1:15" ht="30" x14ac:dyDescent="0.25">
      <c r="A7" s="889"/>
      <c r="B7" s="889"/>
      <c r="C7" s="889"/>
      <c r="D7" s="889"/>
      <c r="E7" s="889"/>
      <c r="F7" s="889"/>
      <c r="G7" s="288">
        <v>2</v>
      </c>
      <c r="H7" s="289" t="s">
        <v>953</v>
      </c>
      <c r="I7" s="288" t="s">
        <v>199</v>
      </c>
      <c r="J7" s="290"/>
      <c r="K7" s="291" t="s">
        <v>954</v>
      </c>
      <c r="L7" s="899"/>
      <c r="M7" s="901"/>
      <c r="N7" s="903"/>
      <c r="O7" s="899"/>
    </row>
    <row r="8" spans="1:15" ht="30" x14ac:dyDescent="0.25">
      <c r="A8" s="889"/>
      <c r="B8" s="889"/>
      <c r="C8" s="889"/>
      <c r="D8" s="889"/>
      <c r="E8" s="889"/>
      <c r="F8" s="889"/>
      <c r="G8" s="288">
        <v>3</v>
      </c>
      <c r="H8" s="289" t="s">
        <v>955</v>
      </c>
      <c r="I8" s="288" t="s">
        <v>199</v>
      </c>
      <c r="J8" s="290"/>
      <c r="K8" s="291" t="s">
        <v>956</v>
      </c>
      <c r="L8" s="899"/>
      <c r="M8" s="901"/>
      <c r="N8" s="903"/>
      <c r="O8" s="899"/>
    </row>
    <row r="9" spans="1:15" ht="30" x14ac:dyDescent="0.25">
      <c r="A9" s="889"/>
      <c r="B9" s="889"/>
      <c r="C9" s="889"/>
      <c r="D9" s="889"/>
      <c r="E9" s="889"/>
      <c r="F9" s="889"/>
      <c r="G9" s="288">
        <v>4</v>
      </c>
      <c r="H9" s="289" t="s">
        <v>957</v>
      </c>
      <c r="I9" s="288" t="s">
        <v>199</v>
      </c>
      <c r="J9" s="290"/>
      <c r="K9" s="291" t="s">
        <v>958</v>
      </c>
      <c r="L9" s="899"/>
      <c r="M9" s="901"/>
      <c r="N9" s="903"/>
      <c r="O9" s="899"/>
    </row>
    <row r="10" spans="1:15" ht="30" x14ac:dyDescent="0.25">
      <c r="A10" s="889"/>
      <c r="B10" s="889"/>
      <c r="C10" s="889"/>
      <c r="D10" s="889"/>
      <c r="E10" s="889"/>
      <c r="F10" s="889"/>
      <c r="G10" s="288">
        <v>5</v>
      </c>
      <c r="H10" s="289" t="s">
        <v>959</v>
      </c>
      <c r="I10" s="288" t="s">
        <v>199</v>
      </c>
      <c r="J10" s="290"/>
      <c r="K10" s="291" t="s">
        <v>960</v>
      </c>
      <c r="L10" s="900"/>
      <c r="M10" s="902"/>
      <c r="N10" s="748"/>
      <c r="O10" s="900"/>
    </row>
    <row r="11" spans="1:15" ht="30" customHeight="1" x14ac:dyDescent="0.25">
      <c r="A11" s="889">
        <v>2</v>
      </c>
      <c r="B11" s="889" t="s">
        <v>403</v>
      </c>
      <c r="C11" s="889" t="s">
        <v>961</v>
      </c>
      <c r="D11" s="889"/>
      <c r="E11" s="889" t="s">
        <v>199</v>
      </c>
      <c r="F11" s="889" t="s">
        <v>949</v>
      </c>
      <c r="G11" s="288">
        <v>1</v>
      </c>
      <c r="H11" s="289" t="s">
        <v>962</v>
      </c>
      <c r="I11" s="288" t="s">
        <v>199</v>
      </c>
      <c r="J11" s="290"/>
      <c r="K11" s="291" t="s">
        <v>963</v>
      </c>
      <c r="L11" s="898" t="s">
        <v>404</v>
      </c>
      <c r="M11" s="869">
        <v>1</v>
      </c>
      <c r="N11" s="746" t="s">
        <v>964</v>
      </c>
      <c r="O11" s="910" t="s">
        <v>1926</v>
      </c>
    </row>
    <row r="12" spans="1:15" ht="30" x14ac:dyDescent="0.25">
      <c r="A12" s="889"/>
      <c r="B12" s="889"/>
      <c r="C12" s="889"/>
      <c r="D12" s="889"/>
      <c r="E12" s="889"/>
      <c r="F12" s="889"/>
      <c r="G12" s="288">
        <v>2</v>
      </c>
      <c r="H12" s="289" t="s">
        <v>965</v>
      </c>
      <c r="I12" s="288" t="s">
        <v>199</v>
      </c>
      <c r="J12" s="290"/>
      <c r="K12" s="291" t="s">
        <v>1930</v>
      </c>
      <c r="L12" s="899"/>
      <c r="M12" s="901"/>
      <c r="N12" s="903"/>
      <c r="O12" s="911"/>
    </row>
    <row r="13" spans="1:15" ht="30" x14ac:dyDescent="0.25">
      <c r="A13" s="889"/>
      <c r="B13" s="889"/>
      <c r="C13" s="889"/>
      <c r="D13" s="889"/>
      <c r="E13" s="889"/>
      <c r="F13" s="889"/>
      <c r="G13" s="288">
        <v>3</v>
      </c>
      <c r="H13" s="289" t="s">
        <v>966</v>
      </c>
      <c r="I13" s="288" t="s">
        <v>199</v>
      </c>
      <c r="J13" s="290"/>
      <c r="K13" s="291" t="s">
        <v>967</v>
      </c>
      <c r="L13" s="899"/>
      <c r="M13" s="901"/>
      <c r="N13" s="903"/>
      <c r="O13" s="911"/>
    </row>
    <row r="14" spans="1:15" x14ac:dyDescent="0.25">
      <c r="A14" s="889"/>
      <c r="B14" s="889"/>
      <c r="C14" s="889"/>
      <c r="D14" s="889"/>
      <c r="E14" s="889"/>
      <c r="F14" s="889"/>
      <c r="G14" s="288">
        <v>4</v>
      </c>
      <c r="H14" s="289" t="s">
        <v>968</v>
      </c>
      <c r="I14" s="288" t="s">
        <v>199</v>
      </c>
      <c r="J14" s="290"/>
      <c r="K14" s="291" t="s">
        <v>969</v>
      </c>
      <c r="L14" s="899"/>
      <c r="M14" s="901"/>
      <c r="N14" s="903"/>
      <c r="O14" s="911"/>
    </row>
    <row r="15" spans="1:15" ht="30" x14ac:dyDescent="0.25">
      <c r="A15" s="889"/>
      <c r="B15" s="889"/>
      <c r="C15" s="889"/>
      <c r="D15" s="889"/>
      <c r="E15" s="889"/>
      <c r="F15" s="889"/>
      <c r="G15" s="288">
        <v>5</v>
      </c>
      <c r="H15" s="289" t="s">
        <v>970</v>
      </c>
      <c r="I15" s="288" t="s">
        <v>199</v>
      </c>
      <c r="J15" s="290"/>
      <c r="K15" s="291" t="s">
        <v>967</v>
      </c>
      <c r="L15" s="899"/>
      <c r="M15" s="901"/>
      <c r="N15" s="903"/>
      <c r="O15" s="911"/>
    </row>
    <row r="16" spans="1:15" ht="60" x14ac:dyDescent="0.25">
      <c r="A16" s="889"/>
      <c r="B16" s="889"/>
      <c r="C16" s="889"/>
      <c r="D16" s="889"/>
      <c r="E16" s="889"/>
      <c r="F16" s="889"/>
      <c r="G16" s="288">
        <v>6</v>
      </c>
      <c r="H16" s="289" t="s">
        <v>971</v>
      </c>
      <c r="I16" s="288" t="s">
        <v>199</v>
      </c>
      <c r="J16" s="290"/>
      <c r="K16" s="291" t="s">
        <v>972</v>
      </c>
      <c r="L16" s="899"/>
      <c r="M16" s="901"/>
      <c r="N16" s="903"/>
      <c r="O16" s="911"/>
    </row>
    <row r="17" spans="1:15" ht="45" x14ac:dyDescent="0.25">
      <c r="A17" s="889"/>
      <c r="B17" s="889"/>
      <c r="C17" s="889"/>
      <c r="D17" s="889"/>
      <c r="E17" s="889"/>
      <c r="F17" s="889"/>
      <c r="G17" s="288">
        <v>7</v>
      </c>
      <c r="H17" s="289" t="s">
        <v>973</v>
      </c>
      <c r="I17" s="288" t="s">
        <v>199</v>
      </c>
      <c r="J17" s="290"/>
      <c r="K17" s="291" t="s">
        <v>974</v>
      </c>
      <c r="L17" s="899"/>
      <c r="M17" s="901"/>
      <c r="N17" s="903"/>
      <c r="O17" s="911"/>
    </row>
    <row r="18" spans="1:15" ht="30" x14ac:dyDescent="0.25">
      <c r="A18" s="889"/>
      <c r="B18" s="889"/>
      <c r="C18" s="889"/>
      <c r="D18" s="889"/>
      <c r="E18" s="889"/>
      <c r="F18" s="889"/>
      <c r="G18" s="288">
        <v>8</v>
      </c>
      <c r="H18" s="289" t="s">
        <v>975</v>
      </c>
      <c r="I18" s="288" t="s">
        <v>199</v>
      </c>
      <c r="J18" s="290"/>
      <c r="K18" s="291" t="s">
        <v>976</v>
      </c>
      <c r="L18" s="899"/>
      <c r="M18" s="901"/>
      <c r="N18" s="903"/>
      <c r="O18" s="911"/>
    </row>
    <row r="19" spans="1:15" ht="30" x14ac:dyDescent="0.25">
      <c r="A19" s="889"/>
      <c r="B19" s="889"/>
      <c r="C19" s="889"/>
      <c r="D19" s="889"/>
      <c r="E19" s="889"/>
      <c r="F19" s="889"/>
      <c r="G19" s="288">
        <v>9</v>
      </c>
      <c r="H19" s="289" t="s">
        <v>977</v>
      </c>
      <c r="I19" s="288" t="s">
        <v>199</v>
      </c>
      <c r="J19" s="290"/>
      <c r="K19" s="291" t="s">
        <v>978</v>
      </c>
      <c r="L19" s="899"/>
      <c r="M19" s="901"/>
      <c r="N19" s="903"/>
      <c r="O19" s="911"/>
    </row>
    <row r="20" spans="1:15" ht="45" x14ac:dyDescent="0.25">
      <c r="A20" s="889"/>
      <c r="B20" s="889"/>
      <c r="C20" s="889"/>
      <c r="D20" s="889"/>
      <c r="E20" s="889"/>
      <c r="F20" s="889"/>
      <c r="G20" s="288">
        <v>10</v>
      </c>
      <c r="H20" s="289" t="s">
        <v>979</v>
      </c>
      <c r="I20" s="288" t="s">
        <v>199</v>
      </c>
      <c r="J20" s="290"/>
      <c r="K20" s="291" t="s">
        <v>980</v>
      </c>
      <c r="L20" s="899"/>
      <c r="M20" s="901"/>
      <c r="N20" s="903"/>
      <c r="O20" s="911"/>
    </row>
    <row r="21" spans="1:15" ht="75" x14ac:dyDescent="0.25">
      <c r="A21" s="889"/>
      <c r="B21" s="889"/>
      <c r="C21" s="889"/>
      <c r="D21" s="889"/>
      <c r="E21" s="889"/>
      <c r="F21" s="889"/>
      <c r="G21" s="288">
        <v>11</v>
      </c>
      <c r="H21" s="289" t="s">
        <v>1931</v>
      </c>
      <c r="I21" s="288" t="s">
        <v>199</v>
      </c>
      <c r="J21" s="290"/>
      <c r="K21" s="291" t="s">
        <v>981</v>
      </c>
      <c r="L21" s="900"/>
      <c r="M21" s="902"/>
      <c r="N21" s="748"/>
      <c r="O21" s="912"/>
    </row>
    <row r="22" spans="1:15" ht="60" customHeight="1" x14ac:dyDescent="0.25">
      <c r="A22" s="889">
        <v>3</v>
      </c>
      <c r="B22" s="889" t="s">
        <v>405</v>
      </c>
      <c r="C22" s="889" t="s">
        <v>982</v>
      </c>
      <c r="D22" s="889"/>
      <c r="E22" s="889" t="s">
        <v>199</v>
      </c>
      <c r="F22" s="889" t="s">
        <v>949</v>
      </c>
      <c r="G22" s="288">
        <v>1</v>
      </c>
      <c r="H22" s="289" t="s">
        <v>983</v>
      </c>
      <c r="I22" s="288" t="s">
        <v>199</v>
      </c>
      <c r="J22" s="293"/>
      <c r="K22" s="294" t="s">
        <v>984</v>
      </c>
      <c r="L22" s="898" t="s">
        <v>985</v>
      </c>
      <c r="M22" s="913">
        <v>1</v>
      </c>
      <c r="N22" s="916" t="s">
        <v>785</v>
      </c>
      <c r="O22" s="919" t="s">
        <v>986</v>
      </c>
    </row>
    <row r="23" spans="1:15" ht="45" x14ac:dyDescent="0.25">
      <c r="A23" s="889"/>
      <c r="B23" s="889"/>
      <c r="C23" s="889"/>
      <c r="D23" s="889"/>
      <c r="E23" s="889"/>
      <c r="F23" s="889"/>
      <c r="G23" s="288">
        <v>2</v>
      </c>
      <c r="H23" s="289" t="s">
        <v>987</v>
      </c>
      <c r="I23" s="288" t="s">
        <v>199</v>
      </c>
      <c r="J23" s="293"/>
      <c r="K23" s="291" t="s">
        <v>988</v>
      </c>
      <c r="L23" s="899"/>
      <c r="M23" s="914"/>
      <c r="N23" s="917"/>
      <c r="O23" s="920"/>
    </row>
    <row r="24" spans="1:15" ht="60" x14ac:dyDescent="0.25">
      <c r="A24" s="889"/>
      <c r="B24" s="889"/>
      <c r="C24" s="889"/>
      <c r="D24" s="889"/>
      <c r="E24" s="889"/>
      <c r="F24" s="889"/>
      <c r="G24" s="288">
        <v>3</v>
      </c>
      <c r="H24" s="289" t="s">
        <v>989</v>
      </c>
      <c r="I24" s="288" t="s">
        <v>199</v>
      </c>
      <c r="J24" s="290"/>
      <c r="K24" s="291" t="s">
        <v>990</v>
      </c>
      <c r="L24" s="900"/>
      <c r="M24" s="915"/>
      <c r="N24" s="918"/>
      <c r="O24" s="921"/>
    </row>
    <row r="27" spans="1:15" ht="32.25" customHeight="1" x14ac:dyDescent="0.25">
      <c r="B27" s="485"/>
      <c r="C27" s="485"/>
      <c r="D27" s="859" t="s">
        <v>888</v>
      </c>
      <c r="E27" s="859"/>
      <c r="F27" s="485"/>
      <c r="G27" s="485"/>
      <c r="H27" s="485"/>
      <c r="I27" s="860" t="s">
        <v>891</v>
      </c>
      <c r="J27" s="860"/>
      <c r="K27" s="485"/>
      <c r="L27" s="485"/>
    </row>
    <row r="28" spans="1:15" ht="38.25" x14ac:dyDescent="0.25">
      <c r="B28" s="502" t="s">
        <v>597</v>
      </c>
      <c r="C28" s="485"/>
      <c r="D28" s="312" t="s">
        <v>897</v>
      </c>
      <c r="E28" s="312" t="s">
        <v>898</v>
      </c>
      <c r="F28" s="485"/>
      <c r="G28" s="485"/>
      <c r="H28" s="485"/>
      <c r="I28" s="313" t="s">
        <v>897</v>
      </c>
      <c r="J28" s="313" t="s">
        <v>898</v>
      </c>
      <c r="K28" s="485"/>
      <c r="L28" s="502" t="s">
        <v>598</v>
      </c>
      <c r="M28" s="502" t="s">
        <v>601</v>
      </c>
    </row>
    <row r="29" spans="1:15" x14ac:dyDescent="0.25">
      <c r="B29" s="496">
        <f>COUNTIF(B6:B24,"*")</f>
        <v>3</v>
      </c>
      <c r="C29" s="497"/>
      <c r="D29" s="496">
        <f>COUNTIF(D6:D24,"*")</f>
        <v>0</v>
      </c>
      <c r="E29" s="496">
        <f>COUNTIF(E6:E24,"*")</f>
        <v>3</v>
      </c>
      <c r="F29" s="497"/>
      <c r="G29" s="497"/>
      <c r="H29" s="498"/>
      <c r="I29" s="496">
        <f>COUNTIF(I6:I24,"*")</f>
        <v>19</v>
      </c>
      <c r="J29" s="496">
        <f>COUNTIF(J6:J24,"*")</f>
        <v>0</v>
      </c>
      <c r="L29" s="496">
        <f>COUNTIF(L6:L24,"*")</f>
        <v>3</v>
      </c>
      <c r="M29" s="501">
        <f>AVERAGE(M6:M24)</f>
        <v>1</v>
      </c>
    </row>
    <row r="30" spans="1:15" x14ac:dyDescent="0.25">
      <c r="C30" s="503"/>
      <c r="D30" s="485"/>
      <c r="E30" s="485"/>
      <c r="F30" s="503"/>
      <c r="G30" s="503"/>
      <c r="H30" s="504"/>
      <c r="I30" s="503"/>
      <c r="J30" s="503"/>
    </row>
    <row r="31" spans="1:15" x14ac:dyDescent="0.25">
      <c r="B31" s="503"/>
      <c r="C31" s="503"/>
      <c r="D31" s="485"/>
      <c r="E31" s="485"/>
      <c r="F31" s="503"/>
      <c r="G31" s="503"/>
      <c r="H31" s="504"/>
      <c r="I31" s="503"/>
      <c r="J31" s="503"/>
      <c r="K31" s="503"/>
      <c r="L31" s="503"/>
    </row>
  </sheetData>
  <mergeCells count="49">
    <mergeCell ref="M22:M24"/>
    <mergeCell ref="N22:N24"/>
    <mergeCell ref="O22:O24"/>
    <mergeCell ref="D22:D24"/>
    <mergeCell ref="E22:E24"/>
    <mergeCell ref="F22:F24"/>
    <mergeCell ref="L22:L24"/>
    <mergeCell ref="O11:O21"/>
    <mergeCell ref="A11:A21"/>
    <mergeCell ref="B11:B21"/>
    <mergeCell ref="C11:C21"/>
    <mergeCell ref="D11:D21"/>
    <mergeCell ref="E11:E21"/>
    <mergeCell ref="F11:F21"/>
    <mergeCell ref="L11:L21"/>
    <mergeCell ref="M11:M21"/>
    <mergeCell ref="N11:N21"/>
    <mergeCell ref="L6:L10"/>
    <mergeCell ref="M6:M10"/>
    <mergeCell ref="N6:N10"/>
    <mergeCell ref="O6:O10"/>
    <mergeCell ref="A4:A5"/>
    <mergeCell ref="B4:B5"/>
    <mergeCell ref="C4:C5"/>
    <mergeCell ref="D4:E4"/>
    <mergeCell ref="F4:F5"/>
    <mergeCell ref="M4:M5"/>
    <mergeCell ref="N4:N5"/>
    <mergeCell ref="L3:O3"/>
    <mergeCell ref="G4:G5"/>
    <mergeCell ref="H4:H5"/>
    <mergeCell ref="I4:J4"/>
    <mergeCell ref="O4:O5"/>
    <mergeCell ref="D27:E27"/>
    <mergeCell ref="I27:J27"/>
    <mergeCell ref="A1:B1"/>
    <mergeCell ref="C1:F1"/>
    <mergeCell ref="K4:K5"/>
    <mergeCell ref="A6:A10"/>
    <mergeCell ref="B6:B10"/>
    <mergeCell ref="C6:C10"/>
    <mergeCell ref="D6:D10"/>
    <mergeCell ref="E6:E10"/>
    <mergeCell ref="F6:F10"/>
    <mergeCell ref="A22:A24"/>
    <mergeCell ref="B22:B24"/>
    <mergeCell ref="C22:C24"/>
    <mergeCell ref="C3:F3"/>
    <mergeCell ref="G3:K3"/>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showGridLines="0" topLeftCell="G1" zoomScale="90" zoomScaleNormal="90" workbookViewId="0">
      <selection activeCell="G7" sqref="G7"/>
    </sheetView>
  </sheetViews>
  <sheetFormatPr baseColWidth="10" defaultRowHeight="15" x14ac:dyDescent="0.25"/>
  <cols>
    <col min="1" max="1" width="5.140625" style="1" customWidth="1"/>
    <col min="2" max="2" width="26.7109375" style="1" customWidth="1"/>
    <col min="3" max="3" width="28.28515625" style="1" customWidth="1"/>
    <col min="4" max="5" width="9.85546875" style="1" customWidth="1"/>
    <col min="6" max="6" width="29" style="1" customWidth="1"/>
    <col min="7" max="7" width="25.42578125" style="32" customWidth="1"/>
    <col min="8" max="9" width="10" style="1" customWidth="1"/>
    <col min="10" max="10" width="32.85546875" style="401" customWidth="1"/>
    <col min="11" max="11" width="30.7109375" style="1" customWidth="1"/>
    <col min="12" max="12" width="13.140625" style="1" customWidth="1"/>
    <col min="13" max="13" width="42" style="1" customWidth="1"/>
    <col min="14" max="14" width="30.7109375" style="1" customWidth="1"/>
    <col min="15" max="16384" width="11.42578125" style="1"/>
  </cols>
  <sheetData>
    <row r="1" spans="1:14" ht="28.5" customHeight="1" x14ac:dyDescent="0.25">
      <c r="A1" s="861" t="s">
        <v>31</v>
      </c>
      <c r="B1" s="861"/>
      <c r="C1" s="862" t="s">
        <v>1007</v>
      </c>
      <c r="D1" s="862"/>
      <c r="E1" s="862"/>
      <c r="F1" s="862"/>
    </row>
    <row r="2" spans="1:14" ht="36.75" customHeight="1" x14ac:dyDescent="0.25"/>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ht="31.5" customHeigh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x14ac:dyDescent="0.25">
      <c r="A5" s="885"/>
      <c r="B5" s="885"/>
      <c r="C5" s="886"/>
      <c r="D5" s="276" t="s">
        <v>897</v>
      </c>
      <c r="E5" s="276" t="s">
        <v>898</v>
      </c>
      <c r="F5" s="872"/>
      <c r="G5" s="873"/>
      <c r="H5" s="277" t="s">
        <v>897</v>
      </c>
      <c r="I5" s="277" t="s">
        <v>898</v>
      </c>
      <c r="J5" s="873"/>
      <c r="K5" s="275" t="s">
        <v>899</v>
      </c>
      <c r="L5" s="870"/>
      <c r="M5" s="870"/>
      <c r="N5" s="870"/>
    </row>
    <row r="6" spans="1:14" s="22" customFormat="1" ht="114.75" x14ac:dyDescent="0.25">
      <c r="A6" s="402"/>
      <c r="B6" s="403" t="s">
        <v>443</v>
      </c>
      <c r="C6" s="404"/>
      <c r="D6" s="404"/>
      <c r="E6" s="404" t="s">
        <v>199</v>
      </c>
      <c r="F6" s="404"/>
      <c r="G6" s="250" t="s">
        <v>1933</v>
      </c>
      <c r="H6" s="213" t="s">
        <v>199</v>
      </c>
      <c r="I6" s="213"/>
      <c r="J6" s="390" t="s">
        <v>992</v>
      </c>
      <c r="K6" s="403" t="s">
        <v>623</v>
      </c>
      <c r="L6" s="292">
        <v>1</v>
      </c>
      <c r="M6" s="589" t="s">
        <v>787</v>
      </c>
      <c r="N6" s="576" t="s">
        <v>993</v>
      </c>
    </row>
    <row r="7" spans="1:14" s="22" customFormat="1" ht="150" x14ac:dyDescent="0.25">
      <c r="A7" s="405"/>
      <c r="B7" s="390" t="s">
        <v>444</v>
      </c>
      <c r="C7" s="213"/>
      <c r="D7" s="213"/>
      <c r="E7" s="213" t="s">
        <v>199</v>
      </c>
      <c r="F7" s="213"/>
      <c r="G7" s="250" t="s">
        <v>1934</v>
      </c>
      <c r="H7" s="213" t="s">
        <v>199</v>
      </c>
      <c r="I7" s="213"/>
      <c r="J7" s="390" t="s">
        <v>994</v>
      </c>
      <c r="K7" s="390" t="s">
        <v>995</v>
      </c>
      <c r="L7" s="292">
        <v>1</v>
      </c>
      <c r="M7" s="444" t="s">
        <v>996</v>
      </c>
      <c r="N7" s="390" t="s">
        <v>997</v>
      </c>
    </row>
    <row r="8" spans="1:14" s="22" customFormat="1" ht="150" x14ac:dyDescent="0.25">
      <c r="A8" s="405"/>
      <c r="B8" s="390" t="s">
        <v>445</v>
      </c>
      <c r="C8" s="213"/>
      <c r="D8" s="213"/>
      <c r="E8" s="213" t="s">
        <v>199</v>
      </c>
      <c r="F8" s="213"/>
      <c r="G8" s="250" t="s">
        <v>446</v>
      </c>
      <c r="H8" s="213" t="s">
        <v>199</v>
      </c>
      <c r="I8" s="213"/>
      <c r="J8" s="390" t="s">
        <v>994</v>
      </c>
      <c r="K8" s="390" t="s">
        <v>447</v>
      </c>
      <c r="L8" s="292">
        <v>1</v>
      </c>
      <c r="M8" s="444" t="s">
        <v>786</v>
      </c>
      <c r="N8" s="390" t="s">
        <v>998</v>
      </c>
    </row>
    <row r="9" spans="1:14" s="22" customFormat="1" ht="270" x14ac:dyDescent="0.25">
      <c r="A9" s="405"/>
      <c r="B9" s="390" t="s">
        <v>448</v>
      </c>
      <c r="C9" s="213"/>
      <c r="D9" s="213"/>
      <c r="E9" s="213" t="s">
        <v>199</v>
      </c>
      <c r="F9" s="213"/>
      <c r="G9" s="390" t="s">
        <v>449</v>
      </c>
      <c r="H9" s="213" t="s">
        <v>199</v>
      </c>
      <c r="I9" s="213"/>
      <c r="J9" s="406" t="s">
        <v>999</v>
      </c>
      <c r="K9" s="390" t="s">
        <v>450</v>
      </c>
      <c r="L9" s="292">
        <v>1</v>
      </c>
      <c r="M9" s="444" t="s">
        <v>786</v>
      </c>
      <c r="N9" s="390" t="s">
        <v>998</v>
      </c>
    </row>
    <row r="10" spans="1:14" s="22" customFormat="1" ht="180" x14ac:dyDescent="0.25">
      <c r="A10" s="405"/>
      <c r="B10" s="390" t="s">
        <v>451</v>
      </c>
      <c r="C10" s="213"/>
      <c r="D10" s="213"/>
      <c r="E10" s="213" t="s">
        <v>199</v>
      </c>
      <c r="F10" s="213"/>
      <c r="G10" s="390" t="s">
        <v>1000</v>
      </c>
      <c r="H10" s="213" t="s">
        <v>199</v>
      </c>
      <c r="I10" s="213"/>
      <c r="J10" s="390" t="s">
        <v>1001</v>
      </c>
      <c r="K10" s="390" t="s">
        <v>1932</v>
      </c>
      <c r="L10" s="292">
        <v>1</v>
      </c>
      <c r="M10" s="444" t="s">
        <v>788</v>
      </c>
      <c r="N10" s="390" t="s">
        <v>1002</v>
      </c>
    </row>
    <row r="11" spans="1:14" s="22" customFormat="1" ht="150" x14ac:dyDescent="0.25">
      <c r="A11" s="405"/>
      <c r="B11" s="390" t="s">
        <v>1003</v>
      </c>
      <c r="C11" s="213"/>
      <c r="D11" s="213"/>
      <c r="E11" s="213" t="s">
        <v>199</v>
      </c>
      <c r="F11" s="213"/>
      <c r="G11" s="390" t="s">
        <v>603</v>
      </c>
      <c r="H11" s="213" t="s">
        <v>199</v>
      </c>
      <c r="I11" s="213"/>
      <c r="J11" s="406" t="s">
        <v>1004</v>
      </c>
      <c r="K11" s="390" t="s">
        <v>624</v>
      </c>
      <c r="L11" s="509">
        <v>1</v>
      </c>
      <c r="M11" s="444" t="s">
        <v>1005</v>
      </c>
      <c r="N11" s="390" t="s">
        <v>1006</v>
      </c>
    </row>
    <row r="13" spans="1:14" ht="34.5" customHeight="1" x14ac:dyDescent="0.25">
      <c r="B13" s="485"/>
      <c r="C13" s="485"/>
      <c r="D13" s="859" t="s">
        <v>888</v>
      </c>
      <c r="E13" s="859"/>
      <c r="F13" s="485"/>
      <c r="G13" s="485"/>
      <c r="H13" s="860" t="s">
        <v>891</v>
      </c>
      <c r="I13" s="860"/>
      <c r="J13" s="485"/>
      <c r="K13" s="485"/>
      <c r="L13" s="485"/>
      <c r="M13" s="283"/>
    </row>
    <row r="14" spans="1:14" ht="38.25" x14ac:dyDescent="0.25">
      <c r="B14" s="502" t="s">
        <v>597</v>
      </c>
      <c r="C14" s="485"/>
      <c r="D14" s="312" t="s">
        <v>897</v>
      </c>
      <c r="E14" s="312" t="s">
        <v>898</v>
      </c>
      <c r="F14" s="485"/>
      <c r="G14" s="485"/>
      <c r="H14" s="312" t="s">
        <v>897</v>
      </c>
      <c r="I14" s="312" t="s">
        <v>898</v>
      </c>
      <c r="J14" s="485"/>
      <c r="K14" s="502" t="s">
        <v>598</v>
      </c>
      <c r="L14" s="502" t="s">
        <v>601</v>
      </c>
      <c r="M14" s="283"/>
    </row>
    <row r="15" spans="1:14" x14ac:dyDescent="0.25">
      <c r="B15" s="496">
        <f>COUNTIF(B6:B11,"*")</f>
        <v>6</v>
      </c>
      <c r="C15" s="497"/>
      <c r="D15" s="496">
        <f>COUNTIF(D6:D11,"*")</f>
        <v>0</v>
      </c>
      <c r="E15" s="496">
        <f>COUNTIF(E6:E11,"*")</f>
        <v>6</v>
      </c>
      <c r="F15" s="497"/>
      <c r="G15" s="497"/>
      <c r="H15" s="496">
        <f>COUNTIF(H6:H11,"*")</f>
        <v>6</v>
      </c>
      <c r="I15" s="496">
        <f>COUNTIF(I6:I11,"*")</f>
        <v>0</v>
      </c>
      <c r="J15" s="497"/>
      <c r="K15" s="496">
        <f>COUNTIF(K6:K11,"*")</f>
        <v>6</v>
      </c>
      <c r="L15" s="501">
        <f>AVERAGE(L6:L11)</f>
        <v>1</v>
      </c>
    </row>
    <row r="16" spans="1:14" x14ac:dyDescent="0.25">
      <c r="C16" s="503"/>
      <c r="D16" s="485"/>
      <c r="E16" s="485"/>
      <c r="F16" s="503"/>
      <c r="G16" s="503"/>
      <c r="H16" s="504"/>
      <c r="I16" s="503"/>
      <c r="J16" s="503"/>
    </row>
  </sheetData>
  <mergeCells count="18">
    <mergeCell ref="D13:E13"/>
    <mergeCell ref="H13:I13"/>
    <mergeCell ref="A1:B1"/>
    <mergeCell ref="C1:F1"/>
    <mergeCell ref="L4:L5"/>
    <mergeCell ref="M4:M5"/>
    <mergeCell ref="N4:N5"/>
    <mergeCell ref="A4:A5"/>
    <mergeCell ref="B4:B5"/>
    <mergeCell ref="C3:F3"/>
    <mergeCell ref="G3:J3"/>
    <mergeCell ref="K3:N3"/>
    <mergeCell ref="C4:C5"/>
    <mergeCell ref="D4:E4"/>
    <mergeCell ref="F4:F5"/>
    <mergeCell ref="G4:G5"/>
    <mergeCell ref="H4:I4"/>
    <mergeCell ref="J4:J5"/>
  </mergeCells>
  <hyperlinks>
    <hyperlink ref="J11" r:id="rId1"/>
    <hyperlink ref="J9" r:id="rId2"/>
    <hyperlink ref="J6" r:id="rId3" display="https://www.uis.edu.co/intranet/calidad/mapa.html_x000a__x000a_"/>
  </hyperlinks>
  <pageMargins left="0.7" right="0.7" top="0.75" bottom="0.75" header="0.3" footer="0.3"/>
  <pageSetup paperSize="9" orientation="portrait" r:id="rId4"/>
  <drawing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topLeftCell="E13" zoomScale="70" zoomScaleNormal="70" workbookViewId="0">
      <selection activeCell="L6" sqref="L6:N15"/>
    </sheetView>
  </sheetViews>
  <sheetFormatPr baseColWidth="10" defaultColWidth="12.5703125" defaultRowHeight="15" x14ac:dyDescent="0.25"/>
  <cols>
    <col min="1" max="1" width="5.140625" style="1" customWidth="1"/>
    <col min="2" max="2" width="22.7109375" style="1" customWidth="1"/>
    <col min="3" max="3" width="28.28515625" style="1" customWidth="1"/>
    <col min="4" max="5" width="9.85546875" style="1" customWidth="1"/>
    <col min="6" max="6" width="29" style="1" customWidth="1"/>
    <col min="7" max="7" width="25.42578125" style="1" customWidth="1"/>
    <col min="8" max="9" width="10" style="1" customWidth="1"/>
    <col min="10" max="10" width="75" style="1" customWidth="1"/>
    <col min="11" max="11" width="30.7109375" style="1" customWidth="1"/>
    <col min="12" max="12" width="13.42578125" style="1" customWidth="1"/>
    <col min="13" max="13" width="79.7109375" style="1" customWidth="1"/>
    <col min="14" max="14" width="83.28515625" style="1" customWidth="1"/>
    <col min="15" max="16384" width="12.5703125" style="1"/>
  </cols>
  <sheetData>
    <row r="1" spans="1:15" ht="37.5" customHeight="1" x14ac:dyDescent="0.25">
      <c r="A1" s="861" t="s">
        <v>31</v>
      </c>
      <c r="B1" s="861"/>
      <c r="C1" s="862" t="s">
        <v>1026</v>
      </c>
      <c r="D1" s="862"/>
      <c r="E1" s="862"/>
      <c r="F1" s="862"/>
    </row>
    <row r="3" spans="1:15" s="22" customFormat="1" ht="16.5" x14ac:dyDescent="0.25">
      <c r="A3" s="1"/>
      <c r="B3" s="1"/>
      <c r="C3" s="922" t="s">
        <v>884</v>
      </c>
      <c r="D3" s="922"/>
      <c r="E3" s="922"/>
      <c r="F3" s="922"/>
      <c r="G3" s="923" t="s">
        <v>885</v>
      </c>
      <c r="H3" s="923"/>
      <c r="I3" s="923"/>
      <c r="J3" s="923"/>
      <c r="K3" s="924" t="s">
        <v>886</v>
      </c>
      <c r="L3" s="924"/>
      <c r="M3" s="924"/>
      <c r="N3" s="924"/>
    </row>
    <row r="4" spans="1:15" s="22" customFormat="1" ht="37.5" customHeigh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5" s="22" customFormat="1" x14ac:dyDescent="0.25">
      <c r="A5" s="885"/>
      <c r="B5" s="885"/>
      <c r="C5" s="886"/>
      <c r="D5" s="276" t="s">
        <v>897</v>
      </c>
      <c r="E5" s="276" t="s">
        <v>898</v>
      </c>
      <c r="F5" s="872"/>
      <c r="G5" s="873"/>
      <c r="H5" s="277" t="s">
        <v>897</v>
      </c>
      <c r="I5" s="277" t="s">
        <v>898</v>
      </c>
      <c r="J5" s="873"/>
      <c r="K5" s="275" t="s">
        <v>899</v>
      </c>
      <c r="L5" s="870"/>
      <c r="M5" s="870"/>
      <c r="N5" s="870"/>
    </row>
    <row r="6" spans="1:15" s="22" customFormat="1" ht="75" customHeight="1" x14ac:dyDescent="0.25">
      <c r="A6" s="926">
        <v>1</v>
      </c>
      <c r="B6" s="898" t="s">
        <v>332</v>
      </c>
      <c r="C6" s="928"/>
      <c r="D6" s="928"/>
      <c r="E6" s="928" t="s">
        <v>199</v>
      </c>
      <c r="F6" s="928"/>
      <c r="G6" s="214" t="s">
        <v>1008</v>
      </c>
      <c r="H6" s="213" t="s">
        <v>199</v>
      </c>
      <c r="I6" s="405"/>
      <c r="J6" s="157" t="s">
        <v>1009</v>
      </c>
      <c r="K6" s="898" t="s">
        <v>333</v>
      </c>
      <c r="L6" s="930">
        <v>1</v>
      </c>
      <c r="M6" s="932" t="s">
        <v>2183</v>
      </c>
      <c r="N6" s="934" t="s">
        <v>1010</v>
      </c>
    </row>
    <row r="7" spans="1:15" s="22" customFormat="1" ht="59.25" customHeight="1" x14ac:dyDescent="0.25">
      <c r="A7" s="927"/>
      <c r="B7" s="900"/>
      <c r="C7" s="929"/>
      <c r="D7" s="929"/>
      <c r="E7" s="929"/>
      <c r="F7" s="929"/>
      <c r="G7" s="407" t="s">
        <v>1011</v>
      </c>
      <c r="H7" s="408" t="s">
        <v>199</v>
      </c>
      <c r="I7" s="405"/>
      <c r="J7" s="407" t="s">
        <v>1012</v>
      </c>
      <c r="K7" s="900"/>
      <c r="L7" s="931"/>
      <c r="M7" s="933"/>
      <c r="N7" s="935"/>
    </row>
    <row r="8" spans="1:15" s="22" customFormat="1" ht="180" x14ac:dyDescent="0.25">
      <c r="A8" s="926">
        <v>2</v>
      </c>
      <c r="B8" s="863" t="s">
        <v>334</v>
      </c>
      <c r="C8" s="928"/>
      <c r="D8" s="946"/>
      <c r="E8" s="928" t="s">
        <v>199</v>
      </c>
      <c r="F8" s="928"/>
      <c r="G8" s="937" t="s">
        <v>1013</v>
      </c>
      <c r="H8" s="940" t="s">
        <v>199</v>
      </c>
      <c r="I8" s="941"/>
      <c r="J8" s="942" t="s">
        <v>1014</v>
      </c>
      <c r="K8" s="898" t="s">
        <v>1015</v>
      </c>
      <c r="L8" s="680">
        <v>1</v>
      </c>
      <c r="M8" s="681" t="s">
        <v>2184</v>
      </c>
      <c r="N8" s="682" t="s">
        <v>2185</v>
      </c>
      <c r="O8" s="925">
        <f>AVERAGE(L8:L11)</f>
        <v>0.79749999999999999</v>
      </c>
    </row>
    <row r="9" spans="1:15" s="22" customFormat="1" ht="409.5" x14ac:dyDescent="0.25">
      <c r="A9" s="945"/>
      <c r="B9" s="864"/>
      <c r="C9" s="936"/>
      <c r="D9" s="947"/>
      <c r="E9" s="936"/>
      <c r="F9" s="936"/>
      <c r="G9" s="938"/>
      <c r="H9" s="940"/>
      <c r="I9" s="941"/>
      <c r="J9" s="943"/>
      <c r="K9" s="899"/>
      <c r="L9" s="683">
        <v>1</v>
      </c>
      <c r="M9" s="684" t="s">
        <v>2186</v>
      </c>
      <c r="N9" s="681" t="s">
        <v>2187</v>
      </c>
      <c r="O9" s="925"/>
    </row>
    <row r="10" spans="1:15" s="22" customFormat="1" ht="409.5" x14ac:dyDescent="0.25">
      <c r="A10" s="945"/>
      <c r="B10" s="864"/>
      <c r="C10" s="936"/>
      <c r="D10" s="947"/>
      <c r="E10" s="936"/>
      <c r="F10" s="936"/>
      <c r="G10" s="938"/>
      <c r="H10" s="940"/>
      <c r="I10" s="941"/>
      <c r="J10" s="943"/>
      <c r="K10" s="899"/>
      <c r="L10" s="683">
        <v>0.86</v>
      </c>
      <c r="M10" s="681" t="s">
        <v>2188</v>
      </c>
      <c r="N10" s="681" t="s">
        <v>2189</v>
      </c>
      <c r="O10" s="925"/>
    </row>
    <row r="11" spans="1:15" s="22" customFormat="1" ht="409.5" x14ac:dyDescent="0.25">
      <c r="A11" s="945"/>
      <c r="B11" s="864"/>
      <c r="C11" s="936"/>
      <c r="D11" s="947"/>
      <c r="E11" s="936"/>
      <c r="F11" s="936"/>
      <c r="G11" s="939"/>
      <c r="H11" s="940"/>
      <c r="I11" s="941"/>
      <c r="J11" s="944"/>
      <c r="K11" s="900"/>
      <c r="L11" s="685">
        <v>0.33</v>
      </c>
      <c r="M11" s="304" t="s">
        <v>2190</v>
      </c>
      <c r="N11" s="681" t="s">
        <v>2191</v>
      </c>
      <c r="O11" s="925"/>
    </row>
    <row r="12" spans="1:15" s="22" customFormat="1" ht="60" x14ac:dyDescent="0.25">
      <c r="A12" s="927"/>
      <c r="B12" s="865"/>
      <c r="C12" s="929"/>
      <c r="D12" s="948"/>
      <c r="E12" s="929"/>
      <c r="F12" s="929"/>
      <c r="G12" s="214" t="s">
        <v>1016</v>
      </c>
      <c r="H12" s="213" t="s">
        <v>199</v>
      </c>
      <c r="I12" s="405"/>
      <c r="J12" s="412" t="s">
        <v>1017</v>
      </c>
      <c r="K12" s="405"/>
      <c r="L12" s="686"/>
      <c r="M12" s="687"/>
      <c r="N12" s="686"/>
    </row>
    <row r="13" spans="1:15" s="22" customFormat="1" ht="105" x14ac:dyDescent="0.25">
      <c r="A13" s="926">
        <v>3</v>
      </c>
      <c r="B13" s="898" t="s">
        <v>335</v>
      </c>
      <c r="C13" s="946"/>
      <c r="D13" s="946"/>
      <c r="E13" s="926" t="s">
        <v>199</v>
      </c>
      <c r="F13" s="946"/>
      <c r="G13" s="214" t="s">
        <v>1018</v>
      </c>
      <c r="H13" s="213" t="s">
        <v>199</v>
      </c>
      <c r="I13" s="405"/>
      <c r="J13" s="414" t="s">
        <v>1714</v>
      </c>
      <c r="K13" s="898" t="s">
        <v>625</v>
      </c>
      <c r="L13" s="949">
        <v>1</v>
      </c>
      <c r="M13" s="951" t="s">
        <v>1019</v>
      </c>
      <c r="N13" s="952" t="s">
        <v>1020</v>
      </c>
    </row>
    <row r="14" spans="1:15" s="22" customFormat="1" ht="60" x14ac:dyDescent="0.25">
      <c r="A14" s="945"/>
      <c r="B14" s="899"/>
      <c r="C14" s="947"/>
      <c r="D14" s="947"/>
      <c r="E14" s="945"/>
      <c r="F14" s="947"/>
      <c r="G14" s="414" t="s">
        <v>1021</v>
      </c>
      <c r="H14" s="213" t="s">
        <v>199</v>
      </c>
      <c r="I14" s="405"/>
      <c r="J14" s="157" t="s">
        <v>1022</v>
      </c>
      <c r="K14" s="900"/>
      <c r="L14" s="950"/>
      <c r="M14" s="951"/>
      <c r="N14" s="952"/>
    </row>
    <row r="15" spans="1:15" ht="195" x14ac:dyDescent="0.25">
      <c r="A15" s="927"/>
      <c r="B15" s="900"/>
      <c r="C15" s="948"/>
      <c r="D15" s="948"/>
      <c r="E15" s="927"/>
      <c r="F15" s="948"/>
      <c r="G15" s="414" t="s">
        <v>1023</v>
      </c>
      <c r="H15" s="213" t="s">
        <v>199</v>
      </c>
      <c r="I15" s="405"/>
      <c r="J15" s="414" t="s">
        <v>1024</v>
      </c>
      <c r="K15" s="214" t="s">
        <v>336</v>
      </c>
      <c r="L15" s="680">
        <v>1</v>
      </c>
      <c r="M15" s="305" t="s">
        <v>2192</v>
      </c>
      <c r="N15" s="688" t="s">
        <v>1025</v>
      </c>
    </row>
    <row r="16" spans="1:15" x14ac:dyDescent="0.25">
      <c r="J16" s="1" t="s">
        <v>28</v>
      </c>
    </row>
    <row r="17" spans="2:12" ht="38.25" customHeight="1" x14ac:dyDescent="0.25">
      <c r="B17" s="485"/>
      <c r="C17" s="485"/>
      <c r="D17" s="859" t="s">
        <v>888</v>
      </c>
      <c r="E17" s="859"/>
      <c r="F17" s="485"/>
      <c r="G17" s="485"/>
      <c r="H17" s="860" t="s">
        <v>891</v>
      </c>
      <c r="I17" s="860"/>
      <c r="J17" s="485"/>
      <c r="K17" s="485"/>
      <c r="L17" s="485"/>
    </row>
    <row r="18" spans="2:12" ht="38.25" x14ac:dyDescent="0.25">
      <c r="B18" s="502" t="s">
        <v>597</v>
      </c>
      <c r="C18" s="485"/>
      <c r="D18" s="312" t="s">
        <v>897</v>
      </c>
      <c r="E18" s="312" t="s">
        <v>898</v>
      </c>
      <c r="F18" s="485"/>
      <c r="G18" s="485"/>
      <c r="H18" s="312" t="s">
        <v>897</v>
      </c>
      <c r="I18" s="312" t="s">
        <v>898</v>
      </c>
      <c r="J18" s="485"/>
      <c r="K18" s="502" t="s">
        <v>598</v>
      </c>
      <c r="L18" s="502" t="s">
        <v>601</v>
      </c>
    </row>
    <row r="19" spans="2:12" x14ac:dyDescent="0.25">
      <c r="B19" s="496">
        <f>COUNTIF(B6:B15,"*")</f>
        <v>3</v>
      </c>
      <c r="C19" s="497"/>
      <c r="D19" s="496">
        <f>COUNTIF(D6:D15,"*")</f>
        <v>0</v>
      </c>
      <c r="E19" s="496">
        <f>COUNTIF(E6:E15,"*")</f>
        <v>3</v>
      </c>
      <c r="F19" s="497"/>
      <c r="G19" s="497"/>
      <c r="H19" s="496">
        <f>COUNTIF(H6:H15,"*")</f>
        <v>7</v>
      </c>
      <c r="I19" s="496">
        <f>COUNTIF(I6:I15,"*")</f>
        <v>0</v>
      </c>
      <c r="J19" s="497"/>
      <c r="K19" s="496">
        <f>COUNTIF(K6:K15,"*")</f>
        <v>4</v>
      </c>
      <c r="L19" s="501">
        <f>AVERAGE(L6,O8,L13,L15)</f>
        <v>0.94937499999999997</v>
      </c>
    </row>
    <row r="20" spans="2:12" x14ac:dyDescent="0.25">
      <c r="C20" s="503"/>
      <c r="D20" s="485"/>
      <c r="E20" s="485"/>
      <c r="F20" s="503"/>
      <c r="G20" s="503"/>
      <c r="H20" s="504"/>
      <c r="I20" s="503"/>
      <c r="J20" s="503"/>
    </row>
  </sheetData>
  <mergeCells count="50">
    <mergeCell ref="K13:K14"/>
    <mergeCell ref="L13:L14"/>
    <mergeCell ref="M13:M14"/>
    <mergeCell ref="N13:N14"/>
    <mergeCell ref="F13:F15"/>
    <mergeCell ref="A13:A15"/>
    <mergeCell ref="B13:B15"/>
    <mergeCell ref="C13:C15"/>
    <mergeCell ref="D13:D15"/>
    <mergeCell ref="E13:E15"/>
    <mergeCell ref="A8:A12"/>
    <mergeCell ref="B8:B12"/>
    <mergeCell ref="C8:C12"/>
    <mergeCell ref="D8:D12"/>
    <mergeCell ref="E8:E12"/>
    <mergeCell ref="K6:K7"/>
    <mergeCell ref="L6:L7"/>
    <mergeCell ref="M6:M7"/>
    <mergeCell ref="N6:N7"/>
    <mergeCell ref="F8:F12"/>
    <mergeCell ref="G8:G11"/>
    <mergeCell ref="H8:H11"/>
    <mergeCell ref="I8:I11"/>
    <mergeCell ref="J8:J11"/>
    <mergeCell ref="K8:K11"/>
    <mergeCell ref="G4:G5"/>
    <mergeCell ref="H4:I4"/>
    <mergeCell ref="J4:J5"/>
    <mergeCell ref="A6:A7"/>
    <mergeCell ref="B6:B7"/>
    <mergeCell ref="D6:D7"/>
    <mergeCell ref="E6:E7"/>
    <mergeCell ref="F6:F7"/>
    <mergeCell ref="C6:C7"/>
    <mergeCell ref="D17:E17"/>
    <mergeCell ref="H17:I17"/>
    <mergeCell ref="O8:O11"/>
    <mergeCell ref="A1:B1"/>
    <mergeCell ref="C1:F1"/>
    <mergeCell ref="L4:L5"/>
    <mergeCell ref="M4:M5"/>
    <mergeCell ref="N4:N5"/>
    <mergeCell ref="C3:F3"/>
    <mergeCell ref="G3:J3"/>
    <mergeCell ref="K3:N3"/>
    <mergeCell ref="A4:A5"/>
    <mergeCell ref="B4:B5"/>
    <mergeCell ref="C4:C5"/>
    <mergeCell ref="D4:E4"/>
    <mergeCell ref="F4:F5"/>
  </mergeCells>
  <phoneticPr fontId="50"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showGridLines="0" topLeftCell="G1" zoomScale="70" zoomScaleNormal="70" workbookViewId="0">
      <selection activeCell="J16" sqref="J16:J17"/>
    </sheetView>
  </sheetViews>
  <sheetFormatPr baseColWidth="10" defaultColWidth="11.42578125" defaultRowHeight="15" x14ac:dyDescent="0.25"/>
  <cols>
    <col min="1" max="1" width="5.140625" style="415" customWidth="1"/>
    <col min="2" max="2" width="27.7109375" style="415" customWidth="1"/>
    <col min="3" max="3" width="28.28515625" style="415" customWidth="1"/>
    <col min="4" max="5" width="9.85546875" style="415" customWidth="1"/>
    <col min="6" max="6" width="29" style="415" customWidth="1"/>
    <col min="7" max="7" width="25.42578125" style="415" customWidth="1"/>
    <col min="8" max="9" width="14.140625" style="415" customWidth="1"/>
    <col min="10" max="10" width="40.85546875" style="416" customWidth="1"/>
    <col min="11" max="11" width="30.7109375" style="415" customWidth="1"/>
    <col min="12" max="12" width="13.7109375" style="417" customWidth="1"/>
    <col min="13" max="13" width="68.7109375" style="416" customWidth="1"/>
    <col min="14" max="14" width="41" style="416" customWidth="1"/>
    <col min="15" max="16384" width="11.42578125" style="415"/>
  </cols>
  <sheetData>
    <row r="1" spans="1:14" ht="40.5" customHeight="1" x14ac:dyDescent="0.25">
      <c r="A1" s="861" t="s">
        <v>31</v>
      </c>
      <c r="B1" s="861"/>
      <c r="C1" s="862" t="s">
        <v>1041</v>
      </c>
      <c r="D1" s="862"/>
      <c r="E1" s="862"/>
      <c r="F1" s="862"/>
    </row>
    <row r="3" spans="1:14" ht="16.5" x14ac:dyDescent="0.25">
      <c r="C3" s="983" t="s">
        <v>884</v>
      </c>
      <c r="D3" s="983"/>
      <c r="E3" s="983"/>
      <c r="F3" s="983"/>
      <c r="G3" s="984" t="s">
        <v>885</v>
      </c>
      <c r="H3" s="984"/>
      <c r="I3" s="984"/>
      <c r="J3" s="984"/>
      <c r="K3" s="955" t="s">
        <v>886</v>
      </c>
      <c r="L3" s="955"/>
      <c r="M3" s="955"/>
      <c r="N3" s="955"/>
    </row>
    <row r="4" spans="1:14" ht="38.25" customHeight="1" x14ac:dyDescent="0.25">
      <c r="A4" s="956" t="s">
        <v>83</v>
      </c>
      <c r="B4" s="956" t="s">
        <v>661</v>
      </c>
      <c r="C4" s="958" t="s">
        <v>887</v>
      </c>
      <c r="D4" s="959" t="s">
        <v>888</v>
      </c>
      <c r="E4" s="959"/>
      <c r="F4" s="959" t="s">
        <v>889</v>
      </c>
      <c r="G4" s="961" t="s">
        <v>890</v>
      </c>
      <c r="H4" s="961" t="s">
        <v>891</v>
      </c>
      <c r="I4" s="961"/>
      <c r="J4" s="961" t="s">
        <v>892</v>
      </c>
      <c r="K4" s="306" t="s">
        <v>893</v>
      </c>
      <c r="L4" s="976" t="s">
        <v>894</v>
      </c>
      <c r="M4" s="976" t="s">
        <v>895</v>
      </c>
      <c r="N4" s="976" t="s">
        <v>896</v>
      </c>
    </row>
    <row r="5" spans="1:14" x14ac:dyDescent="0.25">
      <c r="A5" s="957"/>
      <c r="B5" s="957"/>
      <c r="C5" s="958"/>
      <c r="D5" s="307" t="s">
        <v>897</v>
      </c>
      <c r="E5" s="307" t="s">
        <v>898</v>
      </c>
      <c r="F5" s="960"/>
      <c r="G5" s="962"/>
      <c r="H5" s="308" t="s">
        <v>897</v>
      </c>
      <c r="I5" s="308" t="s">
        <v>898</v>
      </c>
      <c r="J5" s="962"/>
      <c r="K5" s="306" t="s">
        <v>899</v>
      </c>
      <c r="L5" s="976"/>
      <c r="M5" s="976"/>
      <c r="N5" s="976"/>
    </row>
    <row r="6" spans="1:14" ht="75" x14ac:dyDescent="0.25">
      <c r="A6" s="985">
        <v>1</v>
      </c>
      <c r="B6" s="986" t="s">
        <v>541</v>
      </c>
      <c r="C6" s="986" t="s">
        <v>542</v>
      </c>
      <c r="D6" s="968"/>
      <c r="E6" s="987" t="s">
        <v>199</v>
      </c>
      <c r="F6" s="968"/>
      <c r="G6" s="261" t="s">
        <v>543</v>
      </c>
      <c r="H6" s="418" t="s">
        <v>199</v>
      </c>
      <c r="I6" s="418"/>
      <c r="J6" s="419" t="s">
        <v>1939</v>
      </c>
      <c r="K6" s="251" t="s">
        <v>544</v>
      </c>
      <c r="L6" s="420">
        <v>0.9</v>
      </c>
      <c r="M6" s="421" t="s">
        <v>1940</v>
      </c>
      <c r="N6" s="422" t="s">
        <v>1027</v>
      </c>
    </row>
    <row r="7" spans="1:14" ht="60" x14ac:dyDescent="0.25">
      <c r="A7" s="985"/>
      <c r="B7" s="986"/>
      <c r="C7" s="986"/>
      <c r="D7" s="969"/>
      <c r="E7" s="988"/>
      <c r="F7" s="969"/>
      <c r="G7" s="261" t="s">
        <v>545</v>
      </c>
      <c r="H7" s="418" t="s">
        <v>199</v>
      </c>
      <c r="I7" s="418"/>
      <c r="J7" s="419" t="s">
        <v>1028</v>
      </c>
      <c r="K7" s="971" t="s">
        <v>546</v>
      </c>
      <c r="L7" s="953">
        <v>1</v>
      </c>
      <c r="M7" s="972" t="s">
        <v>1029</v>
      </c>
      <c r="N7" s="980" t="s">
        <v>1030</v>
      </c>
    </row>
    <row r="8" spans="1:14" ht="30" x14ac:dyDescent="0.25">
      <c r="A8" s="985"/>
      <c r="B8" s="986"/>
      <c r="C8" s="986"/>
      <c r="D8" s="969"/>
      <c r="E8" s="988"/>
      <c r="F8" s="969"/>
      <c r="G8" s="261" t="s">
        <v>547</v>
      </c>
      <c r="H8" s="418" t="s">
        <v>199</v>
      </c>
      <c r="I8" s="418"/>
      <c r="J8" s="419" t="s">
        <v>1935</v>
      </c>
      <c r="K8" s="971"/>
      <c r="L8" s="954"/>
      <c r="M8" s="966"/>
      <c r="N8" s="966"/>
    </row>
    <row r="9" spans="1:14" ht="35.25" customHeight="1" x14ac:dyDescent="0.25">
      <c r="A9" s="985"/>
      <c r="B9" s="986"/>
      <c r="C9" s="986"/>
      <c r="D9" s="969"/>
      <c r="E9" s="988"/>
      <c r="F9" s="969"/>
      <c r="G9" s="971" t="s">
        <v>548</v>
      </c>
      <c r="H9" s="965" t="s">
        <v>199</v>
      </c>
      <c r="I9" s="965"/>
      <c r="J9" s="974" t="s">
        <v>1031</v>
      </c>
      <c r="K9" s="971" t="s">
        <v>549</v>
      </c>
      <c r="L9" s="953">
        <v>0.9</v>
      </c>
      <c r="M9" s="972" t="s">
        <v>1032</v>
      </c>
      <c r="N9" s="980" t="s">
        <v>1033</v>
      </c>
    </row>
    <row r="10" spans="1:14" ht="35.25" customHeight="1" x14ac:dyDescent="0.25">
      <c r="A10" s="985"/>
      <c r="B10" s="986"/>
      <c r="C10" s="986"/>
      <c r="D10" s="969"/>
      <c r="E10" s="988"/>
      <c r="F10" s="969"/>
      <c r="G10" s="971"/>
      <c r="H10" s="966"/>
      <c r="I10" s="966"/>
      <c r="J10" s="975"/>
      <c r="K10" s="971"/>
      <c r="L10" s="981"/>
      <c r="M10" s="982"/>
      <c r="N10" s="982"/>
    </row>
    <row r="11" spans="1:14" ht="35.25" customHeight="1" x14ac:dyDescent="0.25">
      <c r="A11" s="985"/>
      <c r="B11" s="986"/>
      <c r="C11" s="986"/>
      <c r="D11" s="969"/>
      <c r="E11" s="988"/>
      <c r="F11" s="969"/>
      <c r="G11" s="971" t="s">
        <v>550</v>
      </c>
      <c r="H11" s="965" t="s">
        <v>199</v>
      </c>
      <c r="I11" s="965"/>
      <c r="J11" s="974" t="s">
        <v>1936</v>
      </c>
      <c r="K11" s="971"/>
      <c r="L11" s="981"/>
      <c r="M11" s="982"/>
      <c r="N11" s="982"/>
    </row>
    <row r="12" spans="1:14" ht="35.25" customHeight="1" x14ac:dyDescent="0.25">
      <c r="A12" s="985"/>
      <c r="B12" s="986"/>
      <c r="C12" s="986"/>
      <c r="D12" s="970"/>
      <c r="E12" s="989"/>
      <c r="F12" s="970"/>
      <c r="G12" s="971"/>
      <c r="H12" s="966"/>
      <c r="I12" s="966"/>
      <c r="J12" s="975"/>
      <c r="K12" s="971"/>
      <c r="L12" s="954"/>
      <c r="M12" s="973"/>
      <c r="N12" s="973"/>
    </row>
    <row r="13" spans="1:14" ht="45" x14ac:dyDescent="0.25">
      <c r="A13" s="985">
        <v>2</v>
      </c>
      <c r="B13" s="986" t="s">
        <v>551</v>
      </c>
      <c r="C13" s="986" t="s">
        <v>552</v>
      </c>
      <c r="D13" s="990"/>
      <c r="E13" s="985" t="s">
        <v>199</v>
      </c>
      <c r="F13" s="990"/>
      <c r="G13" s="253" t="s">
        <v>553</v>
      </c>
      <c r="H13" s="418" t="s">
        <v>199</v>
      </c>
      <c r="I13" s="418"/>
      <c r="J13" s="419" t="s">
        <v>1034</v>
      </c>
      <c r="K13" s="963" t="s">
        <v>554</v>
      </c>
      <c r="L13" s="953">
        <v>1</v>
      </c>
      <c r="M13" s="972" t="s">
        <v>789</v>
      </c>
      <c r="N13" s="972" t="s">
        <v>1035</v>
      </c>
    </row>
    <row r="14" spans="1:14" x14ac:dyDescent="0.25">
      <c r="A14" s="985"/>
      <c r="B14" s="986"/>
      <c r="C14" s="986"/>
      <c r="D14" s="990"/>
      <c r="E14" s="985"/>
      <c r="F14" s="990"/>
      <c r="G14" s="261" t="s">
        <v>555</v>
      </c>
      <c r="H14" s="418" t="s">
        <v>199</v>
      </c>
      <c r="I14" s="418"/>
      <c r="J14" s="423" t="s">
        <v>1036</v>
      </c>
      <c r="K14" s="964"/>
      <c r="L14" s="954"/>
      <c r="M14" s="973"/>
      <c r="N14" s="973"/>
    </row>
    <row r="15" spans="1:14" ht="30" x14ac:dyDescent="0.25">
      <c r="A15" s="985"/>
      <c r="B15" s="986"/>
      <c r="C15" s="986"/>
      <c r="D15" s="990"/>
      <c r="E15" s="985"/>
      <c r="F15" s="990"/>
      <c r="G15" s="261" t="s">
        <v>556</v>
      </c>
      <c r="H15" s="418" t="s">
        <v>199</v>
      </c>
      <c r="I15" s="418"/>
      <c r="J15" s="419" t="s">
        <v>1037</v>
      </c>
      <c r="K15" s="251" t="s">
        <v>557</v>
      </c>
      <c r="L15" s="309">
        <v>1</v>
      </c>
      <c r="M15" s="421" t="s">
        <v>790</v>
      </c>
      <c r="N15" s="421" t="s">
        <v>1937</v>
      </c>
    </row>
    <row r="16" spans="1:14" x14ac:dyDescent="0.25">
      <c r="A16" s="985"/>
      <c r="B16" s="986"/>
      <c r="C16" s="986"/>
      <c r="D16" s="990"/>
      <c r="E16" s="985"/>
      <c r="F16" s="990"/>
      <c r="G16" s="963" t="s">
        <v>558</v>
      </c>
      <c r="H16" s="965" t="s">
        <v>199</v>
      </c>
      <c r="I16" s="965"/>
      <c r="J16" s="967" t="s">
        <v>1938</v>
      </c>
      <c r="K16" s="963" t="s">
        <v>559</v>
      </c>
      <c r="L16" s="977">
        <v>1</v>
      </c>
      <c r="M16" s="978" t="s">
        <v>791</v>
      </c>
      <c r="N16" s="979" t="s">
        <v>1038</v>
      </c>
    </row>
    <row r="17" spans="1:14" x14ac:dyDescent="0.25">
      <c r="A17" s="985"/>
      <c r="B17" s="986"/>
      <c r="C17" s="986"/>
      <c r="D17" s="990"/>
      <c r="E17" s="985"/>
      <c r="F17" s="990"/>
      <c r="G17" s="964"/>
      <c r="H17" s="966"/>
      <c r="I17" s="966"/>
      <c r="J17" s="967"/>
      <c r="K17" s="964"/>
      <c r="L17" s="977"/>
      <c r="M17" s="978"/>
      <c r="N17" s="978"/>
    </row>
    <row r="18" spans="1:14" x14ac:dyDescent="0.25">
      <c r="A18" s="985">
        <v>3</v>
      </c>
      <c r="B18" s="991" t="s">
        <v>560</v>
      </c>
      <c r="C18" s="994" t="s">
        <v>561</v>
      </c>
      <c r="D18" s="990"/>
      <c r="E18" s="985" t="s">
        <v>199</v>
      </c>
      <c r="F18" s="990"/>
      <c r="G18" s="261" t="s">
        <v>555</v>
      </c>
      <c r="H18" s="418" t="s">
        <v>199</v>
      </c>
      <c r="I18" s="418"/>
      <c r="J18" s="423" t="s">
        <v>1036</v>
      </c>
      <c r="K18" s="995" t="s">
        <v>562</v>
      </c>
      <c r="L18" s="977">
        <v>1</v>
      </c>
      <c r="M18" s="978" t="s">
        <v>792</v>
      </c>
      <c r="N18" s="978" t="s">
        <v>1039</v>
      </c>
    </row>
    <row r="19" spans="1:14" x14ac:dyDescent="0.25">
      <c r="A19" s="985"/>
      <c r="B19" s="992"/>
      <c r="C19" s="994"/>
      <c r="D19" s="990"/>
      <c r="E19" s="985"/>
      <c r="F19" s="990"/>
      <c r="G19" s="995" t="s">
        <v>556</v>
      </c>
      <c r="H19" s="965" t="s">
        <v>199</v>
      </c>
      <c r="I19" s="965"/>
      <c r="J19" s="967" t="s">
        <v>1037</v>
      </c>
      <c r="K19" s="995"/>
      <c r="L19" s="977"/>
      <c r="M19" s="978"/>
      <c r="N19" s="978"/>
    </row>
    <row r="20" spans="1:14" x14ac:dyDescent="0.25">
      <c r="A20" s="985"/>
      <c r="B20" s="992"/>
      <c r="C20" s="994"/>
      <c r="D20" s="990"/>
      <c r="E20" s="985"/>
      <c r="F20" s="990"/>
      <c r="G20" s="995"/>
      <c r="H20" s="966"/>
      <c r="I20" s="966"/>
      <c r="J20" s="967"/>
      <c r="K20" s="995"/>
      <c r="L20" s="977"/>
      <c r="M20" s="978"/>
      <c r="N20" s="978"/>
    </row>
    <row r="21" spans="1:14" ht="45" x14ac:dyDescent="0.25">
      <c r="A21" s="985"/>
      <c r="B21" s="993"/>
      <c r="C21" s="994"/>
      <c r="D21" s="990"/>
      <c r="E21" s="985"/>
      <c r="F21" s="990"/>
      <c r="G21" s="172" t="s">
        <v>558</v>
      </c>
      <c r="H21" s="418" t="s">
        <v>199</v>
      </c>
      <c r="I21" s="418"/>
      <c r="J21" s="419" t="s">
        <v>1040</v>
      </c>
      <c r="K21" s="995"/>
      <c r="L21" s="977"/>
      <c r="M21" s="978"/>
      <c r="N21" s="978"/>
    </row>
    <row r="23" spans="1:14" ht="30.75" customHeight="1" x14ac:dyDescent="0.25">
      <c r="B23" s="485"/>
      <c r="C23" s="485"/>
      <c r="D23" s="859" t="s">
        <v>888</v>
      </c>
      <c r="E23" s="859"/>
      <c r="F23" s="485"/>
      <c r="G23" s="485"/>
      <c r="H23" s="860" t="s">
        <v>891</v>
      </c>
      <c r="I23" s="860"/>
      <c r="J23" s="485"/>
      <c r="K23" s="485"/>
      <c r="L23" s="485"/>
    </row>
    <row r="24" spans="1:14" ht="38.25" x14ac:dyDescent="0.25">
      <c r="B24" s="502" t="s">
        <v>597</v>
      </c>
      <c r="C24" s="485"/>
      <c r="D24" s="312" t="s">
        <v>897</v>
      </c>
      <c r="E24" s="312" t="s">
        <v>898</v>
      </c>
      <c r="F24" s="485"/>
      <c r="G24" s="485"/>
      <c r="H24" s="312" t="s">
        <v>897</v>
      </c>
      <c r="I24" s="312" t="s">
        <v>898</v>
      </c>
      <c r="J24" s="485"/>
      <c r="K24" s="502" t="s">
        <v>598</v>
      </c>
      <c r="L24" s="502" t="s">
        <v>601</v>
      </c>
    </row>
    <row r="25" spans="1:14" x14ac:dyDescent="0.25">
      <c r="B25" s="496">
        <f>COUNTIF(B6:B21,"*")</f>
        <v>3</v>
      </c>
      <c r="C25" s="497"/>
      <c r="D25" s="496">
        <f>COUNTIF(D6:D21,"*")</f>
        <v>0</v>
      </c>
      <c r="E25" s="496">
        <f>COUNTIF(E6:E21,"*")</f>
        <v>3</v>
      </c>
      <c r="F25" s="497"/>
      <c r="G25" s="497"/>
      <c r="H25" s="496">
        <f>COUNTIF(H6:H21,"*")</f>
        <v>12</v>
      </c>
      <c r="I25" s="496">
        <f>COUNTIF(I6:I21,"*")</f>
        <v>0</v>
      </c>
      <c r="J25" s="497"/>
      <c r="K25" s="496">
        <f>COUNTIF(K6:K21,"*")</f>
        <v>7</v>
      </c>
      <c r="L25" s="501">
        <f>AVERAGE(L6:L21)</f>
        <v>0.97142857142857142</v>
      </c>
    </row>
  </sheetData>
  <mergeCells count="72">
    <mergeCell ref="L18:L21"/>
    <mergeCell ref="M18:M21"/>
    <mergeCell ref="N18:N21"/>
    <mergeCell ref="J19:J20"/>
    <mergeCell ref="F18:F21"/>
    <mergeCell ref="G19:G20"/>
    <mergeCell ref="H19:H20"/>
    <mergeCell ref="I19:I20"/>
    <mergeCell ref="K18:K21"/>
    <mergeCell ref="A18:A21"/>
    <mergeCell ref="B18:B21"/>
    <mergeCell ref="C18:C21"/>
    <mergeCell ref="D18:D21"/>
    <mergeCell ref="E18:E21"/>
    <mergeCell ref="C3:F3"/>
    <mergeCell ref="G3:J3"/>
    <mergeCell ref="K13:K14"/>
    <mergeCell ref="A6:A12"/>
    <mergeCell ref="B6:B12"/>
    <mergeCell ref="C6:C12"/>
    <mergeCell ref="D6:D12"/>
    <mergeCell ref="E6:E12"/>
    <mergeCell ref="A13:A17"/>
    <mergeCell ref="B13:B17"/>
    <mergeCell ref="C13:C17"/>
    <mergeCell ref="D13:D17"/>
    <mergeCell ref="E13:E17"/>
    <mergeCell ref="F13:F17"/>
    <mergeCell ref="H4:I4"/>
    <mergeCell ref="J4:J5"/>
    <mergeCell ref="L4:L5"/>
    <mergeCell ref="M4:M5"/>
    <mergeCell ref="N4:N5"/>
    <mergeCell ref="L16:L17"/>
    <mergeCell ref="M16:M17"/>
    <mergeCell ref="N16:N17"/>
    <mergeCell ref="N7:N8"/>
    <mergeCell ref="L9:L12"/>
    <mergeCell ref="M9:M12"/>
    <mergeCell ref="N9:N12"/>
    <mergeCell ref="N13:N14"/>
    <mergeCell ref="K16:K17"/>
    <mergeCell ref="F6:F12"/>
    <mergeCell ref="K7:K8"/>
    <mergeCell ref="L7:L8"/>
    <mergeCell ref="M7:M8"/>
    <mergeCell ref="M13:M14"/>
    <mergeCell ref="G11:G12"/>
    <mergeCell ref="H11:H12"/>
    <mergeCell ref="I11:I12"/>
    <mergeCell ref="J11:J12"/>
    <mergeCell ref="G9:G10"/>
    <mergeCell ref="H9:H10"/>
    <mergeCell ref="I9:I10"/>
    <mergeCell ref="J9:J10"/>
    <mergeCell ref="K9:K12"/>
    <mergeCell ref="D23:E23"/>
    <mergeCell ref="H23:I23"/>
    <mergeCell ref="A1:B1"/>
    <mergeCell ref="C1:F1"/>
    <mergeCell ref="L13:L14"/>
    <mergeCell ref="K3:N3"/>
    <mergeCell ref="A4:A5"/>
    <mergeCell ref="B4:B5"/>
    <mergeCell ref="C4:C5"/>
    <mergeCell ref="D4:E4"/>
    <mergeCell ref="F4:F5"/>
    <mergeCell ref="G4:G5"/>
    <mergeCell ref="G16:G17"/>
    <mergeCell ref="H16:H17"/>
    <mergeCell ref="I16:I17"/>
    <mergeCell ref="J16:J17"/>
  </mergeCells>
  <hyperlinks>
    <hyperlink ref="N6" r:id="rId1"/>
    <hyperlink ref="N7" r:id="rId2"/>
    <hyperlink ref="N9" r:id="rId3"/>
    <hyperlink ref="N16" r:id="rId4"/>
  </hyperlinks>
  <pageMargins left="0.7" right="0.7" top="0.75" bottom="0.75" header="0.3" footer="0.3"/>
  <pageSetup paperSize="9" orientation="portrait" r:id="rId5"/>
  <drawing r:id="rId6"/>
  <legacyDrawing r:id="rId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showGridLines="0" zoomScale="70" zoomScaleNormal="70" workbookViewId="0">
      <selection activeCell="D4" sqref="D4:E4"/>
    </sheetView>
  </sheetViews>
  <sheetFormatPr baseColWidth="10" defaultColWidth="12.5703125" defaultRowHeight="15" x14ac:dyDescent="0.25"/>
  <cols>
    <col min="1" max="1" width="5.140625" style="1" customWidth="1"/>
    <col min="2" max="2" width="19.5703125" style="1" customWidth="1"/>
    <col min="3" max="3" width="28.28515625" style="1" customWidth="1"/>
    <col min="4" max="4" width="14.7109375" style="1" customWidth="1"/>
    <col min="5" max="5" width="9.85546875" style="1" customWidth="1"/>
    <col min="6" max="6" width="29" style="1" customWidth="1"/>
    <col min="7" max="7" width="68.42578125" style="1" customWidth="1"/>
    <col min="8" max="8" width="14.42578125" style="33" customWidth="1"/>
    <col min="9" max="9" width="14.42578125" style="1" customWidth="1"/>
    <col min="10" max="10" width="32.85546875" style="1" customWidth="1"/>
    <col min="11" max="11" width="43.85546875" style="1" customWidth="1"/>
    <col min="12" max="12" width="12" style="1" customWidth="1"/>
    <col min="13" max="13" width="62" style="1" customWidth="1"/>
    <col min="14" max="14" width="63.85546875" style="1" customWidth="1"/>
    <col min="15" max="16384" width="12.5703125" style="1"/>
  </cols>
  <sheetData>
    <row r="1" spans="1:14" ht="40.5" customHeight="1" x14ac:dyDescent="0.25">
      <c r="A1" s="861" t="s">
        <v>31</v>
      </c>
      <c r="B1" s="861"/>
      <c r="C1" s="862" t="s">
        <v>1069</v>
      </c>
      <c r="D1" s="862"/>
      <c r="E1" s="862"/>
      <c r="F1" s="862"/>
    </row>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x14ac:dyDescent="0.25">
      <c r="A5" s="885"/>
      <c r="B5" s="885"/>
      <c r="C5" s="886"/>
      <c r="D5" s="276" t="s">
        <v>897</v>
      </c>
      <c r="E5" s="276" t="s">
        <v>898</v>
      </c>
      <c r="F5" s="872"/>
      <c r="G5" s="873"/>
      <c r="H5" s="313" t="s">
        <v>897</v>
      </c>
      <c r="I5" s="277" t="s">
        <v>898</v>
      </c>
      <c r="J5" s="873"/>
      <c r="K5" s="275" t="s">
        <v>899</v>
      </c>
      <c r="L5" s="870"/>
      <c r="M5" s="870"/>
      <c r="N5" s="870"/>
    </row>
    <row r="6" spans="1:14" s="22" customFormat="1" ht="409.5" x14ac:dyDescent="0.25">
      <c r="A6" s="424">
        <v>1</v>
      </c>
      <c r="B6" s="411" t="s">
        <v>1042</v>
      </c>
      <c r="C6" s="405"/>
      <c r="D6" s="405"/>
      <c r="E6" s="213" t="s">
        <v>199</v>
      </c>
      <c r="F6" s="405"/>
      <c r="G6" s="425" t="s">
        <v>1043</v>
      </c>
      <c r="H6" s="409" t="s">
        <v>199</v>
      </c>
      <c r="I6" s="405"/>
      <c r="J6" s="411" t="s">
        <v>1044</v>
      </c>
      <c r="K6" s="411" t="s">
        <v>1045</v>
      </c>
      <c r="L6" s="410">
        <v>1</v>
      </c>
      <c r="M6" s="591" t="s">
        <v>1046</v>
      </c>
      <c r="N6" s="411" t="s">
        <v>1047</v>
      </c>
    </row>
    <row r="7" spans="1:14" s="22" customFormat="1" ht="195" x14ac:dyDescent="0.25">
      <c r="A7" s="424">
        <v>2</v>
      </c>
      <c r="B7" s="411" t="s">
        <v>1048</v>
      </c>
      <c r="C7" s="405"/>
      <c r="D7" s="405"/>
      <c r="E7" s="213" t="s">
        <v>199</v>
      </c>
      <c r="F7" s="405"/>
      <c r="G7" s="411" t="s">
        <v>1049</v>
      </c>
      <c r="H7" s="409" t="s">
        <v>199</v>
      </c>
      <c r="I7" s="405"/>
      <c r="J7" s="411" t="s">
        <v>1050</v>
      </c>
      <c r="K7" s="411" t="s">
        <v>1051</v>
      </c>
      <c r="L7" s="410">
        <v>1</v>
      </c>
      <c r="M7" s="591" t="s">
        <v>1052</v>
      </c>
      <c r="N7" s="411" t="s">
        <v>1941</v>
      </c>
    </row>
    <row r="8" spans="1:14" s="22" customFormat="1" ht="225" x14ac:dyDescent="0.25">
      <c r="A8" s="424">
        <v>3</v>
      </c>
      <c r="B8" s="411" t="s">
        <v>1053</v>
      </c>
      <c r="C8" s="405"/>
      <c r="D8" s="405"/>
      <c r="E8" s="213" t="s">
        <v>199</v>
      </c>
      <c r="F8" s="405"/>
      <c r="G8" s="411" t="s">
        <v>1054</v>
      </c>
      <c r="H8" s="409" t="s">
        <v>199</v>
      </c>
      <c r="I8" s="405"/>
      <c r="J8" s="411" t="s">
        <v>1055</v>
      </c>
      <c r="K8" s="411" t="s">
        <v>1056</v>
      </c>
      <c r="L8" s="410">
        <v>1</v>
      </c>
      <c r="M8" s="591" t="s">
        <v>1057</v>
      </c>
      <c r="N8" s="411" t="s">
        <v>1058</v>
      </c>
    </row>
    <row r="9" spans="1:14" s="22" customFormat="1" ht="150" x14ac:dyDescent="0.25">
      <c r="A9" s="424">
        <v>4</v>
      </c>
      <c r="B9" s="411" t="s">
        <v>1059</v>
      </c>
      <c r="C9" s="405"/>
      <c r="D9" s="405"/>
      <c r="E9" s="213" t="s">
        <v>199</v>
      </c>
      <c r="F9" s="405"/>
      <c r="G9" s="411" t="s">
        <v>1060</v>
      </c>
      <c r="H9" s="409" t="s">
        <v>199</v>
      </c>
      <c r="I9" s="405"/>
      <c r="J9" s="411" t="s">
        <v>1061</v>
      </c>
      <c r="K9" s="411" t="s">
        <v>1062</v>
      </c>
      <c r="L9" s="410">
        <v>1</v>
      </c>
      <c r="M9" s="591" t="s">
        <v>1063</v>
      </c>
      <c r="N9" s="411" t="s">
        <v>1943</v>
      </c>
    </row>
    <row r="10" spans="1:14" s="22" customFormat="1" ht="135" x14ac:dyDescent="0.25">
      <c r="A10" s="424">
        <v>5</v>
      </c>
      <c r="B10" s="411" t="s">
        <v>1064</v>
      </c>
      <c r="C10" s="405"/>
      <c r="D10" s="405"/>
      <c r="E10" s="213" t="s">
        <v>199</v>
      </c>
      <c r="F10" s="405"/>
      <c r="G10" s="411" t="s">
        <v>1065</v>
      </c>
      <c r="H10" s="409" t="s">
        <v>199</v>
      </c>
      <c r="I10" s="405"/>
      <c r="J10" s="411" t="s">
        <v>1066</v>
      </c>
      <c r="K10" s="411" t="s">
        <v>1067</v>
      </c>
      <c r="L10" s="410">
        <v>1</v>
      </c>
      <c r="M10" s="591" t="s">
        <v>1068</v>
      </c>
      <c r="N10" s="411" t="s">
        <v>1942</v>
      </c>
    </row>
    <row r="12" spans="1:14" ht="40.5" customHeight="1" x14ac:dyDescent="0.25">
      <c r="B12" s="485"/>
      <c r="C12" s="485"/>
      <c r="D12" s="859" t="s">
        <v>888</v>
      </c>
      <c r="E12" s="859"/>
      <c r="F12" s="485"/>
      <c r="G12" s="485"/>
      <c r="H12" s="860" t="s">
        <v>891</v>
      </c>
      <c r="I12" s="860"/>
      <c r="J12" s="485"/>
      <c r="K12" s="485"/>
      <c r="L12" s="485"/>
    </row>
    <row r="13" spans="1:14" ht="38.25" x14ac:dyDescent="0.25">
      <c r="B13" s="502" t="s">
        <v>597</v>
      </c>
      <c r="C13" s="485"/>
      <c r="D13" s="312" t="s">
        <v>897</v>
      </c>
      <c r="E13" s="312" t="s">
        <v>898</v>
      </c>
      <c r="F13" s="485"/>
      <c r="G13" s="485"/>
      <c r="H13" s="312" t="s">
        <v>897</v>
      </c>
      <c r="I13" s="312" t="s">
        <v>898</v>
      </c>
      <c r="J13" s="485"/>
      <c r="K13" s="502" t="s">
        <v>598</v>
      </c>
      <c r="L13" s="502" t="s">
        <v>601</v>
      </c>
    </row>
    <row r="14" spans="1:14" x14ac:dyDescent="0.25">
      <c r="B14" s="496">
        <f>COUNTIF(B6:B10,"*")</f>
        <v>5</v>
      </c>
      <c r="C14" s="497"/>
      <c r="D14" s="496">
        <f>COUNTIF(D6:D10,"*")</f>
        <v>0</v>
      </c>
      <c r="E14" s="496">
        <f>COUNTIF(E6:E10,"*")</f>
        <v>5</v>
      </c>
      <c r="F14" s="497"/>
      <c r="G14" s="497"/>
      <c r="H14" s="496">
        <f>COUNTIF(H6:H10,"*")</f>
        <v>5</v>
      </c>
      <c r="I14" s="496">
        <f>COUNTIF(I6:I10,"*")</f>
        <v>0</v>
      </c>
      <c r="J14" s="497"/>
      <c r="K14" s="496">
        <f>COUNTIF(K6:K10,"*")</f>
        <v>5</v>
      </c>
      <c r="L14" s="501">
        <f>AVERAGE(L6:L10)</f>
        <v>1</v>
      </c>
    </row>
  </sheetData>
  <mergeCells count="18">
    <mergeCell ref="A4:A5"/>
    <mergeCell ref="B4:B5"/>
    <mergeCell ref="C4:C5"/>
    <mergeCell ref="D4:E4"/>
    <mergeCell ref="F4:F5"/>
    <mergeCell ref="A1:B1"/>
    <mergeCell ref="C1:F1"/>
    <mergeCell ref="C3:F3"/>
    <mergeCell ref="G3:J3"/>
    <mergeCell ref="K3:N3"/>
    <mergeCell ref="D12:E12"/>
    <mergeCell ref="H12:I12"/>
    <mergeCell ref="L4:L5"/>
    <mergeCell ref="M4:M5"/>
    <mergeCell ref="N4:N5"/>
    <mergeCell ref="G4:G5"/>
    <mergeCell ref="H4:I4"/>
    <mergeCell ref="J4:J5"/>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
  <sheetViews>
    <sheetView showGridLines="0" zoomScale="70" zoomScaleNormal="70" workbookViewId="0">
      <selection activeCell="J8" sqref="J8"/>
    </sheetView>
  </sheetViews>
  <sheetFormatPr baseColWidth="10" defaultColWidth="12.5703125" defaultRowHeight="15" x14ac:dyDescent="0.25"/>
  <cols>
    <col min="1" max="1" width="5.140625" style="1" customWidth="1"/>
    <col min="2" max="2" width="30.140625" style="1" customWidth="1"/>
    <col min="3" max="3" width="31.5703125" style="1" customWidth="1"/>
    <col min="4" max="5" width="9.85546875" style="1" customWidth="1"/>
    <col min="6" max="6" width="29" style="1" customWidth="1"/>
    <col min="7" max="7" width="34.7109375" style="1" customWidth="1"/>
    <col min="8" max="9" width="13.42578125" style="1" customWidth="1"/>
    <col min="10" max="10" width="32.85546875" style="1" customWidth="1"/>
    <col min="11" max="11" width="30.7109375" style="1" customWidth="1"/>
    <col min="12" max="12" width="13.7109375" style="1" customWidth="1"/>
    <col min="13" max="13" width="54" style="1" customWidth="1"/>
    <col min="14" max="14" width="26.7109375" style="1" customWidth="1"/>
    <col min="15" max="16384" width="12.5703125" style="1"/>
  </cols>
  <sheetData>
    <row r="1" spans="1:14" ht="36.75" customHeight="1" x14ac:dyDescent="0.25">
      <c r="A1" s="861" t="s">
        <v>31</v>
      </c>
      <c r="B1" s="861"/>
      <c r="C1" s="862" t="s">
        <v>1084</v>
      </c>
      <c r="D1" s="862"/>
      <c r="E1" s="862"/>
      <c r="F1" s="862"/>
    </row>
    <row r="2" spans="1:14" ht="24.75" customHeight="1" x14ac:dyDescent="0.25"/>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x14ac:dyDescent="0.25">
      <c r="A5" s="885"/>
      <c r="B5" s="885"/>
      <c r="C5" s="886"/>
      <c r="D5" s="276" t="s">
        <v>897</v>
      </c>
      <c r="E5" s="276" t="s">
        <v>898</v>
      </c>
      <c r="F5" s="872"/>
      <c r="G5" s="873"/>
      <c r="H5" s="277" t="s">
        <v>897</v>
      </c>
      <c r="I5" s="277" t="s">
        <v>898</v>
      </c>
      <c r="J5" s="873"/>
      <c r="K5" s="275" t="s">
        <v>899</v>
      </c>
      <c r="L5" s="870"/>
      <c r="M5" s="870"/>
      <c r="N5" s="870"/>
    </row>
    <row r="6" spans="1:14" s="22" customFormat="1" ht="75" x14ac:dyDescent="0.25">
      <c r="A6" s="926">
        <v>1</v>
      </c>
      <c r="B6" s="863" t="s">
        <v>1070</v>
      </c>
      <c r="C6" s="1000"/>
      <c r="D6" s="996"/>
      <c r="E6" s="926" t="s">
        <v>199</v>
      </c>
      <c r="F6" s="996"/>
      <c r="G6" s="998" t="s">
        <v>1071</v>
      </c>
      <c r="H6" s="1002" t="s">
        <v>1072</v>
      </c>
      <c r="I6" s="996"/>
      <c r="J6" s="998" t="s">
        <v>1948</v>
      </c>
      <c r="K6" s="319" t="s">
        <v>1073</v>
      </c>
      <c r="L6" s="593">
        <v>1</v>
      </c>
      <c r="M6" s="592" t="s">
        <v>1722</v>
      </c>
      <c r="N6" s="320" t="s">
        <v>1074</v>
      </c>
    </row>
    <row r="7" spans="1:14" s="22" customFormat="1" ht="135" x14ac:dyDescent="0.25">
      <c r="A7" s="927"/>
      <c r="B7" s="865"/>
      <c r="C7" s="1001"/>
      <c r="D7" s="997"/>
      <c r="E7" s="927"/>
      <c r="F7" s="997"/>
      <c r="G7" s="999"/>
      <c r="H7" s="1003"/>
      <c r="I7" s="997"/>
      <c r="J7" s="999"/>
      <c r="K7" s="411" t="s">
        <v>1075</v>
      </c>
      <c r="L7" s="509">
        <v>1</v>
      </c>
      <c r="M7" s="591" t="s">
        <v>1723</v>
      </c>
      <c r="N7" s="411" t="s">
        <v>1715</v>
      </c>
    </row>
    <row r="8" spans="1:14" s="22" customFormat="1" ht="180" x14ac:dyDescent="0.25">
      <c r="A8" s="426">
        <v>2</v>
      </c>
      <c r="B8" s="214" t="s">
        <v>1076</v>
      </c>
      <c r="C8" s="405"/>
      <c r="D8" s="405"/>
      <c r="E8" s="213" t="s">
        <v>199</v>
      </c>
      <c r="F8" s="405"/>
      <c r="G8" s="411" t="s">
        <v>1077</v>
      </c>
      <c r="H8" s="427" t="s">
        <v>1078</v>
      </c>
      <c r="I8" s="405"/>
      <c r="J8" s="411" t="s">
        <v>1079</v>
      </c>
      <c r="K8" s="411" t="s">
        <v>1080</v>
      </c>
      <c r="L8" s="581">
        <v>1</v>
      </c>
      <c r="M8" s="591" t="s">
        <v>1944</v>
      </c>
      <c r="N8" s="411" t="s">
        <v>1945</v>
      </c>
    </row>
    <row r="9" spans="1:14" s="22" customFormat="1" ht="105" x14ac:dyDescent="0.25">
      <c r="A9" s="426">
        <v>3</v>
      </c>
      <c r="B9" s="214" t="s">
        <v>1081</v>
      </c>
      <c r="C9" s="405"/>
      <c r="D9" s="405"/>
      <c r="E9" s="213" t="s">
        <v>199</v>
      </c>
      <c r="F9" s="405"/>
      <c r="G9" s="411" t="s">
        <v>1946</v>
      </c>
      <c r="H9" s="213" t="s">
        <v>199</v>
      </c>
      <c r="I9" s="405"/>
      <c r="J9" s="424" t="s">
        <v>1082</v>
      </c>
      <c r="K9" s="411" t="s">
        <v>1083</v>
      </c>
      <c r="L9" s="581">
        <v>1</v>
      </c>
      <c r="M9" s="591" t="s">
        <v>1947</v>
      </c>
      <c r="N9" s="411" t="s">
        <v>1716</v>
      </c>
    </row>
    <row r="11" spans="1:14" ht="38.25" customHeight="1" x14ac:dyDescent="0.25">
      <c r="B11" s="485"/>
      <c r="C11" s="485"/>
      <c r="D11" s="859" t="s">
        <v>888</v>
      </c>
      <c r="E11" s="859"/>
      <c r="F11" s="485"/>
      <c r="G11" s="485"/>
      <c r="H11" s="860" t="s">
        <v>891</v>
      </c>
      <c r="I11" s="860"/>
      <c r="J11" s="485"/>
      <c r="K11" s="485"/>
      <c r="L11" s="485"/>
    </row>
    <row r="12" spans="1:14" ht="48.75" customHeight="1" x14ac:dyDescent="0.25">
      <c r="B12" s="502" t="s">
        <v>597</v>
      </c>
      <c r="C12" s="485"/>
      <c r="D12" s="312" t="s">
        <v>897</v>
      </c>
      <c r="E12" s="312" t="s">
        <v>898</v>
      </c>
      <c r="F12" s="485"/>
      <c r="G12" s="485"/>
      <c r="H12" s="312" t="s">
        <v>897</v>
      </c>
      <c r="I12" s="312" t="s">
        <v>898</v>
      </c>
      <c r="J12" s="485"/>
      <c r="K12" s="502" t="s">
        <v>598</v>
      </c>
      <c r="L12" s="502" t="s">
        <v>601</v>
      </c>
    </row>
    <row r="13" spans="1:14" x14ac:dyDescent="0.25">
      <c r="B13" s="496">
        <f>COUNTIF(B6:B9,"*")</f>
        <v>3</v>
      </c>
      <c r="C13" s="497"/>
      <c r="D13" s="496">
        <f>COUNTIF(D6:D9,"*")</f>
        <v>0</v>
      </c>
      <c r="E13" s="496">
        <f>COUNTIF(E6:E9,"*")</f>
        <v>3</v>
      </c>
      <c r="F13" s="497"/>
      <c r="G13" s="497"/>
      <c r="H13" s="496">
        <f>COUNTIF(H6:H9,"*")</f>
        <v>3</v>
      </c>
      <c r="I13" s="496">
        <f>COUNTIF(I6:I9,"*")</f>
        <v>0</v>
      </c>
      <c r="J13" s="497"/>
      <c r="K13" s="496">
        <f>COUNTIF(K6:K9,"*")</f>
        <v>4</v>
      </c>
      <c r="L13" s="501">
        <f>AVERAGE(L6:L9)</f>
        <v>1</v>
      </c>
    </row>
  </sheetData>
  <mergeCells count="28">
    <mergeCell ref="A1:B1"/>
    <mergeCell ref="C1:F1"/>
    <mergeCell ref="L4:L5"/>
    <mergeCell ref="M4:M5"/>
    <mergeCell ref="N4:N5"/>
    <mergeCell ref="A4:A5"/>
    <mergeCell ref="B4:B5"/>
    <mergeCell ref="K3:N3"/>
    <mergeCell ref="C4:C5"/>
    <mergeCell ref="D4:E4"/>
    <mergeCell ref="F4:F5"/>
    <mergeCell ref="G4:G5"/>
    <mergeCell ref="H4:I4"/>
    <mergeCell ref="J4:J5"/>
    <mergeCell ref="A6:A7"/>
    <mergeCell ref="B6:B7"/>
    <mergeCell ref="D6:D7"/>
    <mergeCell ref="E6:E7"/>
    <mergeCell ref="F6:F7"/>
    <mergeCell ref="D11:E11"/>
    <mergeCell ref="H11:I11"/>
    <mergeCell ref="I6:I7"/>
    <mergeCell ref="J6:J7"/>
    <mergeCell ref="C3:F3"/>
    <mergeCell ref="G3:J3"/>
    <mergeCell ref="C6:C7"/>
    <mergeCell ref="G6:G7"/>
    <mergeCell ref="H6:H7"/>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showGridLines="0" zoomScale="70" zoomScaleNormal="70" workbookViewId="0">
      <selection activeCell="N7" sqref="N7"/>
    </sheetView>
  </sheetViews>
  <sheetFormatPr baseColWidth="10" defaultColWidth="12.5703125" defaultRowHeight="15" x14ac:dyDescent="0.25"/>
  <cols>
    <col min="1" max="1" width="5.140625" style="1" customWidth="1"/>
    <col min="2" max="2" width="24" style="1" customWidth="1"/>
    <col min="3" max="3" width="28.28515625" style="1" customWidth="1"/>
    <col min="4" max="5" width="9.85546875" style="1" customWidth="1"/>
    <col min="6" max="6" width="29" style="1" customWidth="1"/>
    <col min="7" max="7" width="25.42578125" style="1" customWidth="1"/>
    <col min="8" max="9" width="10" style="1" customWidth="1"/>
    <col min="10" max="10" width="32.85546875" style="1" customWidth="1"/>
    <col min="11" max="11" width="30.7109375" style="1" customWidth="1"/>
    <col min="12" max="12" width="13" style="1" customWidth="1"/>
    <col min="13" max="13" width="44.28515625" style="1" customWidth="1"/>
    <col min="14" max="14" width="42.28515625" style="1" customWidth="1"/>
    <col min="15" max="16384" width="12.5703125" style="1"/>
  </cols>
  <sheetData>
    <row r="1" spans="1:14" ht="40.5" customHeight="1" x14ac:dyDescent="0.25">
      <c r="A1" s="861" t="s">
        <v>1099</v>
      </c>
      <c r="B1" s="861"/>
      <c r="C1" s="862" t="s">
        <v>1100</v>
      </c>
      <c r="D1" s="862"/>
      <c r="E1" s="862"/>
      <c r="F1" s="862"/>
    </row>
    <row r="4" spans="1:14" s="22" customFormat="1" ht="16.5" x14ac:dyDescent="0.25">
      <c r="A4" s="43"/>
      <c r="B4" s="43"/>
      <c r="C4" s="922" t="s">
        <v>884</v>
      </c>
      <c r="D4" s="922"/>
      <c r="E4" s="922"/>
      <c r="F4" s="922"/>
      <c r="G4" s="923" t="s">
        <v>885</v>
      </c>
      <c r="H4" s="923"/>
      <c r="I4" s="923"/>
      <c r="J4" s="923"/>
      <c r="K4" s="924" t="s">
        <v>886</v>
      </c>
      <c r="L4" s="924"/>
      <c r="M4" s="924"/>
      <c r="N4" s="924"/>
    </row>
    <row r="5" spans="1:14" s="22" customFormat="1" x14ac:dyDescent="0.25">
      <c r="A5" s="884" t="s">
        <v>83</v>
      </c>
      <c r="B5" s="884" t="s">
        <v>661</v>
      </c>
      <c r="C5" s="886" t="s">
        <v>887</v>
      </c>
      <c r="D5" s="859" t="s">
        <v>888</v>
      </c>
      <c r="E5" s="859"/>
      <c r="F5" s="859" t="s">
        <v>889</v>
      </c>
      <c r="G5" s="860" t="s">
        <v>890</v>
      </c>
      <c r="H5" s="860" t="s">
        <v>891</v>
      </c>
      <c r="I5" s="860"/>
      <c r="J5" s="860" t="s">
        <v>892</v>
      </c>
      <c r="K5" s="275" t="s">
        <v>893</v>
      </c>
      <c r="L5" s="870" t="s">
        <v>894</v>
      </c>
      <c r="M5" s="870" t="s">
        <v>895</v>
      </c>
      <c r="N5" s="870" t="s">
        <v>896</v>
      </c>
    </row>
    <row r="6" spans="1:14" s="22" customFormat="1" x14ac:dyDescent="0.25">
      <c r="A6" s="884"/>
      <c r="B6" s="884"/>
      <c r="C6" s="886"/>
      <c r="D6" s="273" t="s">
        <v>897</v>
      </c>
      <c r="E6" s="273" t="s">
        <v>898</v>
      </c>
      <c r="F6" s="859"/>
      <c r="G6" s="860"/>
      <c r="H6" s="274" t="s">
        <v>897</v>
      </c>
      <c r="I6" s="274" t="s">
        <v>898</v>
      </c>
      <c r="J6" s="860"/>
      <c r="K6" s="275" t="s">
        <v>899</v>
      </c>
      <c r="L6" s="870"/>
      <c r="M6" s="870"/>
      <c r="N6" s="870"/>
    </row>
    <row r="7" spans="1:14" s="22" customFormat="1" ht="140.25" customHeight="1" x14ac:dyDescent="0.25">
      <c r="A7" s="213">
        <v>1</v>
      </c>
      <c r="B7" s="217" t="s">
        <v>304</v>
      </c>
      <c r="C7" s="390" t="s">
        <v>1949</v>
      </c>
      <c r="D7" s="409" t="s">
        <v>1085</v>
      </c>
      <c r="E7" s="213"/>
      <c r="F7" s="352"/>
      <c r="G7" s="244" t="s">
        <v>305</v>
      </c>
      <c r="H7" s="213" t="s">
        <v>1085</v>
      </c>
      <c r="I7" s="428"/>
      <c r="J7" s="213" t="s">
        <v>1086</v>
      </c>
      <c r="K7" s="216" t="s">
        <v>306</v>
      </c>
      <c r="L7" s="410">
        <v>1</v>
      </c>
      <c r="M7" s="594" t="s">
        <v>307</v>
      </c>
      <c r="N7" s="390" t="s">
        <v>1950</v>
      </c>
    </row>
    <row r="8" spans="1:14" s="22" customFormat="1" ht="42" customHeight="1" x14ac:dyDescent="0.25">
      <c r="A8" s="940">
        <v>2</v>
      </c>
      <c r="B8" s="1004" t="s">
        <v>308</v>
      </c>
      <c r="C8" s="881"/>
      <c r="D8" s="941"/>
      <c r="E8" s="940" t="s">
        <v>1085</v>
      </c>
      <c r="F8" s="941"/>
      <c r="G8" s="881" t="s">
        <v>309</v>
      </c>
      <c r="H8" s="940" t="s">
        <v>1085</v>
      </c>
      <c r="I8" s="941"/>
      <c r="J8" s="881" t="s">
        <v>1087</v>
      </c>
      <c r="K8" s="1004" t="s">
        <v>802</v>
      </c>
      <c r="L8" s="925">
        <v>1</v>
      </c>
      <c r="M8" s="1005" t="s">
        <v>803</v>
      </c>
      <c r="N8" s="881" t="s">
        <v>1088</v>
      </c>
    </row>
    <row r="9" spans="1:14" s="22" customFormat="1" ht="34.5" customHeight="1" x14ac:dyDescent="0.25">
      <c r="A9" s="940"/>
      <c r="B9" s="1004"/>
      <c r="C9" s="881"/>
      <c r="D9" s="941"/>
      <c r="E9" s="940"/>
      <c r="F9" s="941"/>
      <c r="G9" s="881"/>
      <c r="H9" s="940"/>
      <c r="I9" s="941"/>
      <c r="J9" s="881"/>
      <c r="K9" s="881"/>
      <c r="L9" s="940"/>
      <c r="M9" s="1006"/>
      <c r="N9" s="881"/>
    </row>
    <row r="10" spans="1:14" s="22" customFormat="1" ht="90" x14ac:dyDescent="0.25">
      <c r="A10" s="213">
        <v>3</v>
      </c>
      <c r="B10" s="352" t="s">
        <v>310</v>
      </c>
      <c r="C10" s="390"/>
      <c r="D10" s="428"/>
      <c r="E10" s="390" t="s">
        <v>1085</v>
      </c>
      <c r="F10" s="428"/>
      <c r="G10" s="390" t="s">
        <v>1089</v>
      </c>
      <c r="H10" s="213" t="s">
        <v>1085</v>
      </c>
      <c r="I10" s="428"/>
      <c r="J10" s="217" t="s">
        <v>1090</v>
      </c>
      <c r="K10" s="217" t="s">
        <v>1091</v>
      </c>
      <c r="L10" s="410">
        <v>1</v>
      </c>
      <c r="M10" s="594" t="s">
        <v>1092</v>
      </c>
      <c r="N10" s="217" t="s">
        <v>1093</v>
      </c>
    </row>
    <row r="11" spans="1:14" s="22" customFormat="1" ht="195" x14ac:dyDescent="0.25">
      <c r="A11" s="213">
        <v>4</v>
      </c>
      <c r="B11" s="352" t="s">
        <v>311</v>
      </c>
      <c r="C11" s="390"/>
      <c r="D11" s="428"/>
      <c r="E11" s="213" t="s">
        <v>1085</v>
      </c>
      <c r="F11" s="428"/>
      <c r="G11" s="390" t="s">
        <v>1094</v>
      </c>
      <c r="H11" s="213" t="s">
        <v>1085</v>
      </c>
      <c r="I11" s="428"/>
      <c r="J11" s="390" t="s">
        <v>1095</v>
      </c>
      <c r="K11" s="390" t="s">
        <v>1096</v>
      </c>
      <c r="L11" s="410">
        <v>1</v>
      </c>
      <c r="M11" s="594" t="s">
        <v>1097</v>
      </c>
      <c r="N11" s="390" t="s">
        <v>1098</v>
      </c>
    </row>
    <row r="13" spans="1:14" ht="38.25" customHeight="1" x14ac:dyDescent="0.25">
      <c r="B13" s="485"/>
      <c r="C13" s="485"/>
      <c r="D13" s="859" t="s">
        <v>888</v>
      </c>
      <c r="E13" s="859"/>
      <c r="F13" s="485"/>
      <c r="G13" s="485"/>
      <c r="H13" s="860" t="s">
        <v>891</v>
      </c>
      <c r="I13" s="860"/>
      <c r="J13" s="485"/>
      <c r="K13" s="485"/>
      <c r="L13" s="485"/>
    </row>
    <row r="14" spans="1:14" ht="38.25" x14ac:dyDescent="0.25">
      <c r="B14" s="502" t="s">
        <v>597</v>
      </c>
      <c r="C14" s="485"/>
      <c r="D14" s="312" t="s">
        <v>897</v>
      </c>
      <c r="E14" s="312" t="s">
        <v>898</v>
      </c>
      <c r="F14" s="485"/>
      <c r="G14" s="485"/>
      <c r="H14" s="312" t="s">
        <v>897</v>
      </c>
      <c r="I14" s="312" t="s">
        <v>898</v>
      </c>
      <c r="J14" s="485"/>
      <c r="K14" s="502" t="s">
        <v>598</v>
      </c>
      <c r="L14" s="502" t="s">
        <v>601</v>
      </c>
    </row>
    <row r="15" spans="1:14" ht="27.75" customHeight="1" x14ac:dyDescent="0.25">
      <c r="B15" s="496">
        <f>COUNTIF(B7:B11,"*")</f>
        <v>4</v>
      </c>
      <c r="C15" s="497"/>
      <c r="D15" s="496">
        <f>COUNTIF(D7:D11,"*")</f>
        <v>1</v>
      </c>
      <c r="E15" s="496">
        <f>COUNTIF(E7:E11,"*")</f>
        <v>3</v>
      </c>
      <c r="F15" s="497"/>
      <c r="G15" s="497"/>
      <c r="H15" s="496">
        <f>COUNTIF(H7:H11,"*")</f>
        <v>4</v>
      </c>
      <c r="I15" s="496">
        <f>COUNTIF(I7:I11,"*")</f>
        <v>0</v>
      </c>
      <c r="J15" s="497"/>
      <c r="K15" s="496">
        <f>COUNTIF(K7:K11,"*")</f>
        <v>4</v>
      </c>
      <c r="L15" s="501">
        <f>AVERAGE(L7:L11)</f>
        <v>1</v>
      </c>
    </row>
  </sheetData>
  <mergeCells count="32">
    <mergeCell ref="A1:B1"/>
    <mergeCell ref="C1:F1"/>
    <mergeCell ref="L5:L6"/>
    <mergeCell ref="M5:M6"/>
    <mergeCell ref="N5:N6"/>
    <mergeCell ref="A5:A6"/>
    <mergeCell ref="B5:B6"/>
    <mergeCell ref="A8:A9"/>
    <mergeCell ref="B8:B9"/>
    <mergeCell ref="C8:C9"/>
    <mergeCell ref="D8:D9"/>
    <mergeCell ref="E8:E9"/>
    <mergeCell ref="N8:N9"/>
    <mergeCell ref="C4:F4"/>
    <mergeCell ref="G4:J4"/>
    <mergeCell ref="K4:N4"/>
    <mergeCell ref="C5:C6"/>
    <mergeCell ref="D5:E5"/>
    <mergeCell ref="F5:F6"/>
    <mergeCell ref="G5:G6"/>
    <mergeCell ref="H5:I5"/>
    <mergeCell ref="J5:J6"/>
    <mergeCell ref="F8:F9"/>
    <mergeCell ref="G8:G9"/>
    <mergeCell ref="H8:H9"/>
    <mergeCell ref="I8:I9"/>
    <mergeCell ref="J8:J9"/>
    <mergeCell ref="D13:E13"/>
    <mergeCell ref="H13:I13"/>
    <mergeCell ref="K8:K9"/>
    <mergeCell ref="L8:L9"/>
    <mergeCell ref="M8:M9"/>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showGridLines="0" zoomScale="60" zoomScaleNormal="60" workbookViewId="0">
      <selection activeCell="N21" sqref="N21"/>
    </sheetView>
  </sheetViews>
  <sheetFormatPr baseColWidth="10" defaultColWidth="11.42578125" defaultRowHeight="61.5" customHeight="1" x14ac:dyDescent="0.25"/>
  <cols>
    <col min="1" max="1" width="6.140625" style="113" customWidth="1"/>
    <col min="2" max="2" width="18.5703125" style="146" customWidth="1"/>
    <col min="3" max="3" width="38.7109375" style="113" customWidth="1"/>
    <col min="4" max="4" width="10" style="146" customWidth="1"/>
    <col min="5" max="5" width="10" style="431" customWidth="1"/>
    <col min="6" max="6" width="28.28515625" style="113" customWidth="1"/>
    <col min="7" max="7" width="30.5703125" style="49" customWidth="1"/>
    <col min="8" max="9" width="11.5703125" style="143" customWidth="1"/>
    <col min="10" max="10" width="29.5703125" style="113" customWidth="1"/>
    <col min="11" max="11" width="66.42578125" style="49" customWidth="1"/>
    <col min="12" max="12" width="11.7109375" style="143" bestFit="1" customWidth="1"/>
    <col min="13" max="13" width="61.7109375" style="510" customWidth="1"/>
    <col min="14" max="14" width="75.85546875" style="514" customWidth="1"/>
    <col min="15" max="235" width="11.42578125" style="113"/>
    <col min="236" max="236" width="27.140625" style="113" customWidth="1"/>
    <col min="237" max="237" width="18" style="113" customWidth="1"/>
    <col min="238" max="238" width="28.28515625" style="113" customWidth="1"/>
    <col min="239" max="239" width="17.85546875" style="113" customWidth="1"/>
    <col min="240" max="240" width="18.7109375" style="113" customWidth="1"/>
    <col min="241" max="241" width="23.7109375" style="113" customWidth="1"/>
    <col min="242" max="242" width="21.5703125" style="113" customWidth="1"/>
    <col min="243" max="243" width="20" style="113" customWidth="1"/>
    <col min="244" max="244" width="3.5703125" style="113" customWidth="1"/>
    <col min="245" max="245" width="4.140625" style="113" customWidth="1"/>
    <col min="246" max="246" width="7.28515625" style="113" customWidth="1"/>
    <col min="247" max="247" width="47.5703125" style="113" customWidth="1"/>
    <col min="248" max="248" width="9.85546875" style="113" customWidth="1"/>
    <col min="249" max="249" width="7.140625" style="113" customWidth="1"/>
    <col min="250" max="250" width="40" style="113" customWidth="1"/>
    <col min="251" max="251" width="22.28515625" style="113" customWidth="1"/>
    <col min="252" max="253" width="13" style="113" customWidth="1"/>
    <col min="254" max="254" width="38.140625" style="113" customWidth="1"/>
    <col min="255" max="255" width="9.42578125" style="113" customWidth="1"/>
    <col min="256" max="256" width="8.5703125" style="113" customWidth="1"/>
    <col min="257" max="257" width="9.7109375" style="113" customWidth="1"/>
    <col min="258" max="491" width="11.42578125" style="113"/>
    <col min="492" max="492" width="27.140625" style="113" customWidth="1"/>
    <col min="493" max="493" width="18" style="113" customWidth="1"/>
    <col min="494" max="494" width="28.28515625" style="113" customWidth="1"/>
    <col min="495" max="495" width="17.85546875" style="113" customWidth="1"/>
    <col min="496" max="496" width="18.7109375" style="113" customWidth="1"/>
    <col min="497" max="497" width="23.7109375" style="113" customWidth="1"/>
    <col min="498" max="498" width="21.5703125" style="113" customWidth="1"/>
    <col min="499" max="499" width="20" style="113" customWidth="1"/>
    <col min="500" max="500" width="3.5703125" style="113" customWidth="1"/>
    <col min="501" max="501" width="4.140625" style="113" customWidth="1"/>
    <col min="502" max="502" width="7.28515625" style="113" customWidth="1"/>
    <col min="503" max="503" width="47.5703125" style="113" customWidth="1"/>
    <col min="504" max="504" width="9.85546875" style="113" customWidth="1"/>
    <col min="505" max="505" width="7.140625" style="113" customWidth="1"/>
    <col min="506" max="506" width="40" style="113" customWidth="1"/>
    <col min="507" max="507" width="22.28515625" style="113" customWidth="1"/>
    <col min="508" max="509" width="13" style="113" customWidth="1"/>
    <col min="510" max="510" width="38.140625" style="113" customWidth="1"/>
    <col min="511" max="511" width="9.42578125" style="113" customWidth="1"/>
    <col min="512" max="512" width="8.5703125" style="113" customWidth="1"/>
    <col min="513" max="513" width="9.7109375" style="113" customWidth="1"/>
    <col min="514" max="747" width="11.42578125" style="113"/>
    <col min="748" max="748" width="27.140625" style="113" customWidth="1"/>
    <col min="749" max="749" width="18" style="113" customWidth="1"/>
    <col min="750" max="750" width="28.28515625" style="113" customWidth="1"/>
    <col min="751" max="751" width="17.85546875" style="113" customWidth="1"/>
    <col min="752" max="752" width="18.7109375" style="113" customWidth="1"/>
    <col min="753" max="753" width="23.7109375" style="113" customWidth="1"/>
    <col min="754" max="754" width="21.5703125" style="113" customWidth="1"/>
    <col min="755" max="755" width="20" style="113" customWidth="1"/>
    <col min="756" max="756" width="3.5703125" style="113" customWidth="1"/>
    <col min="757" max="757" width="4.140625" style="113" customWidth="1"/>
    <col min="758" max="758" width="7.28515625" style="113" customWidth="1"/>
    <col min="759" max="759" width="47.5703125" style="113" customWidth="1"/>
    <col min="760" max="760" width="9.85546875" style="113" customWidth="1"/>
    <col min="761" max="761" width="7.140625" style="113" customWidth="1"/>
    <col min="762" max="762" width="40" style="113" customWidth="1"/>
    <col min="763" max="763" width="22.28515625" style="113" customWidth="1"/>
    <col min="764" max="765" width="13" style="113" customWidth="1"/>
    <col min="766" max="766" width="38.140625" style="113" customWidth="1"/>
    <col min="767" max="767" width="9.42578125" style="113" customWidth="1"/>
    <col min="768" max="768" width="8.5703125" style="113" customWidth="1"/>
    <col min="769" max="769" width="9.7109375" style="113" customWidth="1"/>
    <col min="770" max="1003" width="11.42578125" style="113"/>
    <col min="1004" max="1004" width="27.140625" style="113" customWidth="1"/>
    <col min="1005" max="1005" width="18" style="113" customWidth="1"/>
    <col min="1006" max="1006" width="28.28515625" style="113" customWidth="1"/>
    <col min="1007" max="1007" width="17.85546875" style="113" customWidth="1"/>
    <col min="1008" max="1008" width="18.7109375" style="113" customWidth="1"/>
    <col min="1009" max="1009" width="23.7109375" style="113" customWidth="1"/>
    <col min="1010" max="1010" width="21.5703125" style="113" customWidth="1"/>
    <col min="1011" max="1011" width="20" style="113" customWidth="1"/>
    <col min="1012" max="1012" width="3.5703125" style="113" customWidth="1"/>
    <col min="1013" max="1013" width="4.140625" style="113" customWidth="1"/>
    <col min="1014" max="1014" width="7.28515625" style="113" customWidth="1"/>
    <col min="1015" max="1015" width="47.5703125" style="113" customWidth="1"/>
    <col min="1016" max="1016" width="9.85546875" style="113" customWidth="1"/>
    <col min="1017" max="1017" width="7.140625" style="113" customWidth="1"/>
    <col min="1018" max="1018" width="40" style="113" customWidth="1"/>
    <col min="1019" max="1019" width="22.28515625" style="113" customWidth="1"/>
    <col min="1020" max="1021" width="13" style="113" customWidth="1"/>
    <col min="1022" max="1022" width="38.140625" style="113" customWidth="1"/>
    <col min="1023" max="1023" width="9.42578125" style="113" customWidth="1"/>
    <col min="1024" max="1024" width="8.5703125" style="113" customWidth="1"/>
    <col min="1025" max="1025" width="9.7109375" style="113" customWidth="1"/>
    <col min="1026" max="1259" width="11.42578125" style="113"/>
    <col min="1260" max="1260" width="27.140625" style="113" customWidth="1"/>
    <col min="1261" max="1261" width="18" style="113" customWidth="1"/>
    <col min="1262" max="1262" width="28.28515625" style="113" customWidth="1"/>
    <col min="1263" max="1263" width="17.85546875" style="113" customWidth="1"/>
    <col min="1264" max="1264" width="18.7109375" style="113" customWidth="1"/>
    <col min="1265" max="1265" width="23.7109375" style="113" customWidth="1"/>
    <col min="1266" max="1266" width="21.5703125" style="113" customWidth="1"/>
    <col min="1267" max="1267" width="20" style="113" customWidth="1"/>
    <col min="1268" max="1268" width="3.5703125" style="113" customWidth="1"/>
    <col min="1269" max="1269" width="4.140625" style="113" customWidth="1"/>
    <col min="1270" max="1270" width="7.28515625" style="113" customWidth="1"/>
    <col min="1271" max="1271" width="47.5703125" style="113" customWidth="1"/>
    <col min="1272" max="1272" width="9.85546875" style="113" customWidth="1"/>
    <col min="1273" max="1273" width="7.140625" style="113" customWidth="1"/>
    <col min="1274" max="1274" width="40" style="113" customWidth="1"/>
    <col min="1275" max="1275" width="22.28515625" style="113" customWidth="1"/>
    <col min="1276" max="1277" width="13" style="113" customWidth="1"/>
    <col min="1278" max="1278" width="38.140625" style="113" customWidth="1"/>
    <col min="1279" max="1279" width="9.42578125" style="113" customWidth="1"/>
    <col min="1280" max="1280" width="8.5703125" style="113" customWidth="1"/>
    <col min="1281" max="1281" width="9.7109375" style="113" customWidth="1"/>
    <col min="1282" max="1515" width="11.42578125" style="113"/>
    <col min="1516" max="1516" width="27.140625" style="113" customWidth="1"/>
    <col min="1517" max="1517" width="18" style="113" customWidth="1"/>
    <col min="1518" max="1518" width="28.28515625" style="113" customWidth="1"/>
    <col min="1519" max="1519" width="17.85546875" style="113" customWidth="1"/>
    <col min="1520" max="1520" width="18.7109375" style="113" customWidth="1"/>
    <col min="1521" max="1521" width="23.7109375" style="113" customWidth="1"/>
    <col min="1522" max="1522" width="21.5703125" style="113" customWidth="1"/>
    <col min="1523" max="1523" width="20" style="113" customWidth="1"/>
    <col min="1524" max="1524" width="3.5703125" style="113" customWidth="1"/>
    <col min="1525" max="1525" width="4.140625" style="113" customWidth="1"/>
    <col min="1526" max="1526" width="7.28515625" style="113" customWidth="1"/>
    <col min="1527" max="1527" width="47.5703125" style="113" customWidth="1"/>
    <col min="1528" max="1528" width="9.85546875" style="113" customWidth="1"/>
    <col min="1529" max="1529" width="7.140625" style="113" customWidth="1"/>
    <col min="1530" max="1530" width="40" style="113" customWidth="1"/>
    <col min="1531" max="1531" width="22.28515625" style="113" customWidth="1"/>
    <col min="1532" max="1533" width="13" style="113" customWidth="1"/>
    <col min="1534" max="1534" width="38.140625" style="113" customWidth="1"/>
    <col min="1535" max="1535" width="9.42578125" style="113" customWidth="1"/>
    <col min="1536" max="1536" width="8.5703125" style="113" customWidth="1"/>
    <col min="1537" max="1537" width="9.7109375" style="113" customWidth="1"/>
    <col min="1538" max="1771" width="11.42578125" style="113"/>
    <col min="1772" max="1772" width="27.140625" style="113" customWidth="1"/>
    <col min="1773" max="1773" width="18" style="113" customWidth="1"/>
    <col min="1774" max="1774" width="28.28515625" style="113" customWidth="1"/>
    <col min="1775" max="1775" width="17.85546875" style="113" customWidth="1"/>
    <col min="1776" max="1776" width="18.7109375" style="113" customWidth="1"/>
    <col min="1777" max="1777" width="23.7109375" style="113" customWidth="1"/>
    <col min="1778" max="1778" width="21.5703125" style="113" customWidth="1"/>
    <col min="1779" max="1779" width="20" style="113" customWidth="1"/>
    <col min="1780" max="1780" width="3.5703125" style="113" customWidth="1"/>
    <col min="1781" max="1781" width="4.140625" style="113" customWidth="1"/>
    <col min="1782" max="1782" width="7.28515625" style="113" customWidth="1"/>
    <col min="1783" max="1783" width="47.5703125" style="113" customWidth="1"/>
    <col min="1784" max="1784" width="9.85546875" style="113" customWidth="1"/>
    <col min="1785" max="1785" width="7.140625" style="113" customWidth="1"/>
    <col min="1786" max="1786" width="40" style="113" customWidth="1"/>
    <col min="1787" max="1787" width="22.28515625" style="113" customWidth="1"/>
    <col min="1788" max="1789" width="13" style="113" customWidth="1"/>
    <col min="1790" max="1790" width="38.140625" style="113" customWidth="1"/>
    <col min="1791" max="1791" width="9.42578125" style="113" customWidth="1"/>
    <col min="1792" max="1792" width="8.5703125" style="113" customWidth="1"/>
    <col min="1793" max="1793" width="9.7109375" style="113" customWidth="1"/>
    <col min="1794" max="2027" width="11.42578125" style="113"/>
    <col min="2028" max="2028" width="27.140625" style="113" customWidth="1"/>
    <col min="2029" max="2029" width="18" style="113" customWidth="1"/>
    <col min="2030" max="2030" width="28.28515625" style="113" customWidth="1"/>
    <col min="2031" max="2031" width="17.85546875" style="113" customWidth="1"/>
    <col min="2032" max="2032" width="18.7109375" style="113" customWidth="1"/>
    <col min="2033" max="2033" width="23.7109375" style="113" customWidth="1"/>
    <col min="2034" max="2034" width="21.5703125" style="113" customWidth="1"/>
    <col min="2035" max="2035" width="20" style="113" customWidth="1"/>
    <col min="2036" max="2036" width="3.5703125" style="113" customWidth="1"/>
    <col min="2037" max="2037" width="4.140625" style="113" customWidth="1"/>
    <col min="2038" max="2038" width="7.28515625" style="113" customWidth="1"/>
    <col min="2039" max="2039" width="47.5703125" style="113" customWidth="1"/>
    <col min="2040" max="2040" width="9.85546875" style="113" customWidth="1"/>
    <col min="2041" max="2041" width="7.140625" style="113" customWidth="1"/>
    <col min="2042" max="2042" width="40" style="113" customWidth="1"/>
    <col min="2043" max="2043" width="22.28515625" style="113" customWidth="1"/>
    <col min="2044" max="2045" width="13" style="113" customWidth="1"/>
    <col min="2046" max="2046" width="38.140625" style="113" customWidth="1"/>
    <col min="2047" max="2047" width="9.42578125" style="113" customWidth="1"/>
    <col min="2048" max="2048" width="8.5703125" style="113" customWidth="1"/>
    <col min="2049" max="2049" width="9.7109375" style="113" customWidth="1"/>
    <col min="2050" max="2283" width="11.42578125" style="113"/>
    <col min="2284" max="2284" width="27.140625" style="113" customWidth="1"/>
    <col min="2285" max="2285" width="18" style="113" customWidth="1"/>
    <col min="2286" max="2286" width="28.28515625" style="113" customWidth="1"/>
    <col min="2287" max="2287" width="17.85546875" style="113" customWidth="1"/>
    <col min="2288" max="2288" width="18.7109375" style="113" customWidth="1"/>
    <col min="2289" max="2289" width="23.7109375" style="113" customWidth="1"/>
    <col min="2290" max="2290" width="21.5703125" style="113" customWidth="1"/>
    <col min="2291" max="2291" width="20" style="113" customWidth="1"/>
    <col min="2292" max="2292" width="3.5703125" style="113" customWidth="1"/>
    <col min="2293" max="2293" width="4.140625" style="113" customWidth="1"/>
    <col min="2294" max="2294" width="7.28515625" style="113" customWidth="1"/>
    <col min="2295" max="2295" width="47.5703125" style="113" customWidth="1"/>
    <col min="2296" max="2296" width="9.85546875" style="113" customWidth="1"/>
    <col min="2297" max="2297" width="7.140625" style="113" customWidth="1"/>
    <col min="2298" max="2298" width="40" style="113" customWidth="1"/>
    <col min="2299" max="2299" width="22.28515625" style="113" customWidth="1"/>
    <col min="2300" max="2301" width="13" style="113" customWidth="1"/>
    <col min="2302" max="2302" width="38.140625" style="113" customWidth="1"/>
    <col min="2303" max="2303" width="9.42578125" style="113" customWidth="1"/>
    <col min="2304" max="2304" width="8.5703125" style="113" customWidth="1"/>
    <col min="2305" max="2305" width="9.7109375" style="113" customWidth="1"/>
    <col min="2306" max="2539" width="11.42578125" style="113"/>
    <col min="2540" max="2540" width="27.140625" style="113" customWidth="1"/>
    <col min="2541" max="2541" width="18" style="113" customWidth="1"/>
    <col min="2542" max="2542" width="28.28515625" style="113" customWidth="1"/>
    <col min="2543" max="2543" width="17.85546875" style="113" customWidth="1"/>
    <col min="2544" max="2544" width="18.7109375" style="113" customWidth="1"/>
    <col min="2545" max="2545" width="23.7109375" style="113" customWidth="1"/>
    <col min="2546" max="2546" width="21.5703125" style="113" customWidth="1"/>
    <col min="2547" max="2547" width="20" style="113" customWidth="1"/>
    <col min="2548" max="2548" width="3.5703125" style="113" customWidth="1"/>
    <col min="2549" max="2549" width="4.140625" style="113" customWidth="1"/>
    <col min="2550" max="2550" width="7.28515625" style="113" customWidth="1"/>
    <col min="2551" max="2551" width="47.5703125" style="113" customWidth="1"/>
    <col min="2552" max="2552" width="9.85546875" style="113" customWidth="1"/>
    <col min="2553" max="2553" width="7.140625" style="113" customWidth="1"/>
    <col min="2554" max="2554" width="40" style="113" customWidth="1"/>
    <col min="2555" max="2555" width="22.28515625" style="113" customWidth="1"/>
    <col min="2556" max="2557" width="13" style="113" customWidth="1"/>
    <col min="2558" max="2558" width="38.140625" style="113" customWidth="1"/>
    <col min="2559" max="2559" width="9.42578125" style="113" customWidth="1"/>
    <col min="2560" max="2560" width="8.5703125" style="113" customWidth="1"/>
    <col min="2561" max="2561" width="9.7109375" style="113" customWidth="1"/>
    <col min="2562" max="2795" width="11.42578125" style="113"/>
    <col min="2796" max="2796" width="27.140625" style="113" customWidth="1"/>
    <col min="2797" max="2797" width="18" style="113" customWidth="1"/>
    <col min="2798" max="2798" width="28.28515625" style="113" customWidth="1"/>
    <col min="2799" max="2799" width="17.85546875" style="113" customWidth="1"/>
    <col min="2800" max="2800" width="18.7109375" style="113" customWidth="1"/>
    <col min="2801" max="2801" width="23.7109375" style="113" customWidth="1"/>
    <col min="2802" max="2802" width="21.5703125" style="113" customWidth="1"/>
    <col min="2803" max="2803" width="20" style="113" customWidth="1"/>
    <col min="2804" max="2804" width="3.5703125" style="113" customWidth="1"/>
    <col min="2805" max="2805" width="4.140625" style="113" customWidth="1"/>
    <col min="2806" max="2806" width="7.28515625" style="113" customWidth="1"/>
    <col min="2807" max="2807" width="47.5703125" style="113" customWidth="1"/>
    <col min="2808" max="2808" width="9.85546875" style="113" customWidth="1"/>
    <col min="2809" max="2809" width="7.140625" style="113" customWidth="1"/>
    <col min="2810" max="2810" width="40" style="113" customWidth="1"/>
    <col min="2811" max="2811" width="22.28515625" style="113" customWidth="1"/>
    <col min="2812" max="2813" width="13" style="113" customWidth="1"/>
    <col min="2814" max="2814" width="38.140625" style="113" customWidth="1"/>
    <col min="2815" max="2815" width="9.42578125" style="113" customWidth="1"/>
    <col min="2816" max="2816" width="8.5703125" style="113" customWidth="1"/>
    <col min="2817" max="2817" width="9.7109375" style="113" customWidth="1"/>
    <col min="2818" max="3051" width="11.42578125" style="113"/>
    <col min="3052" max="3052" width="27.140625" style="113" customWidth="1"/>
    <col min="3053" max="3053" width="18" style="113" customWidth="1"/>
    <col min="3054" max="3054" width="28.28515625" style="113" customWidth="1"/>
    <col min="3055" max="3055" width="17.85546875" style="113" customWidth="1"/>
    <col min="3056" max="3056" width="18.7109375" style="113" customWidth="1"/>
    <col min="3057" max="3057" width="23.7109375" style="113" customWidth="1"/>
    <col min="3058" max="3058" width="21.5703125" style="113" customWidth="1"/>
    <col min="3059" max="3059" width="20" style="113" customWidth="1"/>
    <col min="3060" max="3060" width="3.5703125" style="113" customWidth="1"/>
    <col min="3061" max="3061" width="4.140625" style="113" customWidth="1"/>
    <col min="3062" max="3062" width="7.28515625" style="113" customWidth="1"/>
    <col min="3063" max="3063" width="47.5703125" style="113" customWidth="1"/>
    <col min="3064" max="3064" width="9.85546875" style="113" customWidth="1"/>
    <col min="3065" max="3065" width="7.140625" style="113" customWidth="1"/>
    <col min="3066" max="3066" width="40" style="113" customWidth="1"/>
    <col min="3067" max="3067" width="22.28515625" style="113" customWidth="1"/>
    <col min="3068" max="3069" width="13" style="113" customWidth="1"/>
    <col min="3070" max="3070" width="38.140625" style="113" customWidth="1"/>
    <col min="3071" max="3071" width="9.42578125" style="113" customWidth="1"/>
    <col min="3072" max="3072" width="8.5703125" style="113" customWidth="1"/>
    <col min="3073" max="3073" width="9.7109375" style="113" customWidth="1"/>
    <col min="3074" max="3307" width="11.42578125" style="113"/>
    <col min="3308" max="3308" width="27.140625" style="113" customWidth="1"/>
    <col min="3309" max="3309" width="18" style="113" customWidth="1"/>
    <col min="3310" max="3310" width="28.28515625" style="113" customWidth="1"/>
    <col min="3311" max="3311" width="17.85546875" style="113" customWidth="1"/>
    <col min="3312" max="3312" width="18.7109375" style="113" customWidth="1"/>
    <col min="3313" max="3313" width="23.7109375" style="113" customWidth="1"/>
    <col min="3314" max="3314" width="21.5703125" style="113" customWidth="1"/>
    <col min="3315" max="3315" width="20" style="113" customWidth="1"/>
    <col min="3316" max="3316" width="3.5703125" style="113" customWidth="1"/>
    <col min="3317" max="3317" width="4.140625" style="113" customWidth="1"/>
    <col min="3318" max="3318" width="7.28515625" style="113" customWidth="1"/>
    <col min="3319" max="3319" width="47.5703125" style="113" customWidth="1"/>
    <col min="3320" max="3320" width="9.85546875" style="113" customWidth="1"/>
    <col min="3321" max="3321" width="7.140625" style="113" customWidth="1"/>
    <col min="3322" max="3322" width="40" style="113" customWidth="1"/>
    <col min="3323" max="3323" width="22.28515625" style="113" customWidth="1"/>
    <col min="3324" max="3325" width="13" style="113" customWidth="1"/>
    <col min="3326" max="3326" width="38.140625" style="113" customWidth="1"/>
    <col min="3327" max="3327" width="9.42578125" style="113" customWidth="1"/>
    <col min="3328" max="3328" width="8.5703125" style="113" customWidth="1"/>
    <col min="3329" max="3329" width="9.7109375" style="113" customWidth="1"/>
    <col min="3330" max="3563" width="11.42578125" style="113"/>
    <col min="3564" max="3564" width="27.140625" style="113" customWidth="1"/>
    <col min="3565" max="3565" width="18" style="113" customWidth="1"/>
    <col min="3566" max="3566" width="28.28515625" style="113" customWidth="1"/>
    <col min="3567" max="3567" width="17.85546875" style="113" customWidth="1"/>
    <col min="3568" max="3568" width="18.7109375" style="113" customWidth="1"/>
    <col min="3569" max="3569" width="23.7109375" style="113" customWidth="1"/>
    <col min="3570" max="3570" width="21.5703125" style="113" customWidth="1"/>
    <col min="3571" max="3571" width="20" style="113" customWidth="1"/>
    <col min="3572" max="3572" width="3.5703125" style="113" customWidth="1"/>
    <col min="3573" max="3573" width="4.140625" style="113" customWidth="1"/>
    <col min="3574" max="3574" width="7.28515625" style="113" customWidth="1"/>
    <col min="3575" max="3575" width="47.5703125" style="113" customWidth="1"/>
    <col min="3576" max="3576" width="9.85546875" style="113" customWidth="1"/>
    <col min="3577" max="3577" width="7.140625" style="113" customWidth="1"/>
    <col min="3578" max="3578" width="40" style="113" customWidth="1"/>
    <col min="3579" max="3579" width="22.28515625" style="113" customWidth="1"/>
    <col min="3580" max="3581" width="13" style="113" customWidth="1"/>
    <col min="3582" max="3582" width="38.140625" style="113" customWidth="1"/>
    <col min="3583" max="3583" width="9.42578125" style="113" customWidth="1"/>
    <col min="3584" max="3584" width="8.5703125" style="113" customWidth="1"/>
    <col min="3585" max="3585" width="9.7109375" style="113" customWidth="1"/>
    <col min="3586" max="3819" width="11.42578125" style="113"/>
    <col min="3820" max="3820" width="27.140625" style="113" customWidth="1"/>
    <col min="3821" max="3821" width="18" style="113" customWidth="1"/>
    <col min="3822" max="3822" width="28.28515625" style="113" customWidth="1"/>
    <col min="3823" max="3823" width="17.85546875" style="113" customWidth="1"/>
    <col min="3824" max="3824" width="18.7109375" style="113" customWidth="1"/>
    <col min="3825" max="3825" width="23.7109375" style="113" customWidth="1"/>
    <col min="3826" max="3826" width="21.5703125" style="113" customWidth="1"/>
    <col min="3827" max="3827" width="20" style="113" customWidth="1"/>
    <col min="3828" max="3828" width="3.5703125" style="113" customWidth="1"/>
    <col min="3829" max="3829" width="4.140625" style="113" customWidth="1"/>
    <col min="3830" max="3830" width="7.28515625" style="113" customWidth="1"/>
    <col min="3831" max="3831" width="47.5703125" style="113" customWidth="1"/>
    <col min="3832" max="3832" width="9.85546875" style="113" customWidth="1"/>
    <col min="3833" max="3833" width="7.140625" style="113" customWidth="1"/>
    <col min="3834" max="3834" width="40" style="113" customWidth="1"/>
    <col min="3835" max="3835" width="22.28515625" style="113" customWidth="1"/>
    <col min="3836" max="3837" width="13" style="113" customWidth="1"/>
    <col min="3838" max="3838" width="38.140625" style="113" customWidth="1"/>
    <col min="3839" max="3839" width="9.42578125" style="113" customWidth="1"/>
    <col min="3840" max="3840" width="8.5703125" style="113" customWidth="1"/>
    <col min="3841" max="3841" width="9.7109375" style="113" customWidth="1"/>
    <col min="3842" max="4075" width="11.42578125" style="113"/>
    <col min="4076" max="4076" width="27.140625" style="113" customWidth="1"/>
    <col min="4077" max="4077" width="18" style="113" customWidth="1"/>
    <col min="4078" max="4078" width="28.28515625" style="113" customWidth="1"/>
    <col min="4079" max="4079" width="17.85546875" style="113" customWidth="1"/>
    <col min="4080" max="4080" width="18.7109375" style="113" customWidth="1"/>
    <col min="4081" max="4081" width="23.7109375" style="113" customWidth="1"/>
    <col min="4082" max="4082" width="21.5703125" style="113" customWidth="1"/>
    <col min="4083" max="4083" width="20" style="113" customWidth="1"/>
    <col min="4084" max="4084" width="3.5703125" style="113" customWidth="1"/>
    <col min="4085" max="4085" width="4.140625" style="113" customWidth="1"/>
    <col min="4086" max="4086" width="7.28515625" style="113" customWidth="1"/>
    <col min="4087" max="4087" width="47.5703125" style="113" customWidth="1"/>
    <col min="4088" max="4088" width="9.85546875" style="113" customWidth="1"/>
    <col min="4089" max="4089" width="7.140625" style="113" customWidth="1"/>
    <col min="4090" max="4090" width="40" style="113" customWidth="1"/>
    <col min="4091" max="4091" width="22.28515625" style="113" customWidth="1"/>
    <col min="4092" max="4093" width="13" style="113" customWidth="1"/>
    <col min="4094" max="4094" width="38.140625" style="113" customWidth="1"/>
    <col min="4095" max="4095" width="9.42578125" style="113" customWidth="1"/>
    <col min="4096" max="4096" width="8.5703125" style="113" customWidth="1"/>
    <col min="4097" max="4097" width="9.7109375" style="113" customWidth="1"/>
    <col min="4098" max="4331" width="11.42578125" style="113"/>
    <col min="4332" max="4332" width="27.140625" style="113" customWidth="1"/>
    <col min="4333" max="4333" width="18" style="113" customWidth="1"/>
    <col min="4334" max="4334" width="28.28515625" style="113" customWidth="1"/>
    <col min="4335" max="4335" width="17.85546875" style="113" customWidth="1"/>
    <col min="4336" max="4336" width="18.7109375" style="113" customWidth="1"/>
    <col min="4337" max="4337" width="23.7109375" style="113" customWidth="1"/>
    <col min="4338" max="4338" width="21.5703125" style="113" customWidth="1"/>
    <col min="4339" max="4339" width="20" style="113" customWidth="1"/>
    <col min="4340" max="4340" width="3.5703125" style="113" customWidth="1"/>
    <col min="4341" max="4341" width="4.140625" style="113" customWidth="1"/>
    <col min="4342" max="4342" width="7.28515625" style="113" customWidth="1"/>
    <col min="4343" max="4343" width="47.5703125" style="113" customWidth="1"/>
    <col min="4344" max="4344" width="9.85546875" style="113" customWidth="1"/>
    <col min="4345" max="4345" width="7.140625" style="113" customWidth="1"/>
    <col min="4346" max="4346" width="40" style="113" customWidth="1"/>
    <col min="4347" max="4347" width="22.28515625" style="113" customWidth="1"/>
    <col min="4348" max="4349" width="13" style="113" customWidth="1"/>
    <col min="4350" max="4350" width="38.140625" style="113" customWidth="1"/>
    <col min="4351" max="4351" width="9.42578125" style="113" customWidth="1"/>
    <col min="4352" max="4352" width="8.5703125" style="113" customWidth="1"/>
    <col min="4353" max="4353" width="9.7109375" style="113" customWidth="1"/>
    <col min="4354" max="4587" width="11.42578125" style="113"/>
    <col min="4588" max="4588" width="27.140625" style="113" customWidth="1"/>
    <col min="4589" max="4589" width="18" style="113" customWidth="1"/>
    <col min="4590" max="4590" width="28.28515625" style="113" customWidth="1"/>
    <col min="4591" max="4591" width="17.85546875" style="113" customWidth="1"/>
    <col min="4592" max="4592" width="18.7109375" style="113" customWidth="1"/>
    <col min="4593" max="4593" width="23.7109375" style="113" customWidth="1"/>
    <col min="4594" max="4594" width="21.5703125" style="113" customWidth="1"/>
    <col min="4595" max="4595" width="20" style="113" customWidth="1"/>
    <col min="4596" max="4596" width="3.5703125" style="113" customWidth="1"/>
    <col min="4597" max="4597" width="4.140625" style="113" customWidth="1"/>
    <col min="4598" max="4598" width="7.28515625" style="113" customWidth="1"/>
    <col min="4599" max="4599" width="47.5703125" style="113" customWidth="1"/>
    <col min="4600" max="4600" width="9.85546875" style="113" customWidth="1"/>
    <col min="4601" max="4601" width="7.140625" style="113" customWidth="1"/>
    <col min="4602" max="4602" width="40" style="113" customWidth="1"/>
    <col min="4603" max="4603" width="22.28515625" style="113" customWidth="1"/>
    <col min="4604" max="4605" width="13" style="113" customWidth="1"/>
    <col min="4606" max="4606" width="38.140625" style="113" customWidth="1"/>
    <col min="4607" max="4607" width="9.42578125" style="113" customWidth="1"/>
    <col min="4608" max="4608" width="8.5703125" style="113" customWidth="1"/>
    <col min="4609" max="4609" width="9.7109375" style="113" customWidth="1"/>
    <col min="4610" max="4843" width="11.42578125" style="113"/>
    <col min="4844" max="4844" width="27.140625" style="113" customWidth="1"/>
    <col min="4845" max="4845" width="18" style="113" customWidth="1"/>
    <col min="4846" max="4846" width="28.28515625" style="113" customWidth="1"/>
    <col min="4847" max="4847" width="17.85546875" style="113" customWidth="1"/>
    <col min="4848" max="4848" width="18.7109375" style="113" customWidth="1"/>
    <col min="4849" max="4849" width="23.7109375" style="113" customWidth="1"/>
    <col min="4850" max="4850" width="21.5703125" style="113" customWidth="1"/>
    <col min="4851" max="4851" width="20" style="113" customWidth="1"/>
    <col min="4852" max="4852" width="3.5703125" style="113" customWidth="1"/>
    <col min="4853" max="4853" width="4.140625" style="113" customWidth="1"/>
    <col min="4854" max="4854" width="7.28515625" style="113" customWidth="1"/>
    <col min="4855" max="4855" width="47.5703125" style="113" customWidth="1"/>
    <col min="4856" max="4856" width="9.85546875" style="113" customWidth="1"/>
    <col min="4857" max="4857" width="7.140625" style="113" customWidth="1"/>
    <col min="4858" max="4858" width="40" style="113" customWidth="1"/>
    <col min="4859" max="4859" width="22.28515625" style="113" customWidth="1"/>
    <col min="4860" max="4861" width="13" style="113" customWidth="1"/>
    <col min="4862" max="4862" width="38.140625" style="113" customWidth="1"/>
    <col min="4863" max="4863" width="9.42578125" style="113" customWidth="1"/>
    <col min="4864" max="4864" width="8.5703125" style="113" customWidth="1"/>
    <col min="4865" max="4865" width="9.7109375" style="113" customWidth="1"/>
    <col min="4866" max="5099" width="11.42578125" style="113"/>
    <col min="5100" max="5100" width="27.140625" style="113" customWidth="1"/>
    <col min="5101" max="5101" width="18" style="113" customWidth="1"/>
    <col min="5102" max="5102" width="28.28515625" style="113" customWidth="1"/>
    <col min="5103" max="5103" width="17.85546875" style="113" customWidth="1"/>
    <col min="5104" max="5104" width="18.7109375" style="113" customWidth="1"/>
    <col min="5105" max="5105" width="23.7109375" style="113" customWidth="1"/>
    <col min="5106" max="5106" width="21.5703125" style="113" customWidth="1"/>
    <col min="5107" max="5107" width="20" style="113" customWidth="1"/>
    <col min="5108" max="5108" width="3.5703125" style="113" customWidth="1"/>
    <col min="5109" max="5109" width="4.140625" style="113" customWidth="1"/>
    <col min="5110" max="5110" width="7.28515625" style="113" customWidth="1"/>
    <col min="5111" max="5111" width="47.5703125" style="113" customWidth="1"/>
    <col min="5112" max="5112" width="9.85546875" style="113" customWidth="1"/>
    <col min="5113" max="5113" width="7.140625" style="113" customWidth="1"/>
    <col min="5114" max="5114" width="40" style="113" customWidth="1"/>
    <col min="5115" max="5115" width="22.28515625" style="113" customWidth="1"/>
    <col min="5116" max="5117" width="13" style="113" customWidth="1"/>
    <col min="5118" max="5118" width="38.140625" style="113" customWidth="1"/>
    <col min="5119" max="5119" width="9.42578125" style="113" customWidth="1"/>
    <col min="5120" max="5120" width="8.5703125" style="113" customWidth="1"/>
    <col min="5121" max="5121" width="9.7109375" style="113" customWidth="1"/>
    <col min="5122" max="5355" width="11.42578125" style="113"/>
    <col min="5356" max="5356" width="27.140625" style="113" customWidth="1"/>
    <col min="5357" max="5357" width="18" style="113" customWidth="1"/>
    <col min="5358" max="5358" width="28.28515625" style="113" customWidth="1"/>
    <col min="5359" max="5359" width="17.85546875" style="113" customWidth="1"/>
    <col min="5360" max="5360" width="18.7109375" style="113" customWidth="1"/>
    <col min="5361" max="5361" width="23.7109375" style="113" customWidth="1"/>
    <col min="5362" max="5362" width="21.5703125" style="113" customWidth="1"/>
    <col min="5363" max="5363" width="20" style="113" customWidth="1"/>
    <col min="5364" max="5364" width="3.5703125" style="113" customWidth="1"/>
    <col min="5365" max="5365" width="4.140625" style="113" customWidth="1"/>
    <col min="5366" max="5366" width="7.28515625" style="113" customWidth="1"/>
    <col min="5367" max="5367" width="47.5703125" style="113" customWidth="1"/>
    <col min="5368" max="5368" width="9.85546875" style="113" customWidth="1"/>
    <col min="5369" max="5369" width="7.140625" style="113" customWidth="1"/>
    <col min="5370" max="5370" width="40" style="113" customWidth="1"/>
    <col min="5371" max="5371" width="22.28515625" style="113" customWidth="1"/>
    <col min="5372" max="5373" width="13" style="113" customWidth="1"/>
    <col min="5374" max="5374" width="38.140625" style="113" customWidth="1"/>
    <col min="5375" max="5375" width="9.42578125" style="113" customWidth="1"/>
    <col min="5376" max="5376" width="8.5703125" style="113" customWidth="1"/>
    <col min="5377" max="5377" width="9.7109375" style="113" customWidth="1"/>
    <col min="5378" max="5611" width="11.42578125" style="113"/>
    <col min="5612" max="5612" width="27.140625" style="113" customWidth="1"/>
    <col min="5613" max="5613" width="18" style="113" customWidth="1"/>
    <col min="5614" max="5614" width="28.28515625" style="113" customWidth="1"/>
    <col min="5615" max="5615" width="17.85546875" style="113" customWidth="1"/>
    <col min="5616" max="5616" width="18.7109375" style="113" customWidth="1"/>
    <col min="5617" max="5617" width="23.7109375" style="113" customWidth="1"/>
    <col min="5618" max="5618" width="21.5703125" style="113" customWidth="1"/>
    <col min="5619" max="5619" width="20" style="113" customWidth="1"/>
    <col min="5620" max="5620" width="3.5703125" style="113" customWidth="1"/>
    <col min="5621" max="5621" width="4.140625" style="113" customWidth="1"/>
    <col min="5622" max="5622" width="7.28515625" style="113" customWidth="1"/>
    <col min="5623" max="5623" width="47.5703125" style="113" customWidth="1"/>
    <col min="5624" max="5624" width="9.85546875" style="113" customWidth="1"/>
    <col min="5625" max="5625" width="7.140625" style="113" customWidth="1"/>
    <col min="5626" max="5626" width="40" style="113" customWidth="1"/>
    <col min="5627" max="5627" width="22.28515625" style="113" customWidth="1"/>
    <col min="5628" max="5629" width="13" style="113" customWidth="1"/>
    <col min="5630" max="5630" width="38.140625" style="113" customWidth="1"/>
    <col min="5631" max="5631" width="9.42578125" style="113" customWidth="1"/>
    <col min="5632" max="5632" width="8.5703125" style="113" customWidth="1"/>
    <col min="5633" max="5633" width="9.7109375" style="113" customWidth="1"/>
    <col min="5634" max="5867" width="11.42578125" style="113"/>
    <col min="5868" max="5868" width="27.140625" style="113" customWidth="1"/>
    <col min="5869" max="5869" width="18" style="113" customWidth="1"/>
    <col min="5870" max="5870" width="28.28515625" style="113" customWidth="1"/>
    <col min="5871" max="5871" width="17.85546875" style="113" customWidth="1"/>
    <col min="5872" max="5872" width="18.7109375" style="113" customWidth="1"/>
    <col min="5873" max="5873" width="23.7109375" style="113" customWidth="1"/>
    <col min="5874" max="5874" width="21.5703125" style="113" customWidth="1"/>
    <col min="5875" max="5875" width="20" style="113" customWidth="1"/>
    <col min="5876" max="5876" width="3.5703125" style="113" customWidth="1"/>
    <col min="5877" max="5877" width="4.140625" style="113" customWidth="1"/>
    <col min="5878" max="5878" width="7.28515625" style="113" customWidth="1"/>
    <col min="5879" max="5879" width="47.5703125" style="113" customWidth="1"/>
    <col min="5880" max="5880" width="9.85546875" style="113" customWidth="1"/>
    <col min="5881" max="5881" width="7.140625" style="113" customWidth="1"/>
    <col min="5882" max="5882" width="40" style="113" customWidth="1"/>
    <col min="5883" max="5883" width="22.28515625" style="113" customWidth="1"/>
    <col min="5884" max="5885" width="13" style="113" customWidth="1"/>
    <col min="5886" max="5886" width="38.140625" style="113" customWidth="1"/>
    <col min="5887" max="5887" width="9.42578125" style="113" customWidth="1"/>
    <col min="5888" max="5888" width="8.5703125" style="113" customWidth="1"/>
    <col min="5889" max="5889" width="9.7109375" style="113" customWidth="1"/>
    <col min="5890" max="6123" width="11.42578125" style="113"/>
    <col min="6124" max="6124" width="27.140625" style="113" customWidth="1"/>
    <col min="6125" max="6125" width="18" style="113" customWidth="1"/>
    <col min="6126" max="6126" width="28.28515625" style="113" customWidth="1"/>
    <col min="6127" max="6127" width="17.85546875" style="113" customWidth="1"/>
    <col min="6128" max="6128" width="18.7109375" style="113" customWidth="1"/>
    <col min="6129" max="6129" width="23.7109375" style="113" customWidth="1"/>
    <col min="6130" max="6130" width="21.5703125" style="113" customWidth="1"/>
    <col min="6131" max="6131" width="20" style="113" customWidth="1"/>
    <col min="6132" max="6132" width="3.5703125" style="113" customWidth="1"/>
    <col min="6133" max="6133" width="4.140625" style="113" customWidth="1"/>
    <col min="6134" max="6134" width="7.28515625" style="113" customWidth="1"/>
    <col min="6135" max="6135" width="47.5703125" style="113" customWidth="1"/>
    <col min="6136" max="6136" width="9.85546875" style="113" customWidth="1"/>
    <col min="6137" max="6137" width="7.140625" style="113" customWidth="1"/>
    <col min="6138" max="6138" width="40" style="113" customWidth="1"/>
    <col min="6139" max="6139" width="22.28515625" style="113" customWidth="1"/>
    <col min="6140" max="6141" width="13" style="113" customWidth="1"/>
    <col min="6142" max="6142" width="38.140625" style="113" customWidth="1"/>
    <col min="6143" max="6143" width="9.42578125" style="113" customWidth="1"/>
    <col min="6144" max="6144" width="8.5703125" style="113" customWidth="1"/>
    <col min="6145" max="6145" width="9.7109375" style="113" customWidth="1"/>
    <col min="6146" max="6379" width="11.42578125" style="113"/>
    <col min="6380" max="6380" width="27.140625" style="113" customWidth="1"/>
    <col min="6381" max="6381" width="18" style="113" customWidth="1"/>
    <col min="6382" max="6382" width="28.28515625" style="113" customWidth="1"/>
    <col min="6383" max="6383" width="17.85546875" style="113" customWidth="1"/>
    <col min="6384" max="6384" width="18.7109375" style="113" customWidth="1"/>
    <col min="6385" max="6385" width="23.7109375" style="113" customWidth="1"/>
    <col min="6386" max="6386" width="21.5703125" style="113" customWidth="1"/>
    <col min="6387" max="6387" width="20" style="113" customWidth="1"/>
    <col min="6388" max="6388" width="3.5703125" style="113" customWidth="1"/>
    <col min="6389" max="6389" width="4.140625" style="113" customWidth="1"/>
    <col min="6390" max="6390" width="7.28515625" style="113" customWidth="1"/>
    <col min="6391" max="6391" width="47.5703125" style="113" customWidth="1"/>
    <col min="6392" max="6392" width="9.85546875" style="113" customWidth="1"/>
    <col min="6393" max="6393" width="7.140625" style="113" customWidth="1"/>
    <col min="6394" max="6394" width="40" style="113" customWidth="1"/>
    <col min="6395" max="6395" width="22.28515625" style="113" customWidth="1"/>
    <col min="6396" max="6397" width="13" style="113" customWidth="1"/>
    <col min="6398" max="6398" width="38.140625" style="113" customWidth="1"/>
    <col min="6399" max="6399" width="9.42578125" style="113" customWidth="1"/>
    <col min="6400" max="6400" width="8.5703125" style="113" customWidth="1"/>
    <col min="6401" max="6401" width="9.7109375" style="113" customWidth="1"/>
    <col min="6402" max="6635" width="11.42578125" style="113"/>
    <col min="6636" max="6636" width="27.140625" style="113" customWidth="1"/>
    <col min="6637" max="6637" width="18" style="113" customWidth="1"/>
    <col min="6638" max="6638" width="28.28515625" style="113" customWidth="1"/>
    <col min="6639" max="6639" width="17.85546875" style="113" customWidth="1"/>
    <col min="6640" max="6640" width="18.7109375" style="113" customWidth="1"/>
    <col min="6641" max="6641" width="23.7109375" style="113" customWidth="1"/>
    <col min="6642" max="6642" width="21.5703125" style="113" customWidth="1"/>
    <col min="6643" max="6643" width="20" style="113" customWidth="1"/>
    <col min="6644" max="6644" width="3.5703125" style="113" customWidth="1"/>
    <col min="6645" max="6645" width="4.140625" style="113" customWidth="1"/>
    <col min="6646" max="6646" width="7.28515625" style="113" customWidth="1"/>
    <col min="6647" max="6647" width="47.5703125" style="113" customWidth="1"/>
    <col min="6648" max="6648" width="9.85546875" style="113" customWidth="1"/>
    <col min="6649" max="6649" width="7.140625" style="113" customWidth="1"/>
    <col min="6650" max="6650" width="40" style="113" customWidth="1"/>
    <col min="6651" max="6651" width="22.28515625" style="113" customWidth="1"/>
    <col min="6652" max="6653" width="13" style="113" customWidth="1"/>
    <col min="6654" max="6654" width="38.140625" style="113" customWidth="1"/>
    <col min="6655" max="6655" width="9.42578125" style="113" customWidth="1"/>
    <col min="6656" max="6656" width="8.5703125" style="113" customWidth="1"/>
    <col min="6657" max="6657" width="9.7109375" style="113" customWidth="1"/>
    <col min="6658" max="6891" width="11.42578125" style="113"/>
    <col min="6892" max="6892" width="27.140625" style="113" customWidth="1"/>
    <col min="6893" max="6893" width="18" style="113" customWidth="1"/>
    <col min="6894" max="6894" width="28.28515625" style="113" customWidth="1"/>
    <col min="6895" max="6895" width="17.85546875" style="113" customWidth="1"/>
    <col min="6896" max="6896" width="18.7109375" style="113" customWidth="1"/>
    <col min="6897" max="6897" width="23.7109375" style="113" customWidth="1"/>
    <col min="6898" max="6898" width="21.5703125" style="113" customWidth="1"/>
    <col min="6899" max="6899" width="20" style="113" customWidth="1"/>
    <col min="6900" max="6900" width="3.5703125" style="113" customWidth="1"/>
    <col min="6901" max="6901" width="4.140625" style="113" customWidth="1"/>
    <col min="6902" max="6902" width="7.28515625" style="113" customWidth="1"/>
    <col min="6903" max="6903" width="47.5703125" style="113" customWidth="1"/>
    <col min="6904" max="6904" width="9.85546875" style="113" customWidth="1"/>
    <col min="6905" max="6905" width="7.140625" style="113" customWidth="1"/>
    <col min="6906" max="6906" width="40" style="113" customWidth="1"/>
    <col min="6907" max="6907" width="22.28515625" style="113" customWidth="1"/>
    <col min="6908" max="6909" width="13" style="113" customWidth="1"/>
    <col min="6910" max="6910" width="38.140625" style="113" customWidth="1"/>
    <col min="6911" max="6911" width="9.42578125" style="113" customWidth="1"/>
    <col min="6912" max="6912" width="8.5703125" style="113" customWidth="1"/>
    <col min="6913" max="6913" width="9.7109375" style="113" customWidth="1"/>
    <col min="6914" max="7147" width="11.42578125" style="113"/>
    <col min="7148" max="7148" width="27.140625" style="113" customWidth="1"/>
    <col min="7149" max="7149" width="18" style="113" customWidth="1"/>
    <col min="7150" max="7150" width="28.28515625" style="113" customWidth="1"/>
    <col min="7151" max="7151" width="17.85546875" style="113" customWidth="1"/>
    <col min="7152" max="7152" width="18.7109375" style="113" customWidth="1"/>
    <col min="7153" max="7153" width="23.7109375" style="113" customWidth="1"/>
    <col min="7154" max="7154" width="21.5703125" style="113" customWidth="1"/>
    <col min="7155" max="7155" width="20" style="113" customWidth="1"/>
    <col min="7156" max="7156" width="3.5703125" style="113" customWidth="1"/>
    <col min="7157" max="7157" width="4.140625" style="113" customWidth="1"/>
    <col min="7158" max="7158" width="7.28515625" style="113" customWidth="1"/>
    <col min="7159" max="7159" width="47.5703125" style="113" customWidth="1"/>
    <col min="7160" max="7160" width="9.85546875" style="113" customWidth="1"/>
    <col min="7161" max="7161" width="7.140625" style="113" customWidth="1"/>
    <col min="7162" max="7162" width="40" style="113" customWidth="1"/>
    <col min="7163" max="7163" width="22.28515625" style="113" customWidth="1"/>
    <col min="7164" max="7165" width="13" style="113" customWidth="1"/>
    <col min="7166" max="7166" width="38.140625" style="113" customWidth="1"/>
    <col min="7167" max="7167" width="9.42578125" style="113" customWidth="1"/>
    <col min="7168" max="7168" width="8.5703125" style="113" customWidth="1"/>
    <col min="7169" max="7169" width="9.7109375" style="113" customWidth="1"/>
    <col min="7170" max="7403" width="11.42578125" style="113"/>
    <col min="7404" max="7404" width="27.140625" style="113" customWidth="1"/>
    <col min="7405" max="7405" width="18" style="113" customWidth="1"/>
    <col min="7406" max="7406" width="28.28515625" style="113" customWidth="1"/>
    <col min="7407" max="7407" width="17.85546875" style="113" customWidth="1"/>
    <col min="7408" max="7408" width="18.7109375" style="113" customWidth="1"/>
    <col min="7409" max="7409" width="23.7109375" style="113" customWidth="1"/>
    <col min="7410" max="7410" width="21.5703125" style="113" customWidth="1"/>
    <col min="7411" max="7411" width="20" style="113" customWidth="1"/>
    <col min="7412" max="7412" width="3.5703125" style="113" customWidth="1"/>
    <col min="7413" max="7413" width="4.140625" style="113" customWidth="1"/>
    <col min="7414" max="7414" width="7.28515625" style="113" customWidth="1"/>
    <col min="7415" max="7415" width="47.5703125" style="113" customWidth="1"/>
    <col min="7416" max="7416" width="9.85546875" style="113" customWidth="1"/>
    <col min="7417" max="7417" width="7.140625" style="113" customWidth="1"/>
    <col min="7418" max="7418" width="40" style="113" customWidth="1"/>
    <col min="7419" max="7419" width="22.28515625" style="113" customWidth="1"/>
    <col min="7420" max="7421" width="13" style="113" customWidth="1"/>
    <col min="7422" max="7422" width="38.140625" style="113" customWidth="1"/>
    <col min="7423" max="7423" width="9.42578125" style="113" customWidth="1"/>
    <col min="7424" max="7424" width="8.5703125" style="113" customWidth="1"/>
    <col min="7425" max="7425" width="9.7109375" style="113" customWidth="1"/>
    <col min="7426" max="7659" width="11.42578125" style="113"/>
    <col min="7660" max="7660" width="27.140625" style="113" customWidth="1"/>
    <col min="7661" max="7661" width="18" style="113" customWidth="1"/>
    <col min="7662" max="7662" width="28.28515625" style="113" customWidth="1"/>
    <col min="7663" max="7663" width="17.85546875" style="113" customWidth="1"/>
    <col min="7664" max="7664" width="18.7109375" style="113" customWidth="1"/>
    <col min="7665" max="7665" width="23.7109375" style="113" customWidth="1"/>
    <col min="7666" max="7666" width="21.5703125" style="113" customWidth="1"/>
    <col min="7667" max="7667" width="20" style="113" customWidth="1"/>
    <col min="7668" max="7668" width="3.5703125" style="113" customWidth="1"/>
    <col min="7669" max="7669" width="4.140625" style="113" customWidth="1"/>
    <col min="7670" max="7670" width="7.28515625" style="113" customWidth="1"/>
    <col min="7671" max="7671" width="47.5703125" style="113" customWidth="1"/>
    <col min="7672" max="7672" width="9.85546875" style="113" customWidth="1"/>
    <col min="7673" max="7673" width="7.140625" style="113" customWidth="1"/>
    <col min="7674" max="7674" width="40" style="113" customWidth="1"/>
    <col min="7675" max="7675" width="22.28515625" style="113" customWidth="1"/>
    <col min="7676" max="7677" width="13" style="113" customWidth="1"/>
    <col min="7678" max="7678" width="38.140625" style="113" customWidth="1"/>
    <col min="7679" max="7679" width="9.42578125" style="113" customWidth="1"/>
    <col min="7680" max="7680" width="8.5703125" style="113" customWidth="1"/>
    <col min="7681" max="7681" width="9.7109375" style="113" customWidth="1"/>
    <col min="7682" max="7915" width="11.42578125" style="113"/>
    <col min="7916" max="7916" width="27.140625" style="113" customWidth="1"/>
    <col min="7917" max="7917" width="18" style="113" customWidth="1"/>
    <col min="7918" max="7918" width="28.28515625" style="113" customWidth="1"/>
    <col min="7919" max="7919" width="17.85546875" style="113" customWidth="1"/>
    <col min="7920" max="7920" width="18.7109375" style="113" customWidth="1"/>
    <col min="7921" max="7921" width="23.7109375" style="113" customWidth="1"/>
    <col min="7922" max="7922" width="21.5703125" style="113" customWidth="1"/>
    <col min="7923" max="7923" width="20" style="113" customWidth="1"/>
    <col min="7924" max="7924" width="3.5703125" style="113" customWidth="1"/>
    <col min="7925" max="7925" width="4.140625" style="113" customWidth="1"/>
    <col min="7926" max="7926" width="7.28515625" style="113" customWidth="1"/>
    <col min="7927" max="7927" width="47.5703125" style="113" customWidth="1"/>
    <col min="7928" max="7928" width="9.85546875" style="113" customWidth="1"/>
    <col min="7929" max="7929" width="7.140625" style="113" customWidth="1"/>
    <col min="7930" max="7930" width="40" style="113" customWidth="1"/>
    <col min="7931" max="7931" width="22.28515625" style="113" customWidth="1"/>
    <col min="7932" max="7933" width="13" style="113" customWidth="1"/>
    <col min="7934" max="7934" width="38.140625" style="113" customWidth="1"/>
    <col min="7935" max="7935" width="9.42578125" style="113" customWidth="1"/>
    <col min="7936" max="7936" width="8.5703125" style="113" customWidth="1"/>
    <col min="7937" max="7937" width="9.7109375" style="113" customWidth="1"/>
    <col min="7938" max="8171" width="11.42578125" style="113"/>
    <col min="8172" max="8172" width="27.140625" style="113" customWidth="1"/>
    <col min="8173" max="8173" width="18" style="113" customWidth="1"/>
    <col min="8174" max="8174" width="28.28515625" style="113" customWidth="1"/>
    <col min="8175" max="8175" width="17.85546875" style="113" customWidth="1"/>
    <col min="8176" max="8176" width="18.7109375" style="113" customWidth="1"/>
    <col min="8177" max="8177" width="23.7109375" style="113" customWidth="1"/>
    <col min="8178" max="8178" width="21.5703125" style="113" customWidth="1"/>
    <col min="8179" max="8179" width="20" style="113" customWidth="1"/>
    <col min="8180" max="8180" width="3.5703125" style="113" customWidth="1"/>
    <col min="8181" max="8181" width="4.140625" style="113" customWidth="1"/>
    <col min="8182" max="8182" width="7.28515625" style="113" customWidth="1"/>
    <col min="8183" max="8183" width="47.5703125" style="113" customWidth="1"/>
    <col min="8184" max="8184" width="9.85546875" style="113" customWidth="1"/>
    <col min="8185" max="8185" width="7.140625" style="113" customWidth="1"/>
    <col min="8186" max="8186" width="40" style="113" customWidth="1"/>
    <col min="8187" max="8187" width="22.28515625" style="113" customWidth="1"/>
    <col min="8188" max="8189" width="13" style="113" customWidth="1"/>
    <col min="8190" max="8190" width="38.140625" style="113" customWidth="1"/>
    <col min="8191" max="8191" width="9.42578125" style="113" customWidth="1"/>
    <col min="8192" max="8192" width="8.5703125" style="113" customWidth="1"/>
    <col min="8193" max="8193" width="9.7109375" style="113" customWidth="1"/>
    <col min="8194" max="8427" width="11.42578125" style="113"/>
    <col min="8428" max="8428" width="27.140625" style="113" customWidth="1"/>
    <col min="8429" max="8429" width="18" style="113" customWidth="1"/>
    <col min="8430" max="8430" width="28.28515625" style="113" customWidth="1"/>
    <col min="8431" max="8431" width="17.85546875" style="113" customWidth="1"/>
    <col min="8432" max="8432" width="18.7109375" style="113" customWidth="1"/>
    <col min="8433" max="8433" width="23.7109375" style="113" customWidth="1"/>
    <col min="8434" max="8434" width="21.5703125" style="113" customWidth="1"/>
    <col min="8435" max="8435" width="20" style="113" customWidth="1"/>
    <col min="8436" max="8436" width="3.5703125" style="113" customWidth="1"/>
    <col min="8437" max="8437" width="4.140625" style="113" customWidth="1"/>
    <col min="8438" max="8438" width="7.28515625" style="113" customWidth="1"/>
    <col min="8439" max="8439" width="47.5703125" style="113" customWidth="1"/>
    <col min="8440" max="8440" width="9.85546875" style="113" customWidth="1"/>
    <col min="8441" max="8441" width="7.140625" style="113" customWidth="1"/>
    <col min="8442" max="8442" width="40" style="113" customWidth="1"/>
    <col min="8443" max="8443" width="22.28515625" style="113" customWidth="1"/>
    <col min="8444" max="8445" width="13" style="113" customWidth="1"/>
    <col min="8446" max="8446" width="38.140625" style="113" customWidth="1"/>
    <col min="8447" max="8447" width="9.42578125" style="113" customWidth="1"/>
    <col min="8448" max="8448" width="8.5703125" style="113" customWidth="1"/>
    <col min="8449" max="8449" width="9.7109375" style="113" customWidth="1"/>
    <col min="8450" max="8683" width="11.42578125" style="113"/>
    <col min="8684" max="8684" width="27.140625" style="113" customWidth="1"/>
    <col min="8685" max="8685" width="18" style="113" customWidth="1"/>
    <col min="8686" max="8686" width="28.28515625" style="113" customWidth="1"/>
    <col min="8687" max="8687" width="17.85546875" style="113" customWidth="1"/>
    <col min="8688" max="8688" width="18.7109375" style="113" customWidth="1"/>
    <col min="8689" max="8689" width="23.7109375" style="113" customWidth="1"/>
    <col min="8690" max="8690" width="21.5703125" style="113" customWidth="1"/>
    <col min="8691" max="8691" width="20" style="113" customWidth="1"/>
    <col min="8692" max="8692" width="3.5703125" style="113" customWidth="1"/>
    <col min="8693" max="8693" width="4.140625" style="113" customWidth="1"/>
    <col min="8694" max="8694" width="7.28515625" style="113" customWidth="1"/>
    <col min="8695" max="8695" width="47.5703125" style="113" customWidth="1"/>
    <col min="8696" max="8696" width="9.85546875" style="113" customWidth="1"/>
    <col min="8697" max="8697" width="7.140625" style="113" customWidth="1"/>
    <col min="8698" max="8698" width="40" style="113" customWidth="1"/>
    <col min="8699" max="8699" width="22.28515625" style="113" customWidth="1"/>
    <col min="8700" max="8701" width="13" style="113" customWidth="1"/>
    <col min="8702" max="8702" width="38.140625" style="113" customWidth="1"/>
    <col min="8703" max="8703" width="9.42578125" style="113" customWidth="1"/>
    <col min="8704" max="8704" width="8.5703125" style="113" customWidth="1"/>
    <col min="8705" max="8705" width="9.7109375" style="113" customWidth="1"/>
    <col min="8706" max="8939" width="11.42578125" style="113"/>
    <col min="8940" max="8940" width="27.140625" style="113" customWidth="1"/>
    <col min="8941" max="8941" width="18" style="113" customWidth="1"/>
    <col min="8942" max="8942" width="28.28515625" style="113" customWidth="1"/>
    <col min="8943" max="8943" width="17.85546875" style="113" customWidth="1"/>
    <col min="8944" max="8944" width="18.7109375" style="113" customWidth="1"/>
    <col min="8945" max="8945" width="23.7109375" style="113" customWidth="1"/>
    <col min="8946" max="8946" width="21.5703125" style="113" customWidth="1"/>
    <col min="8947" max="8947" width="20" style="113" customWidth="1"/>
    <col min="8948" max="8948" width="3.5703125" style="113" customWidth="1"/>
    <col min="8949" max="8949" width="4.140625" style="113" customWidth="1"/>
    <col min="8950" max="8950" width="7.28515625" style="113" customWidth="1"/>
    <col min="8951" max="8951" width="47.5703125" style="113" customWidth="1"/>
    <col min="8952" max="8952" width="9.85546875" style="113" customWidth="1"/>
    <col min="8953" max="8953" width="7.140625" style="113" customWidth="1"/>
    <col min="8954" max="8954" width="40" style="113" customWidth="1"/>
    <col min="8955" max="8955" width="22.28515625" style="113" customWidth="1"/>
    <col min="8956" max="8957" width="13" style="113" customWidth="1"/>
    <col min="8958" max="8958" width="38.140625" style="113" customWidth="1"/>
    <col min="8959" max="8959" width="9.42578125" style="113" customWidth="1"/>
    <col min="8960" max="8960" width="8.5703125" style="113" customWidth="1"/>
    <col min="8961" max="8961" width="9.7109375" style="113" customWidth="1"/>
    <col min="8962" max="9195" width="11.42578125" style="113"/>
    <col min="9196" max="9196" width="27.140625" style="113" customWidth="1"/>
    <col min="9197" max="9197" width="18" style="113" customWidth="1"/>
    <col min="9198" max="9198" width="28.28515625" style="113" customWidth="1"/>
    <col min="9199" max="9199" width="17.85546875" style="113" customWidth="1"/>
    <col min="9200" max="9200" width="18.7109375" style="113" customWidth="1"/>
    <col min="9201" max="9201" width="23.7109375" style="113" customWidth="1"/>
    <col min="9202" max="9202" width="21.5703125" style="113" customWidth="1"/>
    <col min="9203" max="9203" width="20" style="113" customWidth="1"/>
    <col min="9204" max="9204" width="3.5703125" style="113" customWidth="1"/>
    <col min="9205" max="9205" width="4.140625" style="113" customWidth="1"/>
    <col min="9206" max="9206" width="7.28515625" style="113" customWidth="1"/>
    <col min="9207" max="9207" width="47.5703125" style="113" customWidth="1"/>
    <col min="9208" max="9208" width="9.85546875" style="113" customWidth="1"/>
    <col min="9209" max="9209" width="7.140625" style="113" customWidth="1"/>
    <col min="9210" max="9210" width="40" style="113" customWidth="1"/>
    <col min="9211" max="9211" width="22.28515625" style="113" customWidth="1"/>
    <col min="9212" max="9213" width="13" style="113" customWidth="1"/>
    <col min="9214" max="9214" width="38.140625" style="113" customWidth="1"/>
    <col min="9215" max="9215" width="9.42578125" style="113" customWidth="1"/>
    <col min="9216" max="9216" width="8.5703125" style="113" customWidth="1"/>
    <col min="9217" max="9217" width="9.7109375" style="113" customWidth="1"/>
    <col min="9218" max="9451" width="11.42578125" style="113"/>
    <col min="9452" max="9452" width="27.140625" style="113" customWidth="1"/>
    <col min="9453" max="9453" width="18" style="113" customWidth="1"/>
    <col min="9454" max="9454" width="28.28515625" style="113" customWidth="1"/>
    <col min="9455" max="9455" width="17.85546875" style="113" customWidth="1"/>
    <col min="9456" max="9456" width="18.7109375" style="113" customWidth="1"/>
    <col min="9457" max="9457" width="23.7109375" style="113" customWidth="1"/>
    <col min="9458" max="9458" width="21.5703125" style="113" customWidth="1"/>
    <col min="9459" max="9459" width="20" style="113" customWidth="1"/>
    <col min="9460" max="9460" width="3.5703125" style="113" customWidth="1"/>
    <col min="9461" max="9461" width="4.140625" style="113" customWidth="1"/>
    <col min="9462" max="9462" width="7.28515625" style="113" customWidth="1"/>
    <col min="9463" max="9463" width="47.5703125" style="113" customWidth="1"/>
    <col min="9464" max="9464" width="9.85546875" style="113" customWidth="1"/>
    <col min="9465" max="9465" width="7.140625" style="113" customWidth="1"/>
    <col min="9466" max="9466" width="40" style="113" customWidth="1"/>
    <col min="9467" max="9467" width="22.28515625" style="113" customWidth="1"/>
    <col min="9468" max="9469" width="13" style="113" customWidth="1"/>
    <col min="9470" max="9470" width="38.140625" style="113" customWidth="1"/>
    <col min="9471" max="9471" width="9.42578125" style="113" customWidth="1"/>
    <col min="9472" max="9472" width="8.5703125" style="113" customWidth="1"/>
    <col min="9473" max="9473" width="9.7109375" style="113" customWidth="1"/>
    <col min="9474" max="9707" width="11.42578125" style="113"/>
    <col min="9708" max="9708" width="27.140625" style="113" customWidth="1"/>
    <col min="9709" max="9709" width="18" style="113" customWidth="1"/>
    <col min="9710" max="9710" width="28.28515625" style="113" customWidth="1"/>
    <col min="9711" max="9711" width="17.85546875" style="113" customWidth="1"/>
    <col min="9712" max="9712" width="18.7109375" style="113" customWidth="1"/>
    <col min="9713" max="9713" width="23.7109375" style="113" customWidth="1"/>
    <col min="9714" max="9714" width="21.5703125" style="113" customWidth="1"/>
    <col min="9715" max="9715" width="20" style="113" customWidth="1"/>
    <col min="9716" max="9716" width="3.5703125" style="113" customWidth="1"/>
    <col min="9717" max="9717" width="4.140625" style="113" customWidth="1"/>
    <col min="9718" max="9718" width="7.28515625" style="113" customWidth="1"/>
    <col min="9719" max="9719" width="47.5703125" style="113" customWidth="1"/>
    <col min="9720" max="9720" width="9.85546875" style="113" customWidth="1"/>
    <col min="9721" max="9721" width="7.140625" style="113" customWidth="1"/>
    <col min="9722" max="9722" width="40" style="113" customWidth="1"/>
    <col min="9723" max="9723" width="22.28515625" style="113" customWidth="1"/>
    <col min="9724" max="9725" width="13" style="113" customWidth="1"/>
    <col min="9726" max="9726" width="38.140625" style="113" customWidth="1"/>
    <col min="9727" max="9727" width="9.42578125" style="113" customWidth="1"/>
    <col min="9728" max="9728" width="8.5703125" style="113" customWidth="1"/>
    <col min="9729" max="9729" width="9.7109375" style="113" customWidth="1"/>
    <col min="9730" max="9963" width="11.42578125" style="113"/>
    <col min="9964" max="9964" width="27.140625" style="113" customWidth="1"/>
    <col min="9965" max="9965" width="18" style="113" customWidth="1"/>
    <col min="9966" max="9966" width="28.28515625" style="113" customWidth="1"/>
    <col min="9967" max="9967" width="17.85546875" style="113" customWidth="1"/>
    <col min="9968" max="9968" width="18.7109375" style="113" customWidth="1"/>
    <col min="9969" max="9969" width="23.7109375" style="113" customWidth="1"/>
    <col min="9970" max="9970" width="21.5703125" style="113" customWidth="1"/>
    <col min="9971" max="9971" width="20" style="113" customWidth="1"/>
    <col min="9972" max="9972" width="3.5703125" style="113" customWidth="1"/>
    <col min="9973" max="9973" width="4.140625" style="113" customWidth="1"/>
    <col min="9974" max="9974" width="7.28515625" style="113" customWidth="1"/>
    <col min="9975" max="9975" width="47.5703125" style="113" customWidth="1"/>
    <col min="9976" max="9976" width="9.85546875" style="113" customWidth="1"/>
    <col min="9977" max="9977" width="7.140625" style="113" customWidth="1"/>
    <col min="9978" max="9978" width="40" style="113" customWidth="1"/>
    <col min="9979" max="9979" width="22.28515625" style="113" customWidth="1"/>
    <col min="9980" max="9981" width="13" style="113" customWidth="1"/>
    <col min="9982" max="9982" width="38.140625" style="113" customWidth="1"/>
    <col min="9983" max="9983" width="9.42578125" style="113" customWidth="1"/>
    <col min="9984" max="9984" width="8.5703125" style="113" customWidth="1"/>
    <col min="9985" max="9985" width="9.7109375" style="113" customWidth="1"/>
    <col min="9986" max="10219" width="11.42578125" style="113"/>
    <col min="10220" max="10220" width="27.140625" style="113" customWidth="1"/>
    <col min="10221" max="10221" width="18" style="113" customWidth="1"/>
    <col min="10222" max="10222" width="28.28515625" style="113" customWidth="1"/>
    <col min="10223" max="10223" width="17.85546875" style="113" customWidth="1"/>
    <col min="10224" max="10224" width="18.7109375" style="113" customWidth="1"/>
    <col min="10225" max="10225" width="23.7109375" style="113" customWidth="1"/>
    <col min="10226" max="10226" width="21.5703125" style="113" customWidth="1"/>
    <col min="10227" max="10227" width="20" style="113" customWidth="1"/>
    <col min="10228" max="10228" width="3.5703125" style="113" customWidth="1"/>
    <col min="10229" max="10229" width="4.140625" style="113" customWidth="1"/>
    <col min="10230" max="10230" width="7.28515625" style="113" customWidth="1"/>
    <col min="10231" max="10231" width="47.5703125" style="113" customWidth="1"/>
    <col min="10232" max="10232" width="9.85546875" style="113" customWidth="1"/>
    <col min="10233" max="10233" width="7.140625" style="113" customWidth="1"/>
    <col min="10234" max="10234" width="40" style="113" customWidth="1"/>
    <col min="10235" max="10235" width="22.28515625" style="113" customWidth="1"/>
    <col min="10236" max="10237" width="13" style="113" customWidth="1"/>
    <col min="10238" max="10238" width="38.140625" style="113" customWidth="1"/>
    <col min="10239" max="10239" width="9.42578125" style="113" customWidth="1"/>
    <col min="10240" max="10240" width="8.5703125" style="113" customWidth="1"/>
    <col min="10241" max="10241" width="9.7109375" style="113" customWidth="1"/>
    <col min="10242" max="10475" width="11.42578125" style="113"/>
    <col min="10476" max="10476" width="27.140625" style="113" customWidth="1"/>
    <col min="10477" max="10477" width="18" style="113" customWidth="1"/>
    <col min="10478" max="10478" width="28.28515625" style="113" customWidth="1"/>
    <col min="10479" max="10479" width="17.85546875" style="113" customWidth="1"/>
    <col min="10480" max="10480" width="18.7109375" style="113" customWidth="1"/>
    <col min="10481" max="10481" width="23.7109375" style="113" customWidth="1"/>
    <col min="10482" max="10482" width="21.5703125" style="113" customWidth="1"/>
    <col min="10483" max="10483" width="20" style="113" customWidth="1"/>
    <col min="10484" max="10484" width="3.5703125" style="113" customWidth="1"/>
    <col min="10485" max="10485" width="4.140625" style="113" customWidth="1"/>
    <col min="10486" max="10486" width="7.28515625" style="113" customWidth="1"/>
    <col min="10487" max="10487" width="47.5703125" style="113" customWidth="1"/>
    <col min="10488" max="10488" width="9.85546875" style="113" customWidth="1"/>
    <col min="10489" max="10489" width="7.140625" style="113" customWidth="1"/>
    <col min="10490" max="10490" width="40" style="113" customWidth="1"/>
    <col min="10491" max="10491" width="22.28515625" style="113" customWidth="1"/>
    <col min="10492" max="10493" width="13" style="113" customWidth="1"/>
    <col min="10494" max="10494" width="38.140625" style="113" customWidth="1"/>
    <col min="10495" max="10495" width="9.42578125" style="113" customWidth="1"/>
    <col min="10496" max="10496" width="8.5703125" style="113" customWidth="1"/>
    <col min="10497" max="10497" width="9.7109375" style="113" customWidth="1"/>
    <col min="10498" max="10731" width="11.42578125" style="113"/>
    <col min="10732" max="10732" width="27.140625" style="113" customWidth="1"/>
    <col min="10733" max="10733" width="18" style="113" customWidth="1"/>
    <col min="10734" max="10734" width="28.28515625" style="113" customWidth="1"/>
    <col min="10735" max="10735" width="17.85546875" style="113" customWidth="1"/>
    <col min="10736" max="10736" width="18.7109375" style="113" customWidth="1"/>
    <col min="10737" max="10737" width="23.7109375" style="113" customWidth="1"/>
    <col min="10738" max="10738" width="21.5703125" style="113" customWidth="1"/>
    <col min="10739" max="10739" width="20" style="113" customWidth="1"/>
    <col min="10740" max="10740" width="3.5703125" style="113" customWidth="1"/>
    <col min="10741" max="10741" width="4.140625" style="113" customWidth="1"/>
    <col min="10742" max="10742" width="7.28515625" style="113" customWidth="1"/>
    <col min="10743" max="10743" width="47.5703125" style="113" customWidth="1"/>
    <col min="10744" max="10744" width="9.85546875" style="113" customWidth="1"/>
    <col min="10745" max="10745" width="7.140625" style="113" customWidth="1"/>
    <col min="10746" max="10746" width="40" style="113" customWidth="1"/>
    <col min="10747" max="10747" width="22.28515625" style="113" customWidth="1"/>
    <col min="10748" max="10749" width="13" style="113" customWidth="1"/>
    <col min="10750" max="10750" width="38.140625" style="113" customWidth="1"/>
    <col min="10751" max="10751" width="9.42578125" style="113" customWidth="1"/>
    <col min="10752" max="10752" width="8.5703125" style="113" customWidth="1"/>
    <col min="10753" max="10753" width="9.7109375" style="113" customWidth="1"/>
    <col min="10754" max="10987" width="11.42578125" style="113"/>
    <col min="10988" max="10988" width="27.140625" style="113" customWidth="1"/>
    <col min="10989" max="10989" width="18" style="113" customWidth="1"/>
    <col min="10990" max="10990" width="28.28515625" style="113" customWidth="1"/>
    <col min="10991" max="10991" width="17.85546875" style="113" customWidth="1"/>
    <col min="10992" max="10992" width="18.7109375" style="113" customWidth="1"/>
    <col min="10993" max="10993" width="23.7109375" style="113" customWidth="1"/>
    <col min="10994" max="10994" width="21.5703125" style="113" customWidth="1"/>
    <col min="10995" max="10995" width="20" style="113" customWidth="1"/>
    <col min="10996" max="10996" width="3.5703125" style="113" customWidth="1"/>
    <col min="10997" max="10997" width="4.140625" style="113" customWidth="1"/>
    <col min="10998" max="10998" width="7.28515625" style="113" customWidth="1"/>
    <col min="10999" max="10999" width="47.5703125" style="113" customWidth="1"/>
    <col min="11000" max="11000" width="9.85546875" style="113" customWidth="1"/>
    <col min="11001" max="11001" width="7.140625" style="113" customWidth="1"/>
    <col min="11002" max="11002" width="40" style="113" customWidth="1"/>
    <col min="11003" max="11003" width="22.28515625" style="113" customWidth="1"/>
    <col min="11004" max="11005" width="13" style="113" customWidth="1"/>
    <col min="11006" max="11006" width="38.140625" style="113" customWidth="1"/>
    <col min="11007" max="11007" width="9.42578125" style="113" customWidth="1"/>
    <col min="11008" max="11008" width="8.5703125" style="113" customWidth="1"/>
    <col min="11009" max="11009" width="9.7109375" style="113" customWidth="1"/>
    <col min="11010" max="11243" width="11.42578125" style="113"/>
    <col min="11244" max="11244" width="27.140625" style="113" customWidth="1"/>
    <col min="11245" max="11245" width="18" style="113" customWidth="1"/>
    <col min="11246" max="11246" width="28.28515625" style="113" customWidth="1"/>
    <col min="11247" max="11247" width="17.85546875" style="113" customWidth="1"/>
    <col min="11248" max="11248" width="18.7109375" style="113" customWidth="1"/>
    <col min="11249" max="11249" width="23.7109375" style="113" customWidth="1"/>
    <col min="11250" max="11250" width="21.5703125" style="113" customWidth="1"/>
    <col min="11251" max="11251" width="20" style="113" customWidth="1"/>
    <col min="11252" max="11252" width="3.5703125" style="113" customWidth="1"/>
    <col min="11253" max="11253" width="4.140625" style="113" customWidth="1"/>
    <col min="11254" max="11254" width="7.28515625" style="113" customWidth="1"/>
    <col min="11255" max="11255" width="47.5703125" style="113" customWidth="1"/>
    <col min="11256" max="11256" width="9.85546875" style="113" customWidth="1"/>
    <col min="11257" max="11257" width="7.140625" style="113" customWidth="1"/>
    <col min="11258" max="11258" width="40" style="113" customWidth="1"/>
    <col min="11259" max="11259" width="22.28515625" style="113" customWidth="1"/>
    <col min="11260" max="11261" width="13" style="113" customWidth="1"/>
    <col min="11262" max="11262" width="38.140625" style="113" customWidth="1"/>
    <col min="11263" max="11263" width="9.42578125" style="113" customWidth="1"/>
    <col min="11264" max="11264" width="8.5703125" style="113" customWidth="1"/>
    <col min="11265" max="11265" width="9.7109375" style="113" customWidth="1"/>
    <col min="11266" max="11499" width="11.42578125" style="113"/>
    <col min="11500" max="11500" width="27.140625" style="113" customWidth="1"/>
    <col min="11501" max="11501" width="18" style="113" customWidth="1"/>
    <col min="11502" max="11502" width="28.28515625" style="113" customWidth="1"/>
    <col min="11503" max="11503" width="17.85546875" style="113" customWidth="1"/>
    <col min="11504" max="11504" width="18.7109375" style="113" customWidth="1"/>
    <col min="11505" max="11505" width="23.7109375" style="113" customWidth="1"/>
    <col min="11506" max="11506" width="21.5703125" style="113" customWidth="1"/>
    <col min="11507" max="11507" width="20" style="113" customWidth="1"/>
    <col min="11508" max="11508" width="3.5703125" style="113" customWidth="1"/>
    <col min="11509" max="11509" width="4.140625" style="113" customWidth="1"/>
    <col min="11510" max="11510" width="7.28515625" style="113" customWidth="1"/>
    <col min="11511" max="11511" width="47.5703125" style="113" customWidth="1"/>
    <col min="11512" max="11512" width="9.85546875" style="113" customWidth="1"/>
    <col min="11513" max="11513" width="7.140625" style="113" customWidth="1"/>
    <col min="11514" max="11514" width="40" style="113" customWidth="1"/>
    <col min="11515" max="11515" width="22.28515625" style="113" customWidth="1"/>
    <col min="11516" max="11517" width="13" style="113" customWidth="1"/>
    <col min="11518" max="11518" width="38.140625" style="113" customWidth="1"/>
    <col min="11519" max="11519" width="9.42578125" style="113" customWidth="1"/>
    <col min="11520" max="11520" width="8.5703125" style="113" customWidth="1"/>
    <col min="11521" max="11521" width="9.7109375" style="113" customWidth="1"/>
    <col min="11522" max="11755" width="11.42578125" style="113"/>
    <col min="11756" max="11756" width="27.140625" style="113" customWidth="1"/>
    <col min="11757" max="11757" width="18" style="113" customWidth="1"/>
    <col min="11758" max="11758" width="28.28515625" style="113" customWidth="1"/>
    <col min="11759" max="11759" width="17.85546875" style="113" customWidth="1"/>
    <col min="11760" max="11760" width="18.7109375" style="113" customWidth="1"/>
    <col min="11761" max="11761" width="23.7109375" style="113" customWidth="1"/>
    <col min="11762" max="11762" width="21.5703125" style="113" customWidth="1"/>
    <col min="11763" max="11763" width="20" style="113" customWidth="1"/>
    <col min="11764" max="11764" width="3.5703125" style="113" customWidth="1"/>
    <col min="11765" max="11765" width="4.140625" style="113" customWidth="1"/>
    <col min="11766" max="11766" width="7.28515625" style="113" customWidth="1"/>
    <col min="11767" max="11767" width="47.5703125" style="113" customWidth="1"/>
    <col min="11768" max="11768" width="9.85546875" style="113" customWidth="1"/>
    <col min="11769" max="11769" width="7.140625" style="113" customWidth="1"/>
    <col min="11770" max="11770" width="40" style="113" customWidth="1"/>
    <col min="11771" max="11771" width="22.28515625" style="113" customWidth="1"/>
    <col min="11772" max="11773" width="13" style="113" customWidth="1"/>
    <col min="11774" max="11774" width="38.140625" style="113" customWidth="1"/>
    <col min="11775" max="11775" width="9.42578125" style="113" customWidth="1"/>
    <col min="11776" max="11776" width="8.5703125" style="113" customWidth="1"/>
    <col min="11777" max="11777" width="9.7109375" style="113" customWidth="1"/>
    <col min="11778" max="12011" width="11.42578125" style="113"/>
    <col min="12012" max="12012" width="27.140625" style="113" customWidth="1"/>
    <col min="12013" max="12013" width="18" style="113" customWidth="1"/>
    <col min="12014" max="12014" width="28.28515625" style="113" customWidth="1"/>
    <col min="12015" max="12015" width="17.85546875" style="113" customWidth="1"/>
    <col min="12016" max="12016" width="18.7109375" style="113" customWidth="1"/>
    <col min="12017" max="12017" width="23.7109375" style="113" customWidth="1"/>
    <col min="12018" max="12018" width="21.5703125" style="113" customWidth="1"/>
    <col min="12019" max="12019" width="20" style="113" customWidth="1"/>
    <col min="12020" max="12020" width="3.5703125" style="113" customWidth="1"/>
    <col min="12021" max="12021" width="4.140625" style="113" customWidth="1"/>
    <col min="12022" max="12022" width="7.28515625" style="113" customWidth="1"/>
    <col min="12023" max="12023" width="47.5703125" style="113" customWidth="1"/>
    <col min="12024" max="12024" width="9.85546875" style="113" customWidth="1"/>
    <col min="12025" max="12025" width="7.140625" style="113" customWidth="1"/>
    <col min="12026" max="12026" width="40" style="113" customWidth="1"/>
    <col min="12027" max="12027" width="22.28515625" style="113" customWidth="1"/>
    <col min="12028" max="12029" width="13" style="113" customWidth="1"/>
    <col min="12030" max="12030" width="38.140625" style="113" customWidth="1"/>
    <col min="12031" max="12031" width="9.42578125" style="113" customWidth="1"/>
    <col min="12032" max="12032" width="8.5703125" style="113" customWidth="1"/>
    <col min="12033" max="12033" width="9.7109375" style="113" customWidth="1"/>
    <col min="12034" max="12267" width="11.42578125" style="113"/>
    <col min="12268" max="12268" width="27.140625" style="113" customWidth="1"/>
    <col min="12269" max="12269" width="18" style="113" customWidth="1"/>
    <col min="12270" max="12270" width="28.28515625" style="113" customWidth="1"/>
    <col min="12271" max="12271" width="17.85546875" style="113" customWidth="1"/>
    <col min="12272" max="12272" width="18.7109375" style="113" customWidth="1"/>
    <col min="12273" max="12273" width="23.7109375" style="113" customWidth="1"/>
    <col min="12274" max="12274" width="21.5703125" style="113" customWidth="1"/>
    <col min="12275" max="12275" width="20" style="113" customWidth="1"/>
    <col min="12276" max="12276" width="3.5703125" style="113" customWidth="1"/>
    <col min="12277" max="12277" width="4.140625" style="113" customWidth="1"/>
    <col min="12278" max="12278" width="7.28515625" style="113" customWidth="1"/>
    <col min="12279" max="12279" width="47.5703125" style="113" customWidth="1"/>
    <col min="12280" max="12280" width="9.85546875" style="113" customWidth="1"/>
    <col min="12281" max="12281" width="7.140625" style="113" customWidth="1"/>
    <col min="12282" max="12282" width="40" style="113" customWidth="1"/>
    <col min="12283" max="12283" width="22.28515625" style="113" customWidth="1"/>
    <col min="12284" max="12285" width="13" style="113" customWidth="1"/>
    <col min="12286" max="12286" width="38.140625" style="113" customWidth="1"/>
    <col min="12287" max="12287" width="9.42578125" style="113" customWidth="1"/>
    <col min="12288" max="12288" width="8.5703125" style="113" customWidth="1"/>
    <col min="12289" max="12289" width="9.7109375" style="113" customWidth="1"/>
    <col min="12290" max="12523" width="11.42578125" style="113"/>
    <col min="12524" max="12524" width="27.140625" style="113" customWidth="1"/>
    <col min="12525" max="12525" width="18" style="113" customWidth="1"/>
    <col min="12526" max="12526" width="28.28515625" style="113" customWidth="1"/>
    <col min="12527" max="12527" width="17.85546875" style="113" customWidth="1"/>
    <col min="12528" max="12528" width="18.7109375" style="113" customWidth="1"/>
    <col min="12529" max="12529" width="23.7109375" style="113" customWidth="1"/>
    <col min="12530" max="12530" width="21.5703125" style="113" customWidth="1"/>
    <col min="12531" max="12531" width="20" style="113" customWidth="1"/>
    <col min="12532" max="12532" width="3.5703125" style="113" customWidth="1"/>
    <col min="12533" max="12533" width="4.140625" style="113" customWidth="1"/>
    <col min="12534" max="12534" width="7.28515625" style="113" customWidth="1"/>
    <col min="12535" max="12535" width="47.5703125" style="113" customWidth="1"/>
    <col min="12536" max="12536" width="9.85546875" style="113" customWidth="1"/>
    <col min="12537" max="12537" width="7.140625" style="113" customWidth="1"/>
    <col min="12538" max="12538" width="40" style="113" customWidth="1"/>
    <col min="12539" max="12539" width="22.28515625" style="113" customWidth="1"/>
    <col min="12540" max="12541" width="13" style="113" customWidth="1"/>
    <col min="12542" max="12542" width="38.140625" style="113" customWidth="1"/>
    <col min="12543" max="12543" width="9.42578125" style="113" customWidth="1"/>
    <col min="12544" max="12544" width="8.5703125" style="113" customWidth="1"/>
    <col min="12545" max="12545" width="9.7109375" style="113" customWidth="1"/>
    <col min="12546" max="12779" width="11.42578125" style="113"/>
    <col min="12780" max="12780" width="27.140625" style="113" customWidth="1"/>
    <col min="12781" max="12781" width="18" style="113" customWidth="1"/>
    <col min="12782" max="12782" width="28.28515625" style="113" customWidth="1"/>
    <col min="12783" max="12783" width="17.85546875" style="113" customWidth="1"/>
    <col min="12784" max="12784" width="18.7109375" style="113" customWidth="1"/>
    <col min="12785" max="12785" width="23.7109375" style="113" customWidth="1"/>
    <col min="12786" max="12786" width="21.5703125" style="113" customWidth="1"/>
    <col min="12787" max="12787" width="20" style="113" customWidth="1"/>
    <col min="12788" max="12788" width="3.5703125" style="113" customWidth="1"/>
    <col min="12789" max="12789" width="4.140625" style="113" customWidth="1"/>
    <col min="12790" max="12790" width="7.28515625" style="113" customWidth="1"/>
    <col min="12791" max="12791" width="47.5703125" style="113" customWidth="1"/>
    <col min="12792" max="12792" width="9.85546875" style="113" customWidth="1"/>
    <col min="12793" max="12793" width="7.140625" style="113" customWidth="1"/>
    <col min="12794" max="12794" width="40" style="113" customWidth="1"/>
    <col min="12795" max="12795" width="22.28515625" style="113" customWidth="1"/>
    <col min="12796" max="12797" width="13" style="113" customWidth="1"/>
    <col min="12798" max="12798" width="38.140625" style="113" customWidth="1"/>
    <col min="12799" max="12799" width="9.42578125" style="113" customWidth="1"/>
    <col min="12800" max="12800" width="8.5703125" style="113" customWidth="1"/>
    <col min="12801" max="12801" width="9.7109375" style="113" customWidth="1"/>
    <col min="12802" max="13035" width="11.42578125" style="113"/>
    <col min="13036" max="13036" width="27.140625" style="113" customWidth="1"/>
    <col min="13037" max="13037" width="18" style="113" customWidth="1"/>
    <col min="13038" max="13038" width="28.28515625" style="113" customWidth="1"/>
    <col min="13039" max="13039" width="17.85546875" style="113" customWidth="1"/>
    <col min="13040" max="13040" width="18.7109375" style="113" customWidth="1"/>
    <col min="13041" max="13041" width="23.7109375" style="113" customWidth="1"/>
    <col min="13042" max="13042" width="21.5703125" style="113" customWidth="1"/>
    <col min="13043" max="13043" width="20" style="113" customWidth="1"/>
    <col min="13044" max="13044" width="3.5703125" style="113" customWidth="1"/>
    <col min="13045" max="13045" width="4.140625" style="113" customWidth="1"/>
    <col min="13046" max="13046" width="7.28515625" style="113" customWidth="1"/>
    <col min="13047" max="13047" width="47.5703125" style="113" customWidth="1"/>
    <col min="13048" max="13048" width="9.85546875" style="113" customWidth="1"/>
    <col min="13049" max="13049" width="7.140625" style="113" customWidth="1"/>
    <col min="13050" max="13050" width="40" style="113" customWidth="1"/>
    <col min="13051" max="13051" width="22.28515625" style="113" customWidth="1"/>
    <col min="13052" max="13053" width="13" style="113" customWidth="1"/>
    <col min="13054" max="13054" width="38.140625" style="113" customWidth="1"/>
    <col min="13055" max="13055" width="9.42578125" style="113" customWidth="1"/>
    <col min="13056" max="13056" width="8.5703125" style="113" customWidth="1"/>
    <col min="13057" max="13057" width="9.7109375" style="113" customWidth="1"/>
    <col min="13058" max="13291" width="11.42578125" style="113"/>
    <col min="13292" max="13292" width="27.140625" style="113" customWidth="1"/>
    <col min="13293" max="13293" width="18" style="113" customWidth="1"/>
    <col min="13294" max="13294" width="28.28515625" style="113" customWidth="1"/>
    <col min="13295" max="13295" width="17.85546875" style="113" customWidth="1"/>
    <col min="13296" max="13296" width="18.7109375" style="113" customWidth="1"/>
    <col min="13297" max="13297" width="23.7109375" style="113" customWidth="1"/>
    <col min="13298" max="13298" width="21.5703125" style="113" customWidth="1"/>
    <col min="13299" max="13299" width="20" style="113" customWidth="1"/>
    <col min="13300" max="13300" width="3.5703125" style="113" customWidth="1"/>
    <col min="13301" max="13301" width="4.140625" style="113" customWidth="1"/>
    <col min="13302" max="13302" width="7.28515625" style="113" customWidth="1"/>
    <col min="13303" max="13303" width="47.5703125" style="113" customWidth="1"/>
    <col min="13304" max="13304" width="9.85546875" style="113" customWidth="1"/>
    <col min="13305" max="13305" width="7.140625" style="113" customWidth="1"/>
    <col min="13306" max="13306" width="40" style="113" customWidth="1"/>
    <col min="13307" max="13307" width="22.28515625" style="113" customWidth="1"/>
    <col min="13308" max="13309" width="13" style="113" customWidth="1"/>
    <col min="13310" max="13310" width="38.140625" style="113" customWidth="1"/>
    <col min="13311" max="13311" width="9.42578125" style="113" customWidth="1"/>
    <col min="13312" max="13312" width="8.5703125" style="113" customWidth="1"/>
    <col min="13313" max="13313" width="9.7109375" style="113" customWidth="1"/>
    <col min="13314" max="13547" width="11.42578125" style="113"/>
    <col min="13548" max="13548" width="27.140625" style="113" customWidth="1"/>
    <col min="13549" max="13549" width="18" style="113" customWidth="1"/>
    <col min="13550" max="13550" width="28.28515625" style="113" customWidth="1"/>
    <col min="13551" max="13551" width="17.85546875" style="113" customWidth="1"/>
    <col min="13552" max="13552" width="18.7109375" style="113" customWidth="1"/>
    <col min="13553" max="13553" width="23.7109375" style="113" customWidth="1"/>
    <col min="13554" max="13554" width="21.5703125" style="113" customWidth="1"/>
    <col min="13555" max="13555" width="20" style="113" customWidth="1"/>
    <col min="13556" max="13556" width="3.5703125" style="113" customWidth="1"/>
    <col min="13557" max="13557" width="4.140625" style="113" customWidth="1"/>
    <col min="13558" max="13558" width="7.28515625" style="113" customWidth="1"/>
    <col min="13559" max="13559" width="47.5703125" style="113" customWidth="1"/>
    <col min="13560" max="13560" width="9.85546875" style="113" customWidth="1"/>
    <col min="13561" max="13561" width="7.140625" style="113" customWidth="1"/>
    <col min="13562" max="13562" width="40" style="113" customWidth="1"/>
    <col min="13563" max="13563" width="22.28515625" style="113" customWidth="1"/>
    <col min="13564" max="13565" width="13" style="113" customWidth="1"/>
    <col min="13566" max="13566" width="38.140625" style="113" customWidth="1"/>
    <col min="13567" max="13567" width="9.42578125" style="113" customWidth="1"/>
    <col min="13568" max="13568" width="8.5703125" style="113" customWidth="1"/>
    <col min="13569" max="13569" width="9.7109375" style="113" customWidth="1"/>
    <col min="13570" max="13803" width="11.42578125" style="113"/>
    <col min="13804" max="13804" width="27.140625" style="113" customWidth="1"/>
    <col min="13805" max="13805" width="18" style="113" customWidth="1"/>
    <col min="13806" max="13806" width="28.28515625" style="113" customWidth="1"/>
    <col min="13807" max="13807" width="17.85546875" style="113" customWidth="1"/>
    <col min="13808" max="13808" width="18.7109375" style="113" customWidth="1"/>
    <col min="13809" max="13809" width="23.7109375" style="113" customWidth="1"/>
    <col min="13810" max="13810" width="21.5703125" style="113" customWidth="1"/>
    <col min="13811" max="13811" width="20" style="113" customWidth="1"/>
    <col min="13812" max="13812" width="3.5703125" style="113" customWidth="1"/>
    <col min="13813" max="13813" width="4.140625" style="113" customWidth="1"/>
    <col min="13814" max="13814" width="7.28515625" style="113" customWidth="1"/>
    <col min="13815" max="13815" width="47.5703125" style="113" customWidth="1"/>
    <col min="13816" max="13816" width="9.85546875" style="113" customWidth="1"/>
    <col min="13817" max="13817" width="7.140625" style="113" customWidth="1"/>
    <col min="13818" max="13818" width="40" style="113" customWidth="1"/>
    <col min="13819" max="13819" width="22.28515625" style="113" customWidth="1"/>
    <col min="13820" max="13821" width="13" style="113" customWidth="1"/>
    <col min="13822" max="13822" width="38.140625" style="113" customWidth="1"/>
    <col min="13823" max="13823" width="9.42578125" style="113" customWidth="1"/>
    <col min="13824" max="13824" width="8.5703125" style="113" customWidth="1"/>
    <col min="13825" max="13825" width="9.7109375" style="113" customWidth="1"/>
    <col min="13826" max="14059" width="11.42578125" style="113"/>
    <col min="14060" max="14060" width="27.140625" style="113" customWidth="1"/>
    <col min="14061" max="14061" width="18" style="113" customWidth="1"/>
    <col min="14062" max="14062" width="28.28515625" style="113" customWidth="1"/>
    <col min="14063" max="14063" width="17.85546875" style="113" customWidth="1"/>
    <col min="14064" max="14064" width="18.7109375" style="113" customWidth="1"/>
    <col min="14065" max="14065" width="23.7109375" style="113" customWidth="1"/>
    <col min="14066" max="14066" width="21.5703125" style="113" customWidth="1"/>
    <col min="14067" max="14067" width="20" style="113" customWidth="1"/>
    <col min="14068" max="14068" width="3.5703125" style="113" customWidth="1"/>
    <col min="14069" max="14069" width="4.140625" style="113" customWidth="1"/>
    <col min="14070" max="14070" width="7.28515625" style="113" customWidth="1"/>
    <col min="14071" max="14071" width="47.5703125" style="113" customWidth="1"/>
    <col min="14072" max="14072" width="9.85546875" style="113" customWidth="1"/>
    <col min="14073" max="14073" width="7.140625" style="113" customWidth="1"/>
    <col min="14074" max="14074" width="40" style="113" customWidth="1"/>
    <col min="14075" max="14075" width="22.28515625" style="113" customWidth="1"/>
    <col min="14076" max="14077" width="13" style="113" customWidth="1"/>
    <col min="14078" max="14078" width="38.140625" style="113" customWidth="1"/>
    <col min="14079" max="14079" width="9.42578125" style="113" customWidth="1"/>
    <col min="14080" max="14080" width="8.5703125" style="113" customWidth="1"/>
    <col min="14081" max="14081" width="9.7109375" style="113" customWidth="1"/>
    <col min="14082" max="14315" width="11.42578125" style="113"/>
    <col min="14316" max="14316" width="27.140625" style="113" customWidth="1"/>
    <col min="14317" max="14317" width="18" style="113" customWidth="1"/>
    <col min="14318" max="14318" width="28.28515625" style="113" customWidth="1"/>
    <col min="14319" max="14319" width="17.85546875" style="113" customWidth="1"/>
    <col min="14320" max="14320" width="18.7109375" style="113" customWidth="1"/>
    <col min="14321" max="14321" width="23.7109375" style="113" customWidth="1"/>
    <col min="14322" max="14322" width="21.5703125" style="113" customWidth="1"/>
    <col min="14323" max="14323" width="20" style="113" customWidth="1"/>
    <col min="14324" max="14324" width="3.5703125" style="113" customWidth="1"/>
    <col min="14325" max="14325" width="4.140625" style="113" customWidth="1"/>
    <col min="14326" max="14326" width="7.28515625" style="113" customWidth="1"/>
    <col min="14327" max="14327" width="47.5703125" style="113" customWidth="1"/>
    <col min="14328" max="14328" width="9.85546875" style="113" customWidth="1"/>
    <col min="14329" max="14329" width="7.140625" style="113" customWidth="1"/>
    <col min="14330" max="14330" width="40" style="113" customWidth="1"/>
    <col min="14331" max="14331" width="22.28515625" style="113" customWidth="1"/>
    <col min="14332" max="14333" width="13" style="113" customWidth="1"/>
    <col min="14334" max="14334" width="38.140625" style="113" customWidth="1"/>
    <col min="14335" max="14335" width="9.42578125" style="113" customWidth="1"/>
    <col min="14336" max="14336" width="8.5703125" style="113" customWidth="1"/>
    <col min="14337" max="14337" width="9.7109375" style="113" customWidth="1"/>
    <col min="14338" max="14571" width="11.42578125" style="113"/>
    <col min="14572" max="14572" width="27.140625" style="113" customWidth="1"/>
    <col min="14573" max="14573" width="18" style="113" customWidth="1"/>
    <col min="14574" max="14574" width="28.28515625" style="113" customWidth="1"/>
    <col min="14575" max="14575" width="17.85546875" style="113" customWidth="1"/>
    <col min="14576" max="14576" width="18.7109375" style="113" customWidth="1"/>
    <col min="14577" max="14577" width="23.7109375" style="113" customWidth="1"/>
    <col min="14578" max="14578" width="21.5703125" style="113" customWidth="1"/>
    <col min="14579" max="14579" width="20" style="113" customWidth="1"/>
    <col min="14580" max="14580" width="3.5703125" style="113" customWidth="1"/>
    <col min="14581" max="14581" width="4.140625" style="113" customWidth="1"/>
    <col min="14582" max="14582" width="7.28515625" style="113" customWidth="1"/>
    <col min="14583" max="14583" width="47.5703125" style="113" customWidth="1"/>
    <col min="14584" max="14584" width="9.85546875" style="113" customWidth="1"/>
    <col min="14585" max="14585" width="7.140625" style="113" customWidth="1"/>
    <col min="14586" max="14586" width="40" style="113" customWidth="1"/>
    <col min="14587" max="14587" width="22.28515625" style="113" customWidth="1"/>
    <col min="14588" max="14589" width="13" style="113" customWidth="1"/>
    <col min="14590" max="14590" width="38.140625" style="113" customWidth="1"/>
    <col min="14591" max="14591" width="9.42578125" style="113" customWidth="1"/>
    <col min="14592" max="14592" width="8.5703125" style="113" customWidth="1"/>
    <col min="14593" max="14593" width="9.7109375" style="113" customWidth="1"/>
    <col min="14594" max="14827" width="11.42578125" style="113"/>
    <col min="14828" max="14828" width="27.140625" style="113" customWidth="1"/>
    <col min="14829" max="14829" width="18" style="113" customWidth="1"/>
    <col min="14830" max="14830" width="28.28515625" style="113" customWidth="1"/>
    <col min="14831" max="14831" width="17.85546875" style="113" customWidth="1"/>
    <col min="14832" max="14832" width="18.7109375" style="113" customWidth="1"/>
    <col min="14833" max="14833" width="23.7109375" style="113" customWidth="1"/>
    <col min="14834" max="14834" width="21.5703125" style="113" customWidth="1"/>
    <col min="14835" max="14835" width="20" style="113" customWidth="1"/>
    <col min="14836" max="14836" width="3.5703125" style="113" customWidth="1"/>
    <col min="14837" max="14837" width="4.140625" style="113" customWidth="1"/>
    <col min="14838" max="14838" width="7.28515625" style="113" customWidth="1"/>
    <col min="14839" max="14839" width="47.5703125" style="113" customWidth="1"/>
    <col min="14840" max="14840" width="9.85546875" style="113" customWidth="1"/>
    <col min="14841" max="14841" width="7.140625" style="113" customWidth="1"/>
    <col min="14842" max="14842" width="40" style="113" customWidth="1"/>
    <col min="14843" max="14843" width="22.28515625" style="113" customWidth="1"/>
    <col min="14844" max="14845" width="13" style="113" customWidth="1"/>
    <col min="14846" max="14846" width="38.140625" style="113" customWidth="1"/>
    <col min="14847" max="14847" width="9.42578125" style="113" customWidth="1"/>
    <col min="14848" max="14848" width="8.5703125" style="113" customWidth="1"/>
    <col min="14849" max="14849" width="9.7109375" style="113" customWidth="1"/>
    <col min="14850" max="15083" width="11.42578125" style="113"/>
    <col min="15084" max="15084" width="27.140625" style="113" customWidth="1"/>
    <col min="15085" max="15085" width="18" style="113" customWidth="1"/>
    <col min="15086" max="15086" width="28.28515625" style="113" customWidth="1"/>
    <col min="15087" max="15087" width="17.85546875" style="113" customWidth="1"/>
    <col min="15088" max="15088" width="18.7109375" style="113" customWidth="1"/>
    <col min="15089" max="15089" width="23.7109375" style="113" customWidth="1"/>
    <col min="15090" max="15090" width="21.5703125" style="113" customWidth="1"/>
    <col min="15091" max="15091" width="20" style="113" customWidth="1"/>
    <col min="15092" max="15092" width="3.5703125" style="113" customWidth="1"/>
    <col min="15093" max="15093" width="4.140625" style="113" customWidth="1"/>
    <col min="15094" max="15094" width="7.28515625" style="113" customWidth="1"/>
    <col min="15095" max="15095" width="47.5703125" style="113" customWidth="1"/>
    <col min="15096" max="15096" width="9.85546875" style="113" customWidth="1"/>
    <col min="15097" max="15097" width="7.140625" style="113" customWidth="1"/>
    <col min="15098" max="15098" width="40" style="113" customWidth="1"/>
    <col min="15099" max="15099" width="22.28515625" style="113" customWidth="1"/>
    <col min="15100" max="15101" width="13" style="113" customWidth="1"/>
    <col min="15102" max="15102" width="38.140625" style="113" customWidth="1"/>
    <col min="15103" max="15103" width="9.42578125" style="113" customWidth="1"/>
    <col min="15104" max="15104" width="8.5703125" style="113" customWidth="1"/>
    <col min="15105" max="15105" width="9.7109375" style="113" customWidth="1"/>
    <col min="15106" max="15339" width="11.42578125" style="113"/>
    <col min="15340" max="15340" width="27.140625" style="113" customWidth="1"/>
    <col min="15341" max="15341" width="18" style="113" customWidth="1"/>
    <col min="15342" max="15342" width="28.28515625" style="113" customWidth="1"/>
    <col min="15343" max="15343" width="17.85546875" style="113" customWidth="1"/>
    <col min="15344" max="15344" width="18.7109375" style="113" customWidth="1"/>
    <col min="15345" max="15345" width="23.7109375" style="113" customWidth="1"/>
    <col min="15346" max="15346" width="21.5703125" style="113" customWidth="1"/>
    <col min="15347" max="15347" width="20" style="113" customWidth="1"/>
    <col min="15348" max="15348" width="3.5703125" style="113" customWidth="1"/>
    <col min="15349" max="15349" width="4.140625" style="113" customWidth="1"/>
    <col min="15350" max="15350" width="7.28515625" style="113" customWidth="1"/>
    <col min="15351" max="15351" width="47.5703125" style="113" customWidth="1"/>
    <col min="15352" max="15352" width="9.85546875" style="113" customWidth="1"/>
    <col min="15353" max="15353" width="7.140625" style="113" customWidth="1"/>
    <col min="15354" max="15354" width="40" style="113" customWidth="1"/>
    <col min="15355" max="15355" width="22.28515625" style="113" customWidth="1"/>
    <col min="15356" max="15357" width="13" style="113" customWidth="1"/>
    <col min="15358" max="15358" width="38.140625" style="113" customWidth="1"/>
    <col min="15359" max="15359" width="9.42578125" style="113" customWidth="1"/>
    <col min="15360" max="15360" width="8.5703125" style="113" customWidth="1"/>
    <col min="15361" max="15361" width="9.7109375" style="113" customWidth="1"/>
    <col min="15362" max="15595" width="11.42578125" style="113"/>
    <col min="15596" max="15596" width="27.140625" style="113" customWidth="1"/>
    <col min="15597" max="15597" width="18" style="113" customWidth="1"/>
    <col min="15598" max="15598" width="28.28515625" style="113" customWidth="1"/>
    <col min="15599" max="15599" width="17.85546875" style="113" customWidth="1"/>
    <col min="15600" max="15600" width="18.7109375" style="113" customWidth="1"/>
    <col min="15601" max="15601" width="23.7109375" style="113" customWidth="1"/>
    <col min="15602" max="15602" width="21.5703125" style="113" customWidth="1"/>
    <col min="15603" max="15603" width="20" style="113" customWidth="1"/>
    <col min="15604" max="15604" width="3.5703125" style="113" customWidth="1"/>
    <col min="15605" max="15605" width="4.140625" style="113" customWidth="1"/>
    <col min="15606" max="15606" width="7.28515625" style="113" customWidth="1"/>
    <col min="15607" max="15607" width="47.5703125" style="113" customWidth="1"/>
    <col min="15608" max="15608" width="9.85546875" style="113" customWidth="1"/>
    <col min="15609" max="15609" width="7.140625" style="113" customWidth="1"/>
    <col min="15610" max="15610" width="40" style="113" customWidth="1"/>
    <col min="15611" max="15611" width="22.28515625" style="113" customWidth="1"/>
    <col min="15612" max="15613" width="13" style="113" customWidth="1"/>
    <col min="15614" max="15614" width="38.140625" style="113" customWidth="1"/>
    <col min="15615" max="15615" width="9.42578125" style="113" customWidth="1"/>
    <col min="15616" max="15616" width="8.5703125" style="113" customWidth="1"/>
    <col min="15617" max="15617" width="9.7109375" style="113" customWidth="1"/>
    <col min="15618" max="15851" width="11.42578125" style="113"/>
    <col min="15852" max="15852" width="27.140625" style="113" customWidth="1"/>
    <col min="15853" max="15853" width="18" style="113" customWidth="1"/>
    <col min="15854" max="15854" width="28.28515625" style="113" customWidth="1"/>
    <col min="15855" max="15855" width="17.85546875" style="113" customWidth="1"/>
    <col min="15856" max="15856" width="18.7109375" style="113" customWidth="1"/>
    <col min="15857" max="15857" width="23.7109375" style="113" customWidth="1"/>
    <col min="15858" max="15858" width="21.5703125" style="113" customWidth="1"/>
    <col min="15859" max="15859" width="20" style="113" customWidth="1"/>
    <col min="15860" max="15860" width="3.5703125" style="113" customWidth="1"/>
    <col min="15861" max="15861" width="4.140625" style="113" customWidth="1"/>
    <col min="15862" max="15862" width="7.28515625" style="113" customWidth="1"/>
    <col min="15863" max="15863" width="47.5703125" style="113" customWidth="1"/>
    <col min="15864" max="15864" width="9.85546875" style="113" customWidth="1"/>
    <col min="15865" max="15865" width="7.140625" style="113" customWidth="1"/>
    <col min="15866" max="15866" width="40" style="113" customWidth="1"/>
    <col min="15867" max="15867" width="22.28515625" style="113" customWidth="1"/>
    <col min="15868" max="15869" width="13" style="113" customWidth="1"/>
    <col min="15870" max="15870" width="38.140625" style="113" customWidth="1"/>
    <col min="15871" max="15871" width="9.42578125" style="113" customWidth="1"/>
    <col min="15872" max="15872" width="8.5703125" style="113" customWidth="1"/>
    <col min="15873" max="15873" width="9.7109375" style="113" customWidth="1"/>
    <col min="15874" max="16107" width="11.42578125" style="113"/>
    <col min="16108" max="16108" width="27.140625" style="113" customWidth="1"/>
    <col min="16109" max="16109" width="18" style="113" customWidth="1"/>
    <col min="16110" max="16110" width="28.28515625" style="113" customWidth="1"/>
    <col min="16111" max="16111" width="17.85546875" style="113" customWidth="1"/>
    <col min="16112" max="16112" width="18.7109375" style="113" customWidth="1"/>
    <col min="16113" max="16113" width="23.7109375" style="113" customWidth="1"/>
    <col min="16114" max="16114" width="21.5703125" style="113" customWidth="1"/>
    <col min="16115" max="16115" width="20" style="113" customWidth="1"/>
    <col min="16116" max="16116" width="3.5703125" style="113" customWidth="1"/>
    <col min="16117" max="16117" width="4.140625" style="113" customWidth="1"/>
    <col min="16118" max="16118" width="7.28515625" style="113" customWidth="1"/>
    <col min="16119" max="16119" width="47.5703125" style="113" customWidth="1"/>
    <col min="16120" max="16120" width="9.85546875" style="113" customWidth="1"/>
    <col min="16121" max="16121" width="7.140625" style="113" customWidth="1"/>
    <col min="16122" max="16122" width="40" style="113" customWidth="1"/>
    <col min="16123" max="16123" width="22.28515625" style="113" customWidth="1"/>
    <col min="16124" max="16125" width="13" style="113" customWidth="1"/>
    <col min="16126" max="16126" width="38.140625" style="113" customWidth="1"/>
    <col min="16127" max="16127" width="9.42578125" style="113" customWidth="1"/>
    <col min="16128" max="16128" width="8.5703125" style="113" customWidth="1"/>
    <col min="16129" max="16129" width="9.7109375" style="113" customWidth="1"/>
    <col min="16130" max="16384" width="11.42578125" style="113"/>
  </cols>
  <sheetData>
    <row r="1" spans="1:14" ht="61.5" customHeight="1" x14ac:dyDescent="0.25">
      <c r="A1" s="861" t="s">
        <v>1099</v>
      </c>
      <c r="B1" s="861"/>
      <c r="C1" s="862" t="s">
        <v>1121</v>
      </c>
      <c r="D1" s="862"/>
      <c r="E1" s="862"/>
      <c r="F1" s="862"/>
    </row>
    <row r="2" spans="1:14" ht="15" x14ac:dyDescent="0.25"/>
    <row r="3" spans="1:14" s="1" customFormat="1" ht="31.5" customHeight="1" x14ac:dyDescent="0.25">
      <c r="C3" s="922" t="s">
        <v>884</v>
      </c>
      <c r="D3" s="922"/>
      <c r="E3" s="922"/>
      <c r="F3" s="922"/>
      <c r="G3" s="923" t="s">
        <v>885</v>
      </c>
      <c r="H3" s="923"/>
      <c r="I3" s="923"/>
      <c r="J3" s="923"/>
      <c r="K3" s="924" t="s">
        <v>886</v>
      </c>
      <c r="L3" s="924"/>
      <c r="M3" s="924"/>
      <c r="N3" s="924"/>
    </row>
    <row r="4" spans="1:14" s="1" customFormat="1" ht="31.5" customHeight="1" x14ac:dyDescent="0.25">
      <c r="A4" s="884" t="s">
        <v>83</v>
      </c>
      <c r="B4" s="884" t="s">
        <v>661</v>
      </c>
      <c r="C4" s="1018" t="s">
        <v>887</v>
      </c>
      <c r="D4" s="859" t="s">
        <v>888</v>
      </c>
      <c r="E4" s="859"/>
      <c r="F4" s="859" t="s">
        <v>889</v>
      </c>
      <c r="G4" s="860" t="s">
        <v>890</v>
      </c>
      <c r="H4" s="860" t="s">
        <v>891</v>
      </c>
      <c r="I4" s="860"/>
      <c r="J4" s="860" t="s">
        <v>892</v>
      </c>
      <c r="K4" s="275" t="s">
        <v>893</v>
      </c>
      <c r="L4" s="870" t="s">
        <v>894</v>
      </c>
      <c r="M4" s="870" t="s">
        <v>895</v>
      </c>
      <c r="N4" s="1020" t="s">
        <v>896</v>
      </c>
    </row>
    <row r="5" spans="1:14" s="1" customFormat="1" ht="37.5" customHeight="1" x14ac:dyDescent="0.25">
      <c r="A5" s="885"/>
      <c r="B5" s="885"/>
      <c r="C5" s="1019"/>
      <c r="D5" s="276" t="s">
        <v>897</v>
      </c>
      <c r="E5" s="276" t="s">
        <v>898</v>
      </c>
      <c r="F5" s="872"/>
      <c r="G5" s="873"/>
      <c r="H5" s="277" t="s">
        <v>897</v>
      </c>
      <c r="I5" s="277" t="s">
        <v>898</v>
      </c>
      <c r="J5" s="873"/>
      <c r="K5" s="275" t="s">
        <v>899</v>
      </c>
      <c r="L5" s="870"/>
      <c r="M5" s="870"/>
      <c r="N5" s="1020"/>
    </row>
    <row r="6" spans="1:14" ht="90" x14ac:dyDescent="0.25">
      <c r="A6" s="1021"/>
      <c r="B6" s="1021" t="s">
        <v>604</v>
      </c>
      <c r="C6" s="910" t="s">
        <v>1123</v>
      </c>
      <c r="D6" s="910"/>
      <c r="E6" s="910" t="s">
        <v>199</v>
      </c>
      <c r="F6" s="327"/>
      <c r="G6" s="331" t="s">
        <v>340</v>
      </c>
      <c r="H6" s="329" t="s">
        <v>1085</v>
      </c>
      <c r="I6" s="329"/>
      <c r="J6" s="330" t="s">
        <v>1124</v>
      </c>
      <c r="K6" s="157" t="s">
        <v>1125</v>
      </c>
      <c r="L6" s="328">
        <v>1</v>
      </c>
      <c r="M6" s="595" t="s">
        <v>1126</v>
      </c>
      <c r="N6" s="169" t="s">
        <v>1951</v>
      </c>
    </row>
    <row r="7" spans="1:14" ht="54.75" customHeight="1" x14ac:dyDescent="0.25">
      <c r="A7" s="1021"/>
      <c r="B7" s="1021"/>
      <c r="C7" s="911"/>
      <c r="D7" s="911"/>
      <c r="E7" s="911"/>
      <c r="F7" s="1011"/>
      <c r="G7" s="1013" t="s">
        <v>341</v>
      </c>
      <c r="H7" s="1014" t="s">
        <v>1085</v>
      </c>
      <c r="I7" s="1014"/>
      <c r="J7" s="1015" t="s">
        <v>1127</v>
      </c>
      <c r="K7" s="157" t="s">
        <v>609</v>
      </c>
      <c r="L7" s="1017">
        <v>1</v>
      </c>
      <c r="M7" s="595" t="s">
        <v>1128</v>
      </c>
      <c r="N7" s="169" t="s">
        <v>1129</v>
      </c>
    </row>
    <row r="8" spans="1:14" ht="45" x14ac:dyDescent="0.25">
      <c r="A8" s="1021"/>
      <c r="B8" s="1021"/>
      <c r="C8" s="911"/>
      <c r="D8" s="911"/>
      <c r="E8" s="911"/>
      <c r="F8" s="1012"/>
      <c r="G8" s="1013"/>
      <c r="H8" s="1014"/>
      <c r="I8" s="1014"/>
      <c r="J8" s="1016"/>
      <c r="K8" s="157" t="s">
        <v>342</v>
      </c>
      <c r="L8" s="1017"/>
      <c r="M8" s="595" t="s">
        <v>1130</v>
      </c>
      <c r="N8" s="169" t="s">
        <v>1952</v>
      </c>
    </row>
    <row r="9" spans="1:14" ht="30" x14ac:dyDescent="0.25">
      <c r="A9" s="1021"/>
      <c r="B9" s="1021"/>
      <c r="C9" s="911"/>
      <c r="D9" s="911"/>
      <c r="E9" s="911"/>
      <c r="F9" s="287"/>
      <c r="G9" s="157" t="s">
        <v>343</v>
      </c>
      <c r="H9" s="329" t="s">
        <v>1085</v>
      </c>
      <c r="I9" s="329"/>
      <c r="J9" s="332" t="s">
        <v>1131</v>
      </c>
      <c r="K9" s="157" t="s">
        <v>344</v>
      </c>
      <c r="L9" s="511">
        <v>1</v>
      </c>
      <c r="M9" s="595" t="s">
        <v>1965</v>
      </c>
      <c r="N9" s="169" t="s">
        <v>1953</v>
      </c>
    </row>
    <row r="10" spans="1:14" ht="60" x14ac:dyDescent="0.25">
      <c r="A10" s="1021"/>
      <c r="B10" s="1021"/>
      <c r="C10" s="911"/>
      <c r="D10" s="911"/>
      <c r="E10" s="911"/>
      <c r="F10" s="287"/>
      <c r="G10" s="157" t="s">
        <v>345</v>
      </c>
      <c r="H10" s="329" t="s">
        <v>1085</v>
      </c>
      <c r="I10" s="329"/>
      <c r="J10" s="330"/>
      <c r="K10" s="157" t="s">
        <v>346</v>
      </c>
      <c r="L10" s="511"/>
      <c r="M10" s="595" t="s">
        <v>813</v>
      </c>
      <c r="N10" s="515"/>
    </row>
    <row r="11" spans="1:14" ht="45" x14ac:dyDescent="0.25">
      <c r="A11" s="1021"/>
      <c r="B11" s="1021"/>
      <c r="C11" s="911"/>
      <c r="D11" s="911"/>
      <c r="E11" s="911"/>
      <c r="F11" s="287"/>
      <c r="G11" s="157" t="s">
        <v>347</v>
      </c>
      <c r="H11" s="329" t="s">
        <v>1085</v>
      </c>
      <c r="I11" s="329"/>
      <c r="J11" s="333" t="s">
        <v>348</v>
      </c>
      <c r="K11" s="1013" t="s">
        <v>610</v>
      </c>
      <c r="L11" s="511">
        <v>1</v>
      </c>
      <c r="M11" s="595" t="s">
        <v>1132</v>
      </c>
      <c r="N11" s="169" t="s">
        <v>1954</v>
      </c>
    </row>
    <row r="12" spans="1:14" ht="30" x14ac:dyDescent="0.25">
      <c r="A12" s="1021"/>
      <c r="B12" s="1021"/>
      <c r="C12" s="912"/>
      <c r="D12" s="912"/>
      <c r="E12" s="912"/>
      <c r="F12" s="287"/>
      <c r="G12" s="157" t="s">
        <v>349</v>
      </c>
      <c r="H12" s="329" t="s">
        <v>1085</v>
      </c>
      <c r="I12" s="329"/>
      <c r="J12" s="333" t="s">
        <v>350</v>
      </c>
      <c r="K12" s="1013"/>
      <c r="L12" s="511">
        <v>1</v>
      </c>
      <c r="M12" s="595" t="s">
        <v>1133</v>
      </c>
      <c r="N12" s="169" t="s">
        <v>1966</v>
      </c>
    </row>
    <row r="13" spans="1:14" ht="90" x14ac:dyDescent="0.25">
      <c r="A13" s="1021"/>
      <c r="B13" s="1021"/>
      <c r="C13" s="910" t="s">
        <v>1134</v>
      </c>
      <c r="D13" s="1022"/>
      <c r="E13" s="1010" t="s">
        <v>199</v>
      </c>
      <c r="F13" s="287"/>
      <c r="G13" s="157" t="s">
        <v>351</v>
      </c>
      <c r="H13" s="329" t="s">
        <v>199</v>
      </c>
      <c r="I13" s="329"/>
      <c r="J13" s="333" t="s">
        <v>1135</v>
      </c>
      <c r="K13" s="157" t="s">
        <v>1136</v>
      </c>
      <c r="L13" s="511">
        <v>1</v>
      </c>
      <c r="M13" s="595" t="s">
        <v>1137</v>
      </c>
      <c r="N13" s="169" t="s">
        <v>1955</v>
      </c>
    </row>
    <row r="14" spans="1:14" ht="60" x14ac:dyDescent="0.25">
      <c r="A14" s="1021"/>
      <c r="B14" s="1021"/>
      <c r="C14" s="911"/>
      <c r="D14" s="1022"/>
      <c r="E14" s="1010"/>
      <c r="F14" s="287"/>
      <c r="G14" s="157" t="s">
        <v>352</v>
      </c>
      <c r="H14" s="329" t="s">
        <v>199</v>
      </c>
      <c r="I14" s="329"/>
      <c r="J14" s="333" t="s">
        <v>1138</v>
      </c>
      <c r="K14" s="157" t="s">
        <v>353</v>
      </c>
      <c r="L14" s="511">
        <v>1</v>
      </c>
      <c r="M14" s="595" t="s">
        <v>1139</v>
      </c>
      <c r="N14" s="169" t="s">
        <v>1967</v>
      </c>
    </row>
    <row r="15" spans="1:14" ht="60" x14ac:dyDescent="0.25">
      <c r="A15" s="1021"/>
      <c r="B15" s="1021"/>
      <c r="C15" s="911"/>
      <c r="D15" s="1022"/>
      <c r="E15" s="1010"/>
      <c r="F15" s="287"/>
      <c r="G15" s="157" t="s">
        <v>354</v>
      </c>
      <c r="H15" s="329" t="s">
        <v>1085</v>
      </c>
      <c r="I15" s="329"/>
      <c r="J15" s="333" t="s">
        <v>1140</v>
      </c>
      <c r="K15" s="157" t="s">
        <v>355</v>
      </c>
      <c r="L15" s="238">
        <v>1</v>
      </c>
      <c r="M15" s="595" t="s">
        <v>1141</v>
      </c>
      <c r="N15" s="169" t="s">
        <v>1956</v>
      </c>
    </row>
    <row r="16" spans="1:14" ht="135" x14ac:dyDescent="0.25">
      <c r="A16" s="1021"/>
      <c r="B16" s="1021"/>
      <c r="C16" s="912"/>
      <c r="D16" s="1022"/>
      <c r="E16" s="1010"/>
      <c r="F16" s="287"/>
      <c r="G16" s="157" t="s">
        <v>822</v>
      </c>
      <c r="H16" s="329" t="s">
        <v>199</v>
      </c>
      <c r="I16" s="329"/>
      <c r="J16" s="330" t="s">
        <v>614</v>
      </c>
      <c r="K16" s="155" t="s">
        <v>1142</v>
      </c>
      <c r="L16" s="238">
        <v>1</v>
      </c>
      <c r="M16" s="595" t="s">
        <v>814</v>
      </c>
      <c r="N16" s="169" t="s">
        <v>1957</v>
      </c>
    </row>
    <row r="17" spans="1:14" ht="90" x14ac:dyDescent="0.25">
      <c r="A17" s="1021"/>
      <c r="B17" s="1021"/>
      <c r="C17" s="1023" t="s">
        <v>1968</v>
      </c>
      <c r="D17" s="1026" t="s">
        <v>199</v>
      </c>
      <c r="E17" s="1029"/>
      <c r="F17" s="889" t="s">
        <v>1143</v>
      </c>
      <c r="G17" s="157" t="s">
        <v>1144</v>
      </c>
      <c r="H17" s="329" t="s">
        <v>1085</v>
      </c>
      <c r="I17" s="329"/>
      <c r="J17" s="333" t="s">
        <v>356</v>
      </c>
      <c r="K17" s="155" t="s">
        <v>1145</v>
      </c>
      <c r="L17" s="512"/>
      <c r="M17" s="595" t="s">
        <v>815</v>
      </c>
      <c r="N17" s="515"/>
    </row>
    <row r="18" spans="1:14" ht="75" x14ac:dyDescent="0.25">
      <c r="A18" s="1021"/>
      <c r="B18" s="1021"/>
      <c r="C18" s="1024"/>
      <c r="D18" s="1027"/>
      <c r="E18" s="1030"/>
      <c r="F18" s="889"/>
      <c r="G18" s="157" t="s">
        <v>357</v>
      </c>
      <c r="H18" s="329" t="s">
        <v>199</v>
      </c>
      <c r="I18" s="329"/>
      <c r="J18" s="333" t="s">
        <v>359</v>
      </c>
      <c r="K18" s="157" t="s">
        <v>358</v>
      </c>
      <c r="L18" s="238">
        <v>1</v>
      </c>
      <c r="M18" s="595" t="s">
        <v>816</v>
      </c>
      <c r="N18" s="169" t="s">
        <v>1958</v>
      </c>
    </row>
    <row r="19" spans="1:14" ht="135" x14ac:dyDescent="0.25">
      <c r="A19" s="1021"/>
      <c r="B19" s="1021"/>
      <c r="C19" s="1024"/>
      <c r="D19" s="1027"/>
      <c r="E19" s="1030"/>
      <c r="F19" s="287" t="s">
        <v>1146</v>
      </c>
      <c r="G19" s="157" t="s">
        <v>1147</v>
      </c>
      <c r="H19" s="329" t="s">
        <v>1085</v>
      </c>
      <c r="I19" s="329"/>
      <c r="J19" s="333" t="s">
        <v>1148</v>
      </c>
      <c r="K19" s="157" t="s">
        <v>1149</v>
      </c>
      <c r="L19" s="511">
        <v>1</v>
      </c>
      <c r="M19" s="595" t="s">
        <v>1150</v>
      </c>
      <c r="N19" s="169" t="s">
        <v>1969</v>
      </c>
    </row>
    <row r="20" spans="1:14" ht="195" x14ac:dyDescent="0.25">
      <c r="A20" s="1021"/>
      <c r="B20" s="1021"/>
      <c r="C20" s="1025"/>
      <c r="D20" s="1028"/>
      <c r="E20" s="1031"/>
      <c r="F20" s="287" t="s">
        <v>1151</v>
      </c>
      <c r="G20" s="334" t="s">
        <v>1152</v>
      </c>
      <c r="H20" s="329" t="s">
        <v>1085</v>
      </c>
      <c r="I20" s="329"/>
      <c r="J20" s="335" t="s">
        <v>1153</v>
      </c>
      <c r="K20" s="336" t="s">
        <v>1154</v>
      </c>
      <c r="L20" s="511">
        <v>1</v>
      </c>
      <c r="M20" s="595" t="s">
        <v>1155</v>
      </c>
      <c r="N20" s="169" t="s">
        <v>1959</v>
      </c>
    </row>
    <row r="21" spans="1:14" ht="75" x14ac:dyDescent="0.25">
      <c r="A21" s="1021"/>
      <c r="B21" s="1021"/>
      <c r="C21" s="910" t="s">
        <v>1156</v>
      </c>
      <c r="D21" s="1007"/>
      <c r="E21" s="1010" t="s">
        <v>199</v>
      </c>
      <c r="F21" s="889"/>
      <c r="G21" s="157" t="s">
        <v>360</v>
      </c>
      <c r="H21" s="329" t="s">
        <v>1085</v>
      </c>
      <c r="I21" s="329"/>
      <c r="J21" s="333" t="s">
        <v>361</v>
      </c>
      <c r="K21" s="157" t="s">
        <v>611</v>
      </c>
      <c r="L21" s="238">
        <v>1</v>
      </c>
      <c r="M21" s="595" t="s">
        <v>1157</v>
      </c>
      <c r="N21" s="169" t="s">
        <v>1970</v>
      </c>
    </row>
    <row r="22" spans="1:14" ht="150" x14ac:dyDescent="0.25">
      <c r="A22" s="1021"/>
      <c r="B22" s="1021"/>
      <c r="C22" s="911"/>
      <c r="D22" s="1008"/>
      <c r="E22" s="1010"/>
      <c r="F22" s="889"/>
      <c r="G22" s="157" t="s">
        <v>615</v>
      </c>
      <c r="H22" s="329" t="s">
        <v>1085</v>
      </c>
      <c r="I22" s="329"/>
      <c r="J22" s="337" t="s">
        <v>1158</v>
      </c>
      <c r="K22" s="300" t="s">
        <v>1159</v>
      </c>
      <c r="L22" s="238">
        <v>1</v>
      </c>
      <c r="M22" s="595" t="s">
        <v>1160</v>
      </c>
      <c r="N22" s="169" t="s">
        <v>1960</v>
      </c>
    </row>
    <row r="23" spans="1:14" ht="75" x14ac:dyDescent="0.25">
      <c r="A23" s="1021"/>
      <c r="B23" s="1021"/>
      <c r="C23" s="912"/>
      <c r="D23" s="1009"/>
      <c r="E23" s="1010"/>
      <c r="F23" s="889"/>
      <c r="G23" s="157" t="s">
        <v>362</v>
      </c>
      <c r="H23" s="329" t="s">
        <v>1085</v>
      </c>
      <c r="I23" s="329"/>
      <c r="J23" s="338" t="s">
        <v>1161</v>
      </c>
      <c r="K23" s="157" t="s">
        <v>1717</v>
      </c>
      <c r="L23" s="238">
        <v>1</v>
      </c>
      <c r="M23" s="595" t="s">
        <v>817</v>
      </c>
      <c r="N23" s="169" t="s">
        <v>1961</v>
      </c>
    </row>
    <row r="24" spans="1:14" ht="225" x14ac:dyDescent="0.25">
      <c r="A24" s="1021"/>
      <c r="B24" s="1021"/>
      <c r="C24" s="239" t="s">
        <v>1162</v>
      </c>
      <c r="D24" s="239"/>
      <c r="E24" s="255" t="s">
        <v>1085</v>
      </c>
      <c r="F24" s="287"/>
      <c r="G24" s="300" t="s">
        <v>1163</v>
      </c>
      <c r="H24" s="329" t="s">
        <v>1085</v>
      </c>
      <c r="I24" s="329"/>
      <c r="J24" s="330" t="s">
        <v>1718</v>
      </c>
      <c r="K24" s="157" t="s">
        <v>612</v>
      </c>
      <c r="L24" s="238">
        <v>1</v>
      </c>
      <c r="M24" s="595" t="s">
        <v>818</v>
      </c>
      <c r="N24" s="254" t="s">
        <v>1962</v>
      </c>
    </row>
    <row r="25" spans="1:14" s="147" customFormat="1" ht="88.5" customHeight="1" x14ac:dyDescent="0.25">
      <c r="A25" s="1021"/>
      <c r="B25" s="1021"/>
      <c r="C25" s="1032" t="s">
        <v>1164</v>
      </c>
      <c r="D25" s="1032"/>
      <c r="E25" s="1035" t="s">
        <v>1085</v>
      </c>
      <c r="F25" s="156"/>
      <c r="G25" s="157" t="s">
        <v>363</v>
      </c>
      <c r="H25" s="329" t="s">
        <v>1085</v>
      </c>
      <c r="I25" s="329"/>
      <c r="J25" s="330" t="s">
        <v>1165</v>
      </c>
      <c r="K25" s="155" t="s">
        <v>364</v>
      </c>
      <c r="L25" s="513">
        <v>0.8</v>
      </c>
      <c r="M25" s="596" t="s">
        <v>819</v>
      </c>
      <c r="N25" s="169" t="s">
        <v>1963</v>
      </c>
    </row>
    <row r="26" spans="1:14" ht="63.75" customHeight="1" x14ac:dyDescent="0.25">
      <c r="A26" s="1021"/>
      <c r="B26" s="1021"/>
      <c r="C26" s="1033"/>
      <c r="D26" s="1033"/>
      <c r="E26" s="1036"/>
      <c r="F26" s="889"/>
      <c r="G26" s="1013" t="s">
        <v>365</v>
      </c>
      <c r="H26" s="1032" t="s">
        <v>1085</v>
      </c>
      <c r="I26" s="1032"/>
      <c r="J26" s="1051" t="s">
        <v>366</v>
      </c>
      <c r="K26" s="1013" t="s">
        <v>1166</v>
      </c>
      <c r="L26" s="1038">
        <v>0.8</v>
      </c>
      <c r="M26" s="1040" t="s">
        <v>820</v>
      </c>
      <c r="N26" s="1042" t="s">
        <v>1964</v>
      </c>
    </row>
    <row r="27" spans="1:14" ht="84" customHeight="1" x14ac:dyDescent="0.25">
      <c r="A27" s="1021"/>
      <c r="B27" s="1021"/>
      <c r="C27" s="1033"/>
      <c r="D27" s="1033"/>
      <c r="E27" s="1036"/>
      <c r="F27" s="889"/>
      <c r="G27" s="1013"/>
      <c r="H27" s="1034"/>
      <c r="I27" s="1034"/>
      <c r="J27" s="1051"/>
      <c r="K27" s="1013"/>
      <c r="L27" s="1039"/>
      <c r="M27" s="1041"/>
      <c r="N27" s="1043"/>
    </row>
    <row r="28" spans="1:14" ht="36" customHeight="1" x14ac:dyDescent="0.25">
      <c r="A28" s="1021"/>
      <c r="B28" s="1021"/>
      <c r="C28" s="1033"/>
      <c r="D28" s="1033"/>
      <c r="E28" s="1036"/>
      <c r="F28" s="1010"/>
      <c r="G28" s="1013" t="s">
        <v>367</v>
      </c>
      <c r="H28" s="1032" t="s">
        <v>1085</v>
      </c>
      <c r="I28" s="1044"/>
      <c r="J28" s="1046" t="s">
        <v>368</v>
      </c>
      <c r="K28" s="1013" t="s">
        <v>613</v>
      </c>
      <c r="L28" s="1038">
        <v>1</v>
      </c>
      <c r="M28" s="1040" t="s">
        <v>821</v>
      </c>
      <c r="N28" s="1042" t="s">
        <v>1167</v>
      </c>
    </row>
    <row r="29" spans="1:14" s="147" customFormat="1" ht="15" x14ac:dyDescent="0.25">
      <c r="A29" s="1021"/>
      <c r="B29" s="1021"/>
      <c r="C29" s="1033"/>
      <c r="D29" s="1033"/>
      <c r="E29" s="1036"/>
      <c r="F29" s="1010"/>
      <c r="G29" s="1013"/>
      <c r="H29" s="1033"/>
      <c r="I29" s="1045"/>
      <c r="J29" s="1046"/>
      <c r="K29" s="1013"/>
      <c r="L29" s="1047"/>
      <c r="M29" s="1048"/>
      <c r="N29" s="1049"/>
    </row>
    <row r="30" spans="1:14" ht="15" x14ac:dyDescent="0.25">
      <c r="A30" s="1021"/>
      <c r="B30" s="1021"/>
      <c r="C30" s="1033"/>
      <c r="D30" s="1033"/>
      <c r="E30" s="1036"/>
      <c r="F30" s="1010"/>
      <c r="G30" s="1013"/>
      <c r="H30" s="1034"/>
      <c r="I30" s="931"/>
      <c r="J30" s="1046"/>
      <c r="K30" s="1013"/>
      <c r="L30" s="1039"/>
      <c r="M30" s="1041"/>
      <c r="N30" s="1050"/>
    </row>
    <row r="31" spans="1:14" ht="90" x14ac:dyDescent="0.25">
      <c r="A31" s="1021"/>
      <c r="B31" s="1021"/>
      <c r="C31" s="1034"/>
      <c r="D31" s="1034"/>
      <c r="E31" s="1037"/>
      <c r="F31" s="287"/>
      <c r="G31" s="157" t="s">
        <v>1168</v>
      </c>
      <c r="H31" s="329" t="s">
        <v>1085</v>
      </c>
      <c r="I31" s="329"/>
      <c r="J31" s="330" t="s">
        <v>369</v>
      </c>
      <c r="K31" s="155" t="s">
        <v>1169</v>
      </c>
      <c r="L31" s="513">
        <v>1</v>
      </c>
      <c r="M31" s="595" t="s">
        <v>1724</v>
      </c>
      <c r="N31" s="254" t="s">
        <v>1167</v>
      </c>
    </row>
    <row r="32" spans="1:14" ht="15" x14ac:dyDescent="0.25"/>
    <row r="33" spans="2:12" ht="46.5" customHeight="1" x14ac:dyDescent="0.25">
      <c r="B33" s="485"/>
      <c r="C33" s="485"/>
      <c r="D33" s="859" t="s">
        <v>888</v>
      </c>
      <c r="E33" s="859"/>
      <c r="F33" s="485"/>
      <c r="G33" s="485"/>
      <c r="H33" s="860" t="s">
        <v>891</v>
      </c>
      <c r="I33" s="860"/>
      <c r="J33" s="485"/>
      <c r="K33" s="485"/>
      <c r="L33" s="485"/>
    </row>
    <row r="34" spans="2:12" ht="50.25" customHeight="1" x14ac:dyDescent="0.25">
      <c r="B34" s="502" t="s">
        <v>597</v>
      </c>
      <c r="C34" s="485"/>
      <c r="D34" s="312" t="s">
        <v>897</v>
      </c>
      <c r="E34" s="312" t="s">
        <v>898</v>
      </c>
      <c r="F34" s="485"/>
      <c r="G34" s="485"/>
      <c r="H34" s="312" t="s">
        <v>897</v>
      </c>
      <c r="I34" s="312" t="s">
        <v>898</v>
      </c>
      <c r="J34" s="485"/>
      <c r="K34" s="502" t="s">
        <v>598</v>
      </c>
      <c r="L34" s="502" t="s">
        <v>601</v>
      </c>
    </row>
    <row r="35" spans="2:12" ht="35.25" customHeight="1" x14ac:dyDescent="0.25">
      <c r="B35" s="496">
        <f>COUNTIF(B6,"*")</f>
        <v>1</v>
      </c>
      <c r="C35" s="497"/>
      <c r="D35" s="496">
        <f>COUNTIF(D6:D31,"*")</f>
        <v>1</v>
      </c>
      <c r="E35" s="496">
        <f>COUNTIF(E6:E31,"*")</f>
        <v>5</v>
      </c>
      <c r="F35" s="497"/>
      <c r="G35" s="497"/>
      <c r="H35" s="496">
        <f>COUNTIF(H6:H31,"*")</f>
        <v>22</v>
      </c>
      <c r="I35" s="496">
        <f>COUNTIF(I6:I31,"*")</f>
        <v>0</v>
      </c>
      <c r="J35" s="497"/>
      <c r="K35" s="496">
        <f>COUNTIF(K6:K31,"*")</f>
        <v>22</v>
      </c>
      <c r="L35" s="501">
        <f>AVERAGE(L6:L31)</f>
        <v>0.98000000000000009</v>
      </c>
    </row>
  </sheetData>
  <mergeCells count="62">
    <mergeCell ref="L26:L27"/>
    <mergeCell ref="M26:M27"/>
    <mergeCell ref="N26:N27"/>
    <mergeCell ref="F28:F30"/>
    <mergeCell ref="G28:G30"/>
    <mergeCell ref="H28:H30"/>
    <mergeCell ref="I28:I30"/>
    <mergeCell ref="J28:J30"/>
    <mergeCell ref="K28:K30"/>
    <mergeCell ref="L28:L30"/>
    <mergeCell ref="M28:M30"/>
    <mergeCell ref="N28:N30"/>
    <mergeCell ref="G26:G27"/>
    <mergeCell ref="H26:H27"/>
    <mergeCell ref="I26:I27"/>
    <mergeCell ref="J26:J27"/>
    <mergeCell ref="K26:K27"/>
    <mergeCell ref="F21:F23"/>
    <mergeCell ref="C25:C31"/>
    <mergeCell ref="D25:D31"/>
    <mergeCell ref="E25:E31"/>
    <mergeCell ref="F26:F27"/>
    <mergeCell ref="K11:K12"/>
    <mergeCell ref="C13:C16"/>
    <mergeCell ref="D13:D16"/>
    <mergeCell ref="E13:E16"/>
    <mergeCell ref="C17:C20"/>
    <mergeCell ref="D17:D20"/>
    <mergeCell ref="E17:E20"/>
    <mergeCell ref="F17:F18"/>
    <mergeCell ref="L7:L8"/>
    <mergeCell ref="K3:N3"/>
    <mergeCell ref="A4:A5"/>
    <mergeCell ref="B4:B5"/>
    <mergeCell ref="C4:C5"/>
    <mergeCell ref="D4:E4"/>
    <mergeCell ref="F4:F5"/>
    <mergeCell ref="G4:G5"/>
    <mergeCell ref="H4:I4"/>
    <mergeCell ref="J4:J5"/>
    <mergeCell ref="L4:L5"/>
    <mergeCell ref="M4:M5"/>
    <mergeCell ref="N4:N5"/>
    <mergeCell ref="A6:A31"/>
    <mergeCell ref="B6:B31"/>
    <mergeCell ref="C6:C12"/>
    <mergeCell ref="D33:E33"/>
    <mergeCell ref="H33:I33"/>
    <mergeCell ref="A1:B1"/>
    <mergeCell ref="C1:F1"/>
    <mergeCell ref="C3:F3"/>
    <mergeCell ref="G3:J3"/>
    <mergeCell ref="D6:D12"/>
    <mergeCell ref="E6:E12"/>
    <mergeCell ref="C21:C23"/>
    <mergeCell ref="D21:D23"/>
    <mergeCell ref="E21:E23"/>
    <mergeCell ref="F7:F8"/>
    <mergeCell ref="G7:G8"/>
    <mergeCell ref="H7:H8"/>
    <mergeCell ref="I7:I8"/>
    <mergeCell ref="J7:J8"/>
  </mergeCell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showGridLines="0" topLeftCell="A10" zoomScale="70" zoomScaleNormal="70" workbookViewId="0">
      <selection sqref="A1:B1"/>
    </sheetView>
  </sheetViews>
  <sheetFormatPr baseColWidth="10" defaultColWidth="12.5703125" defaultRowHeight="15" x14ac:dyDescent="0.25"/>
  <cols>
    <col min="1" max="1" width="5.140625" style="297" customWidth="1"/>
    <col min="2" max="2" width="16" style="297" customWidth="1"/>
    <col min="3" max="3" width="28.28515625" style="297" customWidth="1"/>
    <col min="4" max="5" width="9.85546875" style="297" customWidth="1"/>
    <col min="6" max="6" width="29" style="297" customWidth="1"/>
    <col min="7" max="7" width="25.42578125" style="297" customWidth="1"/>
    <col min="8" max="9" width="12.42578125" style="297" customWidth="1"/>
    <col min="10" max="10" width="77.42578125" style="297" customWidth="1"/>
    <col min="11" max="11" width="30.7109375" style="521" customWidth="1"/>
    <col min="12" max="12" width="13.42578125" style="520" customWidth="1"/>
    <col min="13" max="13" width="27.140625" style="297" customWidth="1"/>
    <col min="14" max="14" width="26.7109375" style="297" customWidth="1"/>
    <col min="15" max="16384" width="12.5703125" style="297"/>
  </cols>
  <sheetData>
    <row r="1" spans="1:14" s="1" customFormat="1" ht="39.75" customHeight="1" x14ac:dyDescent="0.25">
      <c r="A1" s="861" t="s">
        <v>31</v>
      </c>
      <c r="B1" s="861"/>
      <c r="C1" s="862" t="s">
        <v>1122</v>
      </c>
      <c r="D1" s="862"/>
      <c r="E1" s="862"/>
      <c r="F1" s="862"/>
      <c r="K1" s="33"/>
      <c r="L1" s="518"/>
    </row>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311" t="s">
        <v>893</v>
      </c>
      <c r="L4" s="1053" t="s">
        <v>894</v>
      </c>
      <c r="M4" s="870" t="s">
        <v>895</v>
      </c>
      <c r="N4" s="870" t="s">
        <v>896</v>
      </c>
    </row>
    <row r="5" spans="1:14" s="22" customFormat="1" x14ac:dyDescent="0.25">
      <c r="A5" s="885"/>
      <c r="B5" s="885"/>
      <c r="C5" s="886"/>
      <c r="D5" s="276" t="s">
        <v>897</v>
      </c>
      <c r="E5" s="276" t="s">
        <v>898</v>
      </c>
      <c r="F5" s="872"/>
      <c r="G5" s="873"/>
      <c r="H5" s="277" t="s">
        <v>897</v>
      </c>
      <c r="I5" s="277" t="s">
        <v>898</v>
      </c>
      <c r="J5" s="873"/>
      <c r="K5" s="311" t="s">
        <v>899</v>
      </c>
      <c r="L5" s="1053"/>
      <c r="M5" s="870"/>
      <c r="N5" s="870"/>
    </row>
    <row r="6" spans="1:14" s="22" customFormat="1" ht="90" x14ac:dyDescent="0.25">
      <c r="A6" s="926">
        <v>1</v>
      </c>
      <c r="B6" s="863" t="s">
        <v>1101</v>
      </c>
      <c r="C6" s="926"/>
      <c r="D6" s="926"/>
      <c r="E6" s="926" t="s">
        <v>1085</v>
      </c>
      <c r="F6" s="926"/>
      <c r="G6" s="407" t="s">
        <v>1102</v>
      </c>
      <c r="H6" s="213" t="s">
        <v>1085</v>
      </c>
      <c r="I6" s="213"/>
      <c r="J6" s="407" t="s">
        <v>1103</v>
      </c>
      <c r="K6" s="409"/>
      <c r="L6" s="445"/>
      <c r="M6" s="428"/>
      <c r="N6" s="405"/>
    </row>
    <row r="7" spans="1:14" s="22" customFormat="1" ht="105" x14ac:dyDescent="0.25">
      <c r="A7" s="945"/>
      <c r="B7" s="864"/>
      <c r="C7" s="945"/>
      <c r="D7" s="945"/>
      <c r="E7" s="945"/>
      <c r="F7" s="945"/>
      <c r="G7" s="407" t="s">
        <v>1104</v>
      </c>
      <c r="H7" s="213" t="s">
        <v>1085</v>
      </c>
      <c r="I7" s="213"/>
      <c r="J7" s="898" t="s">
        <v>1105</v>
      </c>
      <c r="K7" s="409"/>
      <c r="L7" s="445"/>
      <c r="M7" s="428"/>
      <c r="N7" s="405"/>
    </row>
    <row r="8" spans="1:14" s="22" customFormat="1" ht="46.5" customHeight="1" x14ac:dyDescent="0.25">
      <c r="A8" s="945"/>
      <c r="B8" s="864"/>
      <c r="C8" s="945"/>
      <c r="D8" s="945"/>
      <c r="E8" s="945"/>
      <c r="F8" s="945"/>
      <c r="G8" s="407" t="s">
        <v>1106</v>
      </c>
      <c r="H8" s="213" t="s">
        <v>1085</v>
      </c>
      <c r="I8" s="213"/>
      <c r="J8" s="900"/>
      <c r="K8" s="409"/>
      <c r="L8" s="445"/>
      <c r="M8" s="428"/>
      <c r="N8" s="405"/>
    </row>
    <row r="9" spans="1:14" s="298" customFormat="1" ht="57" customHeight="1" x14ac:dyDescent="0.25">
      <c r="A9" s="945"/>
      <c r="B9" s="864"/>
      <c r="C9" s="945"/>
      <c r="D9" s="945"/>
      <c r="E9" s="945"/>
      <c r="F9" s="945"/>
      <c r="G9" s="407" t="s">
        <v>1107</v>
      </c>
      <c r="H9" s="322" t="s">
        <v>199</v>
      </c>
      <c r="I9" s="302"/>
      <c r="J9" s="323" t="s">
        <v>1108</v>
      </c>
      <c r="K9" s="302"/>
      <c r="L9" s="519"/>
      <c r="M9" s="303"/>
      <c r="N9" s="299"/>
    </row>
    <row r="10" spans="1:14" s="298" customFormat="1" ht="60" x14ac:dyDescent="0.25">
      <c r="A10" s="1052"/>
      <c r="B10" s="1058"/>
      <c r="C10" s="1052"/>
      <c r="D10" s="1052"/>
      <c r="E10" s="1052"/>
      <c r="F10" s="1052"/>
      <c r="G10" s="301" t="s">
        <v>1109</v>
      </c>
      <c r="H10" s="302" t="s">
        <v>1085</v>
      </c>
      <c r="I10" s="302"/>
      <c r="J10" s="1054" t="s">
        <v>1110</v>
      </c>
      <c r="K10" s="302"/>
      <c r="L10" s="519"/>
      <c r="M10" s="303"/>
      <c r="N10" s="299"/>
    </row>
    <row r="11" spans="1:14" s="298" customFormat="1" ht="75" x14ac:dyDescent="0.25">
      <c r="A11" s="1052"/>
      <c r="B11" s="1058"/>
      <c r="C11" s="1052"/>
      <c r="D11" s="1052"/>
      <c r="E11" s="1052"/>
      <c r="F11" s="1052"/>
      <c r="G11" s="301" t="s">
        <v>1111</v>
      </c>
      <c r="H11" s="302" t="s">
        <v>1085</v>
      </c>
      <c r="I11" s="302"/>
      <c r="J11" s="1055"/>
      <c r="K11" s="302"/>
      <c r="L11" s="519">
        <v>1</v>
      </c>
      <c r="M11" s="303"/>
      <c r="N11" s="299"/>
    </row>
    <row r="12" spans="1:14" s="298" customFormat="1" ht="82.5" customHeight="1" x14ac:dyDescent="0.25">
      <c r="A12" s="1052"/>
      <c r="B12" s="1058"/>
      <c r="C12" s="1052"/>
      <c r="D12" s="1052"/>
      <c r="E12" s="1052"/>
      <c r="F12" s="1052"/>
      <c r="G12" s="301" t="s">
        <v>1112</v>
      </c>
      <c r="H12" s="322" t="s">
        <v>199</v>
      </c>
      <c r="I12" s="302"/>
      <c r="J12" s="323" t="s">
        <v>1113</v>
      </c>
      <c r="K12" s="302"/>
      <c r="L12" s="519"/>
      <c r="M12" s="303"/>
      <c r="N12" s="299"/>
    </row>
    <row r="13" spans="1:14" s="298" customFormat="1" ht="165.75" customHeight="1" x14ac:dyDescent="0.25">
      <c r="A13" s="1052"/>
      <c r="B13" s="1058"/>
      <c r="C13" s="1052"/>
      <c r="D13" s="1052"/>
      <c r="E13" s="1052"/>
      <c r="F13" s="1052"/>
      <c r="G13" s="301" t="s">
        <v>807</v>
      </c>
      <c r="H13" s="322" t="s">
        <v>199</v>
      </c>
      <c r="I13" s="302"/>
      <c r="J13" s="324" t="s">
        <v>1114</v>
      </c>
      <c r="K13" s="302"/>
      <c r="L13" s="519"/>
      <c r="M13" s="303"/>
      <c r="N13" s="299"/>
    </row>
    <row r="14" spans="1:14" s="298" customFormat="1" ht="90" x14ac:dyDescent="0.25">
      <c r="A14" s="1056">
        <v>2</v>
      </c>
      <c r="B14" s="1054" t="s">
        <v>1115</v>
      </c>
      <c r="C14" s="302"/>
      <c r="D14" s="325"/>
      <c r="E14" s="302" t="s">
        <v>1085</v>
      </c>
      <c r="F14" s="302"/>
      <c r="G14" s="301" t="s">
        <v>1116</v>
      </c>
      <c r="H14" s="302"/>
      <c r="I14" s="302" t="s">
        <v>1085</v>
      </c>
      <c r="J14" s="1059" t="s">
        <v>1117</v>
      </c>
      <c r="K14" s="302"/>
      <c r="L14" s="519"/>
      <c r="M14" s="303"/>
      <c r="N14" s="299"/>
    </row>
    <row r="15" spans="1:14" s="298" customFormat="1" ht="67.5" customHeight="1" x14ac:dyDescent="0.25">
      <c r="A15" s="1052"/>
      <c r="B15" s="1058"/>
      <c r="C15" s="299"/>
      <c r="D15" s="321"/>
      <c r="E15" s="299"/>
      <c r="F15" s="299"/>
      <c r="G15" s="240" t="s">
        <v>1118</v>
      </c>
      <c r="H15" s="321"/>
      <c r="I15" s="302" t="s">
        <v>1085</v>
      </c>
      <c r="J15" s="1055"/>
      <c r="K15" s="302"/>
      <c r="L15" s="519"/>
      <c r="M15" s="299"/>
      <c r="N15" s="299"/>
    </row>
    <row r="16" spans="1:14" s="298" customFormat="1" ht="60" x14ac:dyDescent="0.25">
      <c r="A16" s="1057"/>
      <c r="B16" s="1055"/>
      <c r="C16" s="299"/>
      <c r="D16" s="326"/>
      <c r="E16" s="299"/>
      <c r="F16" s="299"/>
      <c r="G16" s="240" t="s">
        <v>1119</v>
      </c>
      <c r="H16" s="321"/>
      <c r="I16" s="302" t="s">
        <v>1085</v>
      </c>
      <c r="J16" s="240" t="s">
        <v>1120</v>
      </c>
      <c r="K16" s="302"/>
      <c r="L16" s="519"/>
      <c r="M16" s="299"/>
      <c r="N16" s="299"/>
    </row>
    <row r="18" spans="2:12" ht="40.5" customHeight="1" x14ac:dyDescent="0.25">
      <c r="B18" s="485"/>
      <c r="C18" s="485"/>
      <c r="D18" s="859" t="s">
        <v>888</v>
      </c>
      <c r="E18" s="859"/>
      <c r="F18" s="485"/>
      <c r="G18" s="485"/>
      <c r="H18" s="860" t="s">
        <v>891</v>
      </c>
      <c r="I18" s="860"/>
      <c r="J18" s="485"/>
      <c r="K18" s="485"/>
      <c r="L18" s="483"/>
    </row>
    <row r="19" spans="2:12" ht="38.25" x14ac:dyDescent="0.25">
      <c r="B19" s="502" t="s">
        <v>597</v>
      </c>
      <c r="C19" s="485"/>
      <c r="D19" s="312" t="s">
        <v>897</v>
      </c>
      <c r="E19" s="312" t="s">
        <v>898</v>
      </c>
      <c r="F19" s="485"/>
      <c r="G19" s="485"/>
      <c r="H19" s="312" t="s">
        <v>897</v>
      </c>
      <c r="I19" s="312" t="s">
        <v>898</v>
      </c>
      <c r="J19" s="485"/>
      <c r="K19" s="502" t="s">
        <v>598</v>
      </c>
      <c r="L19" s="516" t="s">
        <v>601</v>
      </c>
    </row>
    <row r="20" spans="2:12" x14ac:dyDescent="0.25">
      <c r="B20" s="496">
        <f>COUNTIF(B6:B16,"*")</f>
        <v>2</v>
      </c>
      <c r="C20" s="497"/>
      <c r="D20" s="496">
        <f>COUNTIF(D6:D16,"*")</f>
        <v>0</v>
      </c>
      <c r="E20" s="496">
        <f>COUNTIF(E6:E16,"*")</f>
        <v>2</v>
      </c>
      <c r="F20" s="497"/>
      <c r="G20" s="497"/>
      <c r="H20" s="496">
        <f>COUNTIF(H6:H16,"*")</f>
        <v>8</v>
      </c>
      <c r="I20" s="496">
        <f>COUNTIF(I6:I16,"*")</f>
        <v>3</v>
      </c>
      <c r="J20" s="497"/>
      <c r="K20" s="496">
        <f>COUNTIF(K6:K16,"*")</f>
        <v>0</v>
      </c>
      <c r="L20" s="517">
        <f>AVERAGE(L6:L16)</f>
        <v>1</v>
      </c>
    </row>
  </sheetData>
  <mergeCells count="29">
    <mergeCell ref="J7:J8"/>
    <mergeCell ref="J10:J11"/>
    <mergeCell ref="A14:A16"/>
    <mergeCell ref="B14:B16"/>
    <mergeCell ref="J14:J15"/>
    <mergeCell ref="A6:A13"/>
    <mergeCell ref="B6:B13"/>
    <mergeCell ref="C6:C13"/>
    <mergeCell ref="D6:D13"/>
    <mergeCell ref="E6:E13"/>
    <mergeCell ref="J4:J5"/>
    <mergeCell ref="L4:L5"/>
    <mergeCell ref="M4:M5"/>
    <mergeCell ref="N4:N5"/>
    <mergeCell ref="H4:I4"/>
    <mergeCell ref="A1:B1"/>
    <mergeCell ref="C1:F1"/>
    <mergeCell ref="C3:F3"/>
    <mergeCell ref="G3:J3"/>
    <mergeCell ref="K3:N3"/>
    <mergeCell ref="D18:E18"/>
    <mergeCell ref="H18:I18"/>
    <mergeCell ref="C4:C5"/>
    <mergeCell ref="G4:G5"/>
    <mergeCell ref="A4:A5"/>
    <mergeCell ref="B4:B5"/>
    <mergeCell ref="D4:E4"/>
    <mergeCell ref="F4:F5"/>
    <mergeCell ref="F6:F1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7"/>
  <sheetViews>
    <sheetView showGridLines="0" topLeftCell="A19" zoomScaleNormal="100" workbookViewId="0">
      <selection activeCell="B16" sqref="B16:D16"/>
    </sheetView>
  </sheetViews>
  <sheetFormatPr baseColWidth="10" defaultRowHeight="15" x14ac:dyDescent="0.25"/>
  <cols>
    <col min="1" max="1" width="3.28515625" style="7" customWidth="1"/>
    <col min="2" max="4" width="39.140625" style="7" customWidth="1"/>
    <col min="5" max="5" width="1.28515625" style="7" customWidth="1"/>
    <col min="6" max="16384" width="11.42578125" style="7"/>
  </cols>
  <sheetData>
    <row r="1" spans="1:5" ht="48.75" customHeight="1" x14ac:dyDescent="0.25">
      <c r="A1"/>
      <c r="B1" s="705" t="str">
        <f>Contenido!$B$1</f>
        <v xml:space="preserve">INFORME DE SEGUIMIENTO 
ADMINISTRACIÓN DE RIESGOS </v>
      </c>
      <c r="C1" s="705"/>
      <c r="D1" s="706"/>
      <c r="E1"/>
    </row>
    <row r="2" spans="1:5" ht="20.25" x14ac:dyDescent="0.25">
      <c r="A2"/>
      <c r="B2" s="714" t="str">
        <f>Contenido!$B$2</f>
        <v>JUNIO 2020 - JUNIO 2021</v>
      </c>
      <c r="C2" s="714"/>
      <c r="D2" s="715"/>
      <c r="E2"/>
    </row>
    <row r="3" spans="1:5" x14ac:dyDescent="0.25">
      <c r="A3"/>
      <c r="B3"/>
      <c r="C3"/>
      <c r="D3"/>
      <c r="E3"/>
    </row>
    <row r="4" spans="1:5"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ht="15.75" x14ac:dyDescent="0.25">
      <c r="A12"/>
      <c r="B12" s="716" t="s">
        <v>9</v>
      </c>
      <c r="C12" s="716"/>
      <c r="D12" s="717"/>
      <c r="E12"/>
    </row>
    <row r="13" spans="1:5" ht="41.25" customHeight="1" x14ac:dyDescent="0.25">
      <c r="A13"/>
      <c r="B13" s="711" t="s">
        <v>227</v>
      </c>
      <c r="C13" s="711"/>
      <c r="D13" s="711"/>
      <c r="E13"/>
    </row>
    <row r="14" spans="1:5" x14ac:dyDescent="0.25">
      <c r="A14"/>
      <c r="B14"/>
      <c r="C14"/>
      <c r="D14"/>
      <c r="E14"/>
    </row>
    <row r="15" spans="1:5" ht="15.75" x14ac:dyDescent="0.25">
      <c r="A15"/>
      <c r="B15" s="716" t="s">
        <v>10</v>
      </c>
      <c r="C15" s="716"/>
      <c r="D15" s="717"/>
      <c r="E15"/>
    </row>
    <row r="16" spans="1:5" ht="194.25" customHeight="1" x14ac:dyDescent="0.25">
      <c r="A16"/>
      <c r="B16" s="718"/>
      <c r="C16" s="718"/>
      <c r="D16" s="718"/>
      <c r="E16"/>
    </row>
    <row r="17" spans="1:5" ht="85.5" customHeight="1" x14ac:dyDescent="0.25">
      <c r="A17"/>
      <c r="B17" s="711" t="s">
        <v>206</v>
      </c>
      <c r="C17" s="711"/>
      <c r="D17" s="711"/>
      <c r="E17"/>
    </row>
    <row r="18" spans="1:5" ht="85.5" customHeight="1" x14ac:dyDescent="0.25">
      <c r="A18"/>
      <c r="B18" s="711"/>
      <c r="C18" s="711"/>
      <c r="D18" s="711"/>
      <c r="E18"/>
    </row>
    <row r="19" spans="1:5" ht="32.25" customHeight="1" x14ac:dyDescent="0.25">
      <c r="A19"/>
      <c r="B19" s="719" t="s">
        <v>184</v>
      </c>
      <c r="C19" s="719"/>
      <c r="D19" s="719"/>
      <c r="E19"/>
    </row>
    <row r="20" spans="1:5" ht="58.5" customHeight="1" x14ac:dyDescent="0.25">
      <c r="A20"/>
      <c r="B20" s="712" t="s">
        <v>11</v>
      </c>
      <c r="C20" s="712"/>
      <c r="D20" s="8" t="s">
        <v>224</v>
      </c>
      <c r="E20"/>
    </row>
    <row r="21" spans="1:5" ht="24.75" customHeight="1" x14ac:dyDescent="0.25">
      <c r="A21"/>
      <c r="B21" s="9">
        <v>1</v>
      </c>
      <c r="C21" s="10" t="s">
        <v>12</v>
      </c>
      <c r="D21" s="713" t="s">
        <v>13</v>
      </c>
      <c r="E21"/>
    </row>
    <row r="22" spans="1:5" ht="24.75" customHeight="1" x14ac:dyDescent="0.25">
      <c r="A22"/>
      <c r="B22" s="9">
        <v>2</v>
      </c>
      <c r="C22" s="10" t="s">
        <v>14</v>
      </c>
      <c r="D22" s="713"/>
      <c r="E22"/>
    </row>
    <row r="23" spans="1:5" ht="47.25" x14ac:dyDescent="0.25">
      <c r="A23"/>
      <c r="B23" s="11">
        <v>3</v>
      </c>
      <c r="C23" s="10" t="s">
        <v>15</v>
      </c>
      <c r="D23" s="12" t="s">
        <v>16</v>
      </c>
      <c r="E23"/>
    </row>
    <row r="24" spans="1:5" ht="47.25" x14ac:dyDescent="0.25">
      <c r="A24"/>
      <c r="B24" s="13">
        <v>4</v>
      </c>
      <c r="C24" s="10" t="s">
        <v>17</v>
      </c>
      <c r="D24" s="12" t="s">
        <v>18</v>
      </c>
      <c r="E24"/>
    </row>
    <row r="25" spans="1:5" ht="31.5" x14ac:dyDescent="0.25">
      <c r="A25"/>
      <c r="B25" s="14">
        <v>5</v>
      </c>
      <c r="C25" s="10" t="s">
        <v>19</v>
      </c>
      <c r="D25" s="12" t="s">
        <v>20</v>
      </c>
      <c r="E25"/>
    </row>
    <row r="26" spans="1:5" x14ac:dyDescent="0.25">
      <c r="A26"/>
      <c r="B26" t="s">
        <v>229</v>
      </c>
      <c r="C26"/>
      <c r="D26"/>
      <c r="E26"/>
    </row>
    <row r="27" spans="1:5" x14ac:dyDescent="0.25">
      <c r="A27"/>
      <c r="B27"/>
      <c r="C27"/>
      <c r="D27"/>
      <c r="E27"/>
    </row>
  </sheetData>
  <mergeCells count="10">
    <mergeCell ref="B17:D18"/>
    <mergeCell ref="B20:C20"/>
    <mergeCell ref="D21:D22"/>
    <mergeCell ref="B1:D1"/>
    <mergeCell ref="B2:D2"/>
    <mergeCell ref="B12:D12"/>
    <mergeCell ref="B15:D15"/>
    <mergeCell ref="B13:D13"/>
    <mergeCell ref="B16:D16"/>
    <mergeCell ref="B19:D19"/>
  </mergeCells>
  <pageMargins left="0.7" right="0.7" top="0.75" bottom="0.75" header="0.3" footer="0.3"/>
  <pageSetup scale="74" fitToHeight="0"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showGridLines="0" zoomScale="78" zoomScaleNormal="78" workbookViewId="0">
      <selection activeCell="I10" sqref="I10"/>
    </sheetView>
  </sheetViews>
  <sheetFormatPr baseColWidth="10" defaultRowHeight="15" x14ac:dyDescent="0.25"/>
  <cols>
    <col min="1" max="1" width="5.140625" style="1" customWidth="1"/>
    <col min="2" max="2" width="23.42578125" style="1" customWidth="1"/>
    <col min="3" max="3" width="28.28515625" style="1" customWidth="1"/>
    <col min="4" max="5" width="9.85546875" style="1" customWidth="1"/>
    <col min="6" max="6" width="29" style="1" customWidth="1"/>
    <col min="7" max="7" width="25.42578125" style="1" customWidth="1"/>
    <col min="8" max="9" width="10" style="1" customWidth="1"/>
    <col min="10" max="10" width="32.85546875" style="1" customWidth="1"/>
    <col min="11" max="11" width="30.7109375" style="1" customWidth="1"/>
    <col min="12" max="12" width="13" style="1" customWidth="1"/>
    <col min="13" max="13" width="36.85546875" style="32" customWidth="1"/>
    <col min="14" max="14" width="31.85546875" style="1" customWidth="1"/>
    <col min="15" max="16384" width="11.42578125" style="1"/>
  </cols>
  <sheetData>
    <row r="1" spans="1:14" ht="29.25" customHeight="1" x14ac:dyDescent="0.25">
      <c r="A1" s="861" t="s">
        <v>31</v>
      </c>
      <c r="B1" s="861"/>
      <c r="C1" s="862" t="s">
        <v>1175</v>
      </c>
      <c r="D1" s="862"/>
      <c r="E1" s="862"/>
      <c r="F1" s="862"/>
    </row>
    <row r="2" spans="1:14" ht="21.75" customHeight="1" x14ac:dyDescent="0.25"/>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579" t="s">
        <v>893</v>
      </c>
      <c r="L4" s="870" t="s">
        <v>894</v>
      </c>
      <c r="M4" s="870" t="s">
        <v>895</v>
      </c>
      <c r="N4" s="870" t="s">
        <v>896</v>
      </c>
    </row>
    <row r="5" spans="1:14" s="22" customFormat="1" ht="28.5" customHeight="1" x14ac:dyDescent="0.25">
      <c r="A5" s="884"/>
      <c r="B5" s="884"/>
      <c r="C5" s="886"/>
      <c r="D5" s="577" t="s">
        <v>897</v>
      </c>
      <c r="E5" s="577" t="s">
        <v>898</v>
      </c>
      <c r="F5" s="859"/>
      <c r="G5" s="860"/>
      <c r="H5" s="573" t="s">
        <v>897</v>
      </c>
      <c r="I5" s="573" t="s">
        <v>898</v>
      </c>
      <c r="J5" s="860"/>
      <c r="K5" s="579" t="s">
        <v>899</v>
      </c>
      <c r="L5" s="870"/>
      <c r="M5" s="870"/>
      <c r="N5" s="870"/>
    </row>
    <row r="6" spans="1:14" s="22" customFormat="1" ht="120" x14ac:dyDescent="0.25">
      <c r="A6" s="945">
        <v>1</v>
      </c>
      <c r="B6" s="864" t="s">
        <v>833</v>
      </c>
      <c r="C6" s="864"/>
      <c r="D6" s="947"/>
      <c r="E6" s="945" t="s">
        <v>1085</v>
      </c>
      <c r="F6" s="1060"/>
      <c r="G6" s="1060" t="s">
        <v>312</v>
      </c>
      <c r="H6" s="945" t="s">
        <v>1085</v>
      </c>
      <c r="I6" s="947"/>
      <c r="J6" s="864" t="s">
        <v>1978</v>
      </c>
      <c r="K6" s="582" t="s">
        <v>313</v>
      </c>
      <c r="L6" s="598">
        <v>1</v>
      </c>
      <c r="M6" s="590" t="s">
        <v>1979</v>
      </c>
      <c r="N6" s="572" t="s">
        <v>1971</v>
      </c>
    </row>
    <row r="7" spans="1:14" s="22" customFormat="1" ht="45" x14ac:dyDescent="0.25">
      <c r="A7" s="945"/>
      <c r="B7" s="864"/>
      <c r="C7" s="864"/>
      <c r="D7" s="947"/>
      <c r="E7" s="945"/>
      <c r="F7" s="1060"/>
      <c r="G7" s="1060"/>
      <c r="H7" s="945"/>
      <c r="I7" s="947"/>
      <c r="J7" s="945"/>
      <c r="K7" s="248" t="s">
        <v>314</v>
      </c>
      <c r="L7" s="445">
        <v>1</v>
      </c>
      <c r="M7" s="444" t="s">
        <v>831</v>
      </c>
      <c r="N7" s="390" t="s">
        <v>1972</v>
      </c>
    </row>
    <row r="8" spans="1:14" s="22" customFormat="1" ht="59.25" customHeight="1" x14ac:dyDescent="0.25">
      <c r="A8" s="945"/>
      <c r="B8" s="864"/>
      <c r="C8" s="864"/>
      <c r="D8" s="947"/>
      <c r="E8" s="945"/>
      <c r="F8" s="1060"/>
      <c r="G8" s="1060"/>
      <c r="H8" s="945"/>
      <c r="I8" s="947"/>
      <c r="J8" s="945"/>
      <c r="K8" s="248" t="s">
        <v>315</v>
      </c>
      <c r="L8" s="445">
        <v>1</v>
      </c>
      <c r="M8" s="444" t="s">
        <v>832</v>
      </c>
      <c r="N8" s="213" t="s">
        <v>1973</v>
      </c>
    </row>
    <row r="9" spans="1:14" s="22" customFormat="1" ht="58.5" customHeight="1" x14ac:dyDescent="0.25">
      <c r="A9" s="927"/>
      <c r="B9" s="865"/>
      <c r="C9" s="865"/>
      <c r="D9" s="948"/>
      <c r="E9" s="927"/>
      <c r="F9" s="1061"/>
      <c r="G9" s="1061"/>
      <c r="H9" s="927"/>
      <c r="I9" s="948"/>
      <c r="J9" s="927"/>
      <c r="K9" s="247" t="s">
        <v>316</v>
      </c>
      <c r="L9" s="445">
        <v>1</v>
      </c>
      <c r="M9" s="597" t="s">
        <v>1170</v>
      </c>
      <c r="N9" s="390" t="s">
        <v>1974</v>
      </c>
    </row>
    <row r="10" spans="1:14" s="22" customFormat="1" ht="105" x14ac:dyDescent="0.25">
      <c r="A10" s="213">
        <v>2</v>
      </c>
      <c r="B10" s="390" t="s">
        <v>317</v>
      </c>
      <c r="C10" s="405"/>
      <c r="D10" s="405"/>
      <c r="E10" s="213" t="s">
        <v>1085</v>
      </c>
      <c r="F10" s="405"/>
      <c r="G10" s="429" t="s">
        <v>834</v>
      </c>
      <c r="H10" s="213" t="s">
        <v>1085</v>
      </c>
      <c r="I10" s="405"/>
      <c r="J10" s="390" t="s">
        <v>1171</v>
      </c>
      <c r="K10" s="390" t="s">
        <v>835</v>
      </c>
      <c r="L10" s="445">
        <v>1</v>
      </c>
      <c r="M10" s="444" t="s">
        <v>1980</v>
      </c>
      <c r="N10" s="390" t="s">
        <v>1975</v>
      </c>
    </row>
    <row r="11" spans="1:14" s="22" customFormat="1" ht="120" x14ac:dyDescent="0.25">
      <c r="A11" s="213">
        <v>3</v>
      </c>
      <c r="B11" s="390" t="s">
        <v>319</v>
      </c>
      <c r="C11" s="405"/>
      <c r="D11" s="405"/>
      <c r="E11" s="213" t="s">
        <v>1085</v>
      </c>
      <c r="F11" s="405"/>
      <c r="G11" s="390" t="s">
        <v>320</v>
      </c>
      <c r="H11" s="213" t="s">
        <v>1085</v>
      </c>
      <c r="I11" s="405"/>
      <c r="J11" s="213" t="s">
        <v>1172</v>
      </c>
      <c r="K11" s="390" t="s">
        <v>318</v>
      </c>
      <c r="L11" s="445">
        <v>1</v>
      </c>
      <c r="M11" s="444" t="s">
        <v>1979</v>
      </c>
      <c r="N11" s="576" t="s">
        <v>1981</v>
      </c>
    </row>
    <row r="12" spans="1:14" s="22" customFormat="1" ht="30" x14ac:dyDescent="0.25">
      <c r="A12" s="926">
        <v>4</v>
      </c>
      <c r="B12" s="863" t="s">
        <v>836</v>
      </c>
      <c r="C12" s="405"/>
      <c r="D12" s="405"/>
      <c r="E12" s="926" t="s">
        <v>1085</v>
      </c>
      <c r="G12" s="863" t="s">
        <v>1173</v>
      </c>
      <c r="H12" s="213" t="s">
        <v>1085</v>
      </c>
      <c r="I12" s="405"/>
      <c r="J12" s="863" t="s">
        <v>1174</v>
      </c>
      <c r="K12" s="246" t="s">
        <v>837</v>
      </c>
      <c r="L12" s="445">
        <v>1</v>
      </c>
      <c r="M12" s="444" t="s">
        <v>839</v>
      </c>
      <c r="N12" s="390" t="s">
        <v>1976</v>
      </c>
    </row>
    <row r="13" spans="1:14" s="22" customFormat="1" ht="60" x14ac:dyDescent="0.25">
      <c r="A13" s="927"/>
      <c r="B13" s="865"/>
      <c r="C13" s="405"/>
      <c r="D13" s="405"/>
      <c r="E13" s="927"/>
      <c r="F13" s="405"/>
      <c r="G13" s="865"/>
      <c r="H13" s="554" t="s">
        <v>1085</v>
      </c>
      <c r="I13" s="405"/>
      <c r="J13" s="927"/>
      <c r="K13" s="246" t="s">
        <v>838</v>
      </c>
      <c r="L13" s="445">
        <v>1</v>
      </c>
      <c r="M13" s="444" t="s">
        <v>840</v>
      </c>
      <c r="N13" s="390" t="s">
        <v>1977</v>
      </c>
    </row>
    <row r="16" spans="1:14" ht="31.5" customHeight="1" x14ac:dyDescent="0.25">
      <c r="B16" s="485"/>
      <c r="C16" s="485"/>
      <c r="D16" s="859" t="s">
        <v>888</v>
      </c>
      <c r="E16" s="859"/>
      <c r="F16" s="485"/>
      <c r="G16" s="485"/>
      <c r="H16" s="860" t="s">
        <v>891</v>
      </c>
      <c r="I16" s="860"/>
      <c r="J16" s="485"/>
      <c r="K16" s="485"/>
      <c r="L16" s="483"/>
    </row>
    <row r="17" spans="2:12" ht="39.75" customHeight="1" x14ac:dyDescent="0.25">
      <c r="B17" s="502" t="s">
        <v>597</v>
      </c>
      <c r="C17" s="485"/>
      <c r="D17" s="312" t="s">
        <v>897</v>
      </c>
      <c r="E17" s="312" t="s">
        <v>898</v>
      </c>
      <c r="F17" s="485"/>
      <c r="G17" s="485"/>
      <c r="H17" s="312" t="s">
        <v>897</v>
      </c>
      <c r="I17" s="312" t="s">
        <v>898</v>
      </c>
      <c r="J17" s="485"/>
      <c r="K17" s="502" t="s">
        <v>598</v>
      </c>
      <c r="L17" s="516" t="s">
        <v>601</v>
      </c>
    </row>
    <row r="18" spans="2:12" x14ac:dyDescent="0.25">
      <c r="B18" s="496">
        <f>COUNTIF(B6:B13,"*")</f>
        <v>4</v>
      </c>
      <c r="C18" s="497"/>
      <c r="D18" s="496">
        <f>COUNTIF(D6:D13,"*")</f>
        <v>0</v>
      </c>
      <c r="E18" s="496">
        <f>COUNTIF(E6:E13,"*")</f>
        <v>4</v>
      </c>
      <c r="F18" s="497"/>
      <c r="G18" s="497"/>
      <c r="H18" s="496">
        <f>COUNTIF(H6:H13,"*")</f>
        <v>5</v>
      </c>
      <c r="I18" s="496">
        <f>COUNTIF(I6:I13,"*")</f>
        <v>0</v>
      </c>
      <c r="J18" s="497"/>
      <c r="K18" s="496">
        <f>COUNTIF(K6:K13,"*")</f>
        <v>8</v>
      </c>
      <c r="L18" s="517">
        <f>AVERAGE(L7:L14)</f>
        <v>1</v>
      </c>
    </row>
  </sheetData>
  <mergeCells count="33">
    <mergeCell ref="A6:A9"/>
    <mergeCell ref="J6:J9"/>
    <mergeCell ref="J12:J13"/>
    <mergeCell ref="A1:B1"/>
    <mergeCell ref="C1:F1"/>
    <mergeCell ref="F6:F9"/>
    <mergeCell ref="D6:D9"/>
    <mergeCell ref="A12:A13"/>
    <mergeCell ref="B12:B13"/>
    <mergeCell ref="E12:E13"/>
    <mergeCell ref="G12:G13"/>
    <mergeCell ref="C3:F3"/>
    <mergeCell ref="G3:J3"/>
    <mergeCell ref="C6:C9"/>
    <mergeCell ref="E6:E9"/>
    <mergeCell ref="G6:G9"/>
    <mergeCell ref="A4:A5"/>
    <mergeCell ref="B4:B5"/>
    <mergeCell ref="C4:C5"/>
    <mergeCell ref="D4:E4"/>
    <mergeCell ref="F4:F5"/>
    <mergeCell ref="B6:B9"/>
    <mergeCell ref="I6:I9"/>
    <mergeCell ref="D16:E16"/>
    <mergeCell ref="H16:I16"/>
    <mergeCell ref="K3:N3"/>
    <mergeCell ref="G4:G5"/>
    <mergeCell ref="H4:I4"/>
    <mergeCell ref="J4:J5"/>
    <mergeCell ref="L4:L5"/>
    <mergeCell ref="M4:M5"/>
    <mergeCell ref="N4:N5"/>
    <mergeCell ref="H6:H9"/>
  </mergeCell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60" zoomScaleNormal="60" workbookViewId="0">
      <selection sqref="A1:B2"/>
    </sheetView>
  </sheetViews>
  <sheetFormatPr baseColWidth="10" defaultRowHeight="12.75" x14ac:dyDescent="0.25"/>
  <cols>
    <col min="1" max="1" width="20.28515625" style="138" customWidth="1"/>
    <col min="2" max="2" width="30.5703125" style="138" customWidth="1"/>
    <col min="3" max="3" width="19.28515625" style="140" customWidth="1"/>
    <col min="4" max="4" width="36.7109375" style="145" customWidth="1"/>
    <col min="5" max="5" width="35.85546875" style="145" customWidth="1"/>
    <col min="6" max="6" width="31.140625" style="145" customWidth="1"/>
    <col min="7" max="7" width="20.7109375" style="140" customWidth="1"/>
    <col min="8" max="8" width="6.28515625" style="139" customWidth="1"/>
    <col min="9" max="10" width="6.28515625" style="138" customWidth="1"/>
    <col min="11" max="11" width="30.42578125" style="138" customWidth="1"/>
    <col min="12" max="12" width="8" style="144" customWidth="1"/>
    <col min="13" max="13" width="7.42578125" style="140" customWidth="1"/>
    <col min="14" max="14" width="30.5703125" style="141" customWidth="1"/>
    <col min="15" max="15" width="15.85546875" style="145" customWidth="1"/>
    <col min="16" max="17" width="10.7109375" style="145" customWidth="1"/>
    <col min="18" max="18" width="21.42578125" style="140" customWidth="1"/>
    <col min="19" max="19" width="8.85546875" style="140" customWidth="1"/>
    <col min="20" max="20" width="16.28515625" style="140" customWidth="1"/>
    <col min="21" max="21" width="26.42578125" style="140" customWidth="1"/>
    <col min="22" max="256" width="11.42578125" style="140"/>
    <col min="257" max="257" width="20.28515625" style="140" customWidth="1"/>
    <col min="258" max="258" width="30.5703125" style="140" customWidth="1"/>
    <col min="259" max="259" width="19.28515625" style="140" customWidth="1"/>
    <col min="260" max="260" width="36.7109375" style="140" customWidth="1"/>
    <col min="261" max="261" width="35.85546875" style="140" customWidth="1"/>
    <col min="262" max="262" width="31.140625" style="140" customWidth="1"/>
    <col min="263" max="263" width="20.7109375" style="140" customWidth="1"/>
    <col min="264" max="266" width="6.28515625" style="140" customWidth="1"/>
    <col min="267" max="267" width="30.42578125" style="140" customWidth="1"/>
    <col min="268" max="268" width="8" style="140" customWidth="1"/>
    <col min="269" max="269" width="7.42578125" style="140" customWidth="1"/>
    <col min="270" max="270" width="30.5703125" style="140" customWidth="1"/>
    <col min="271" max="271" width="15.85546875" style="140" customWidth="1"/>
    <col min="272" max="273" width="10.7109375" style="140" customWidth="1"/>
    <col min="274" max="274" width="21.42578125" style="140" customWidth="1"/>
    <col min="275" max="275" width="8.85546875" style="140" customWidth="1"/>
    <col min="276" max="276" width="16.28515625" style="140" customWidth="1"/>
    <col min="277" max="277" width="16" style="140" customWidth="1"/>
    <col min="278" max="512" width="11.42578125" style="140"/>
    <col min="513" max="513" width="20.28515625" style="140" customWidth="1"/>
    <col min="514" max="514" width="30.5703125" style="140" customWidth="1"/>
    <col min="515" max="515" width="19.28515625" style="140" customWidth="1"/>
    <col min="516" max="516" width="36.7109375" style="140" customWidth="1"/>
    <col min="517" max="517" width="35.85546875" style="140" customWidth="1"/>
    <col min="518" max="518" width="31.140625" style="140" customWidth="1"/>
    <col min="519" max="519" width="20.7109375" style="140" customWidth="1"/>
    <col min="520" max="522" width="6.28515625" style="140" customWidth="1"/>
    <col min="523" max="523" width="30.42578125" style="140" customWidth="1"/>
    <col min="524" max="524" width="8" style="140" customWidth="1"/>
    <col min="525" max="525" width="7.42578125" style="140" customWidth="1"/>
    <col min="526" max="526" width="30.5703125" style="140" customWidth="1"/>
    <col min="527" max="527" width="15.85546875" style="140" customWidth="1"/>
    <col min="528" max="529" width="10.7109375" style="140" customWidth="1"/>
    <col min="530" max="530" width="21.42578125" style="140" customWidth="1"/>
    <col min="531" max="531" width="8.85546875" style="140" customWidth="1"/>
    <col min="532" max="532" width="16.28515625" style="140" customWidth="1"/>
    <col min="533" max="533" width="16" style="140" customWidth="1"/>
    <col min="534" max="768" width="11.42578125" style="140"/>
    <col min="769" max="769" width="20.28515625" style="140" customWidth="1"/>
    <col min="770" max="770" width="30.5703125" style="140" customWidth="1"/>
    <col min="771" max="771" width="19.28515625" style="140" customWidth="1"/>
    <col min="772" max="772" width="36.7109375" style="140" customWidth="1"/>
    <col min="773" max="773" width="35.85546875" style="140" customWidth="1"/>
    <col min="774" max="774" width="31.140625" style="140" customWidth="1"/>
    <col min="775" max="775" width="20.7109375" style="140" customWidth="1"/>
    <col min="776" max="778" width="6.28515625" style="140" customWidth="1"/>
    <col min="779" max="779" width="30.42578125" style="140" customWidth="1"/>
    <col min="780" max="780" width="8" style="140" customWidth="1"/>
    <col min="781" max="781" width="7.42578125" style="140" customWidth="1"/>
    <col min="782" max="782" width="30.5703125" style="140" customWidth="1"/>
    <col min="783" max="783" width="15.85546875" style="140" customWidth="1"/>
    <col min="784" max="785" width="10.7109375" style="140" customWidth="1"/>
    <col min="786" max="786" width="21.42578125" style="140" customWidth="1"/>
    <col min="787" max="787" width="8.85546875" style="140" customWidth="1"/>
    <col min="788" max="788" width="16.28515625" style="140" customWidth="1"/>
    <col min="789" max="789" width="16" style="140" customWidth="1"/>
    <col min="790" max="1024" width="11.42578125" style="140"/>
    <col min="1025" max="1025" width="20.28515625" style="140" customWidth="1"/>
    <col min="1026" max="1026" width="30.5703125" style="140" customWidth="1"/>
    <col min="1027" max="1027" width="19.28515625" style="140" customWidth="1"/>
    <col min="1028" max="1028" width="36.7109375" style="140" customWidth="1"/>
    <col min="1029" max="1029" width="35.85546875" style="140" customWidth="1"/>
    <col min="1030" max="1030" width="31.140625" style="140" customWidth="1"/>
    <col min="1031" max="1031" width="20.7109375" style="140" customWidth="1"/>
    <col min="1032" max="1034" width="6.28515625" style="140" customWidth="1"/>
    <col min="1035" max="1035" width="30.42578125" style="140" customWidth="1"/>
    <col min="1036" max="1036" width="8" style="140" customWidth="1"/>
    <col min="1037" max="1037" width="7.42578125" style="140" customWidth="1"/>
    <col min="1038" max="1038" width="30.5703125" style="140" customWidth="1"/>
    <col min="1039" max="1039" width="15.85546875" style="140" customWidth="1"/>
    <col min="1040" max="1041" width="10.7109375" style="140" customWidth="1"/>
    <col min="1042" max="1042" width="21.42578125" style="140" customWidth="1"/>
    <col min="1043" max="1043" width="8.85546875" style="140" customWidth="1"/>
    <col min="1044" max="1044" width="16.28515625" style="140" customWidth="1"/>
    <col min="1045" max="1045" width="16" style="140" customWidth="1"/>
    <col min="1046" max="1280" width="11.42578125" style="140"/>
    <col min="1281" max="1281" width="20.28515625" style="140" customWidth="1"/>
    <col min="1282" max="1282" width="30.5703125" style="140" customWidth="1"/>
    <col min="1283" max="1283" width="19.28515625" style="140" customWidth="1"/>
    <col min="1284" max="1284" width="36.7109375" style="140" customWidth="1"/>
    <col min="1285" max="1285" width="35.85546875" style="140" customWidth="1"/>
    <col min="1286" max="1286" width="31.140625" style="140" customWidth="1"/>
    <col min="1287" max="1287" width="20.7109375" style="140" customWidth="1"/>
    <col min="1288" max="1290" width="6.28515625" style="140" customWidth="1"/>
    <col min="1291" max="1291" width="30.42578125" style="140" customWidth="1"/>
    <col min="1292" max="1292" width="8" style="140" customWidth="1"/>
    <col min="1293" max="1293" width="7.42578125" style="140" customWidth="1"/>
    <col min="1294" max="1294" width="30.5703125" style="140" customWidth="1"/>
    <col min="1295" max="1295" width="15.85546875" style="140" customWidth="1"/>
    <col min="1296" max="1297" width="10.7109375" style="140" customWidth="1"/>
    <col min="1298" max="1298" width="21.42578125" style="140" customWidth="1"/>
    <col min="1299" max="1299" width="8.85546875" style="140" customWidth="1"/>
    <col min="1300" max="1300" width="16.28515625" style="140" customWidth="1"/>
    <col min="1301" max="1301" width="16" style="140" customWidth="1"/>
    <col min="1302" max="1536" width="11.42578125" style="140"/>
    <col min="1537" max="1537" width="20.28515625" style="140" customWidth="1"/>
    <col min="1538" max="1538" width="30.5703125" style="140" customWidth="1"/>
    <col min="1539" max="1539" width="19.28515625" style="140" customWidth="1"/>
    <col min="1540" max="1540" width="36.7109375" style="140" customWidth="1"/>
    <col min="1541" max="1541" width="35.85546875" style="140" customWidth="1"/>
    <col min="1542" max="1542" width="31.140625" style="140" customWidth="1"/>
    <col min="1543" max="1543" width="20.7109375" style="140" customWidth="1"/>
    <col min="1544" max="1546" width="6.28515625" style="140" customWidth="1"/>
    <col min="1547" max="1547" width="30.42578125" style="140" customWidth="1"/>
    <col min="1548" max="1548" width="8" style="140" customWidth="1"/>
    <col min="1549" max="1549" width="7.42578125" style="140" customWidth="1"/>
    <col min="1550" max="1550" width="30.5703125" style="140" customWidth="1"/>
    <col min="1551" max="1551" width="15.85546875" style="140" customWidth="1"/>
    <col min="1552" max="1553" width="10.7109375" style="140" customWidth="1"/>
    <col min="1554" max="1554" width="21.42578125" style="140" customWidth="1"/>
    <col min="1555" max="1555" width="8.85546875" style="140" customWidth="1"/>
    <col min="1556" max="1556" width="16.28515625" style="140" customWidth="1"/>
    <col min="1557" max="1557" width="16" style="140" customWidth="1"/>
    <col min="1558" max="1792" width="11.42578125" style="140"/>
    <col min="1793" max="1793" width="20.28515625" style="140" customWidth="1"/>
    <col min="1794" max="1794" width="30.5703125" style="140" customWidth="1"/>
    <col min="1795" max="1795" width="19.28515625" style="140" customWidth="1"/>
    <col min="1796" max="1796" width="36.7109375" style="140" customWidth="1"/>
    <col min="1797" max="1797" width="35.85546875" style="140" customWidth="1"/>
    <col min="1798" max="1798" width="31.140625" style="140" customWidth="1"/>
    <col min="1799" max="1799" width="20.7109375" style="140" customWidth="1"/>
    <col min="1800" max="1802" width="6.28515625" style="140" customWidth="1"/>
    <col min="1803" max="1803" width="30.42578125" style="140" customWidth="1"/>
    <col min="1804" max="1804" width="8" style="140" customWidth="1"/>
    <col min="1805" max="1805" width="7.42578125" style="140" customWidth="1"/>
    <col min="1806" max="1806" width="30.5703125" style="140" customWidth="1"/>
    <col min="1807" max="1807" width="15.85546875" style="140" customWidth="1"/>
    <col min="1808" max="1809" width="10.7109375" style="140" customWidth="1"/>
    <col min="1810" max="1810" width="21.42578125" style="140" customWidth="1"/>
    <col min="1811" max="1811" width="8.85546875" style="140" customWidth="1"/>
    <col min="1812" max="1812" width="16.28515625" style="140" customWidth="1"/>
    <col min="1813" max="1813" width="16" style="140" customWidth="1"/>
    <col min="1814" max="2048" width="11.42578125" style="140"/>
    <col min="2049" max="2049" width="20.28515625" style="140" customWidth="1"/>
    <col min="2050" max="2050" width="30.5703125" style="140" customWidth="1"/>
    <col min="2051" max="2051" width="19.28515625" style="140" customWidth="1"/>
    <col min="2052" max="2052" width="36.7109375" style="140" customWidth="1"/>
    <col min="2053" max="2053" width="35.85546875" style="140" customWidth="1"/>
    <col min="2054" max="2054" width="31.140625" style="140" customWidth="1"/>
    <col min="2055" max="2055" width="20.7109375" style="140" customWidth="1"/>
    <col min="2056" max="2058" width="6.28515625" style="140" customWidth="1"/>
    <col min="2059" max="2059" width="30.42578125" style="140" customWidth="1"/>
    <col min="2060" max="2060" width="8" style="140" customWidth="1"/>
    <col min="2061" max="2061" width="7.42578125" style="140" customWidth="1"/>
    <col min="2062" max="2062" width="30.5703125" style="140" customWidth="1"/>
    <col min="2063" max="2063" width="15.85546875" style="140" customWidth="1"/>
    <col min="2064" max="2065" width="10.7109375" style="140" customWidth="1"/>
    <col min="2066" max="2066" width="21.42578125" style="140" customWidth="1"/>
    <col min="2067" max="2067" width="8.85546875" style="140" customWidth="1"/>
    <col min="2068" max="2068" width="16.28515625" style="140" customWidth="1"/>
    <col min="2069" max="2069" width="16" style="140" customWidth="1"/>
    <col min="2070" max="2304" width="11.42578125" style="140"/>
    <col min="2305" max="2305" width="20.28515625" style="140" customWidth="1"/>
    <col min="2306" max="2306" width="30.5703125" style="140" customWidth="1"/>
    <col min="2307" max="2307" width="19.28515625" style="140" customWidth="1"/>
    <col min="2308" max="2308" width="36.7109375" style="140" customWidth="1"/>
    <col min="2309" max="2309" width="35.85546875" style="140" customWidth="1"/>
    <col min="2310" max="2310" width="31.140625" style="140" customWidth="1"/>
    <col min="2311" max="2311" width="20.7109375" style="140" customWidth="1"/>
    <col min="2312" max="2314" width="6.28515625" style="140" customWidth="1"/>
    <col min="2315" max="2315" width="30.42578125" style="140" customWidth="1"/>
    <col min="2316" max="2316" width="8" style="140" customWidth="1"/>
    <col min="2317" max="2317" width="7.42578125" style="140" customWidth="1"/>
    <col min="2318" max="2318" width="30.5703125" style="140" customWidth="1"/>
    <col min="2319" max="2319" width="15.85546875" style="140" customWidth="1"/>
    <col min="2320" max="2321" width="10.7109375" style="140" customWidth="1"/>
    <col min="2322" max="2322" width="21.42578125" style="140" customWidth="1"/>
    <col min="2323" max="2323" width="8.85546875" style="140" customWidth="1"/>
    <col min="2324" max="2324" width="16.28515625" style="140" customWidth="1"/>
    <col min="2325" max="2325" width="16" style="140" customWidth="1"/>
    <col min="2326" max="2560" width="11.42578125" style="140"/>
    <col min="2561" max="2561" width="20.28515625" style="140" customWidth="1"/>
    <col min="2562" max="2562" width="30.5703125" style="140" customWidth="1"/>
    <col min="2563" max="2563" width="19.28515625" style="140" customWidth="1"/>
    <col min="2564" max="2564" width="36.7109375" style="140" customWidth="1"/>
    <col min="2565" max="2565" width="35.85546875" style="140" customWidth="1"/>
    <col min="2566" max="2566" width="31.140625" style="140" customWidth="1"/>
    <col min="2567" max="2567" width="20.7109375" style="140" customWidth="1"/>
    <col min="2568" max="2570" width="6.28515625" style="140" customWidth="1"/>
    <col min="2571" max="2571" width="30.42578125" style="140" customWidth="1"/>
    <col min="2572" max="2572" width="8" style="140" customWidth="1"/>
    <col min="2573" max="2573" width="7.42578125" style="140" customWidth="1"/>
    <col min="2574" max="2574" width="30.5703125" style="140" customWidth="1"/>
    <col min="2575" max="2575" width="15.85546875" style="140" customWidth="1"/>
    <col min="2576" max="2577" width="10.7109375" style="140" customWidth="1"/>
    <col min="2578" max="2578" width="21.42578125" style="140" customWidth="1"/>
    <col min="2579" max="2579" width="8.85546875" style="140" customWidth="1"/>
    <col min="2580" max="2580" width="16.28515625" style="140" customWidth="1"/>
    <col min="2581" max="2581" width="16" style="140" customWidth="1"/>
    <col min="2582" max="2816" width="11.42578125" style="140"/>
    <col min="2817" max="2817" width="20.28515625" style="140" customWidth="1"/>
    <col min="2818" max="2818" width="30.5703125" style="140" customWidth="1"/>
    <col min="2819" max="2819" width="19.28515625" style="140" customWidth="1"/>
    <col min="2820" max="2820" width="36.7109375" style="140" customWidth="1"/>
    <col min="2821" max="2821" width="35.85546875" style="140" customWidth="1"/>
    <col min="2822" max="2822" width="31.140625" style="140" customWidth="1"/>
    <col min="2823" max="2823" width="20.7109375" style="140" customWidth="1"/>
    <col min="2824" max="2826" width="6.28515625" style="140" customWidth="1"/>
    <col min="2827" max="2827" width="30.42578125" style="140" customWidth="1"/>
    <col min="2828" max="2828" width="8" style="140" customWidth="1"/>
    <col min="2829" max="2829" width="7.42578125" style="140" customWidth="1"/>
    <col min="2830" max="2830" width="30.5703125" style="140" customWidth="1"/>
    <col min="2831" max="2831" width="15.85546875" style="140" customWidth="1"/>
    <col min="2832" max="2833" width="10.7109375" style="140" customWidth="1"/>
    <col min="2834" max="2834" width="21.42578125" style="140" customWidth="1"/>
    <col min="2835" max="2835" width="8.85546875" style="140" customWidth="1"/>
    <col min="2836" max="2836" width="16.28515625" style="140" customWidth="1"/>
    <col min="2837" max="2837" width="16" style="140" customWidth="1"/>
    <col min="2838" max="3072" width="11.42578125" style="140"/>
    <col min="3073" max="3073" width="20.28515625" style="140" customWidth="1"/>
    <col min="3074" max="3074" width="30.5703125" style="140" customWidth="1"/>
    <col min="3075" max="3075" width="19.28515625" style="140" customWidth="1"/>
    <col min="3076" max="3076" width="36.7109375" style="140" customWidth="1"/>
    <col min="3077" max="3077" width="35.85546875" style="140" customWidth="1"/>
    <col min="3078" max="3078" width="31.140625" style="140" customWidth="1"/>
    <col min="3079" max="3079" width="20.7109375" style="140" customWidth="1"/>
    <col min="3080" max="3082" width="6.28515625" style="140" customWidth="1"/>
    <col min="3083" max="3083" width="30.42578125" style="140" customWidth="1"/>
    <col min="3084" max="3084" width="8" style="140" customWidth="1"/>
    <col min="3085" max="3085" width="7.42578125" style="140" customWidth="1"/>
    <col min="3086" max="3086" width="30.5703125" style="140" customWidth="1"/>
    <col min="3087" max="3087" width="15.85546875" style="140" customWidth="1"/>
    <col min="3088" max="3089" width="10.7109375" style="140" customWidth="1"/>
    <col min="3090" max="3090" width="21.42578125" style="140" customWidth="1"/>
    <col min="3091" max="3091" width="8.85546875" style="140" customWidth="1"/>
    <col min="3092" max="3092" width="16.28515625" style="140" customWidth="1"/>
    <col min="3093" max="3093" width="16" style="140" customWidth="1"/>
    <col min="3094" max="3328" width="11.42578125" style="140"/>
    <col min="3329" max="3329" width="20.28515625" style="140" customWidth="1"/>
    <col min="3330" max="3330" width="30.5703125" style="140" customWidth="1"/>
    <col min="3331" max="3331" width="19.28515625" style="140" customWidth="1"/>
    <col min="3332" max="3332" width="36.7109375" style="140" customWidth="1"/>
    <col min="3333" max="3333" width="35.85546875" style="140" customWidth="1"/>
    <col min="3334" max="3334" width="31.140625" style="140" customWidth="1"/>
    <col min="3335" max="3335" width="20.7109375" style="140" customWidth="1"/>
    <col min="3336" max="3338" width="6.28515625" style="140" customWidth="1"/>
    <col min="3339" max="3339" width="30.42578125" style="140" customWidth="1"/>
    <col min="3340" max="3340" width="8" style="140" customWidth="1"/>
    <col min="3341" max="3341" width="7.42578125" style="140" customWidth="1"/>
    <col min="3342" max="3342" width="30.5703125" style="140" customWidth="1"/>
    <col min="3343" max="3343" width="15.85546875" style="140" customWidth="1"/>
    <col min="3344" max="3345" width="10.7109375" style="140" customWidth="1"/>
    <col min="3346" max="3346" width="21.42578125" style="140" customWidth="1"/>
    <col min="3347" max="3347" width="8.85546875" style="140" customWidth="1"/>
    <col min="3348" max="3348" width="16.28515625" style="140" customWidth="1"/>
    <col min="3349" max="3349" width="16" style="140" customWidth="1"/>
    <col min="3350" max="3584" width="11.42578125" style="140"/>
    <col min="3585" max="3585" width="20.28515625" style="140" customWidth="1"/>
    <col min="3586" max="3586" width="30.5703125" style="140" customWidth="1"/>
    <col min="3587" max="3587" width="19.28515625" style="140" customWidth="1"/>
    <col min="3588" max="3588" width="36.7109375" style="140" customWidth="1"/>
    <col min="3589" max="3589" width="35.85546875" style="140" customWidth="1"/>
    <col min="3590" max="3590" width="31.140625" style="140" customWidth="1"/>
    <col min="3591" max="3591" width="20.7109375" style="140" customWidth="1"/>
    <col min="3592" max="3594" width="6.28515625" style="140" customWidth="1"/>
    <col min="3595" max="3595" width="30.42578125" style="140" customWidth="1"/>
    <col min="3596" max="3596" width="8" style="140" customWidth="1"/>
    <col min="3597" max="3597" width="7.42578125" style="140" customWidth="1"/>
    <col min="3598" max="3598" width="30.5703125" style="140" customWidth="1"/>
    <col min="3599" max="3599" width="15.85546875" style="140" customWidth="1"/>
    <col min="3600" max="3601" width="10.7109375" style="140" customWidth="1"/>
    <col min="3602" max="3602" width="21.42578125" style="140" customWidth="1"/>
    <col min="3603" max="3603" width="8.85546875" style="140" customWidth="1"/>
    <col min="3604" max="3604" width="16.28515625" style="140" customWidth="1"/>
    <col min="3605" max="3605" width="16" style="140" customWidth="1"/>
    <col min="3606" max="3840" width="11.42578125" style="140"/>
    <col min="3841" max="3841" width="20.28515625" style="140" customWidth="1"/>
    <col min="3842" max="3842" width="30.5703125" style="140" customWidth="1"/>
    <col min="3843" max="3843" width="19.28515625" style="140" customWidth="1"/>
    <col min="3844" max="3844" width="36.7109375" style="140" customWidth="1"/>
    <col min="3845" max="3845" width="35.85546875" style="140" customWidth="1"/>
    <col min="3846" max="3846" width="31.140625" style="140" customWidth="1"/>
    <col min="3847" max="3847" width="20.7109375" style="140" customWidth="1"/>
    <col min="3848" max="3850" width="6.28515625" style="140" customWidth="1"/>
    <col min="3851" max="3851" width="30.42578125" style="140" customWidth="1"/>
    <col min="3852" max="3852" width="8" style="140" customWidth="1"/>
    <col min="3853" max="3853" width="7.42578125" style="140" customWidth="1"/>
    <col min="3854" max="3854" width="30.5703125" style="140" customWidth="1"/>
    <col min="3855" max="3855" width="15.85546875" style="140" customWidth="1"/>
    <col min="3856" max="3857" width="10.7109375" style="140" customWidth="1"/>
    <col min="3858" max="3858" width="21.42578125" style="140" customWidth="1"/>
    <col min="3859" max="3859" width="8.85546875" style="140" customWidth="1"/>
    <col min="3860" max="3860" width="16.28515625" style="140" customWidth="1"/>
    <col min="3861" max="3861" width="16" style="140" customWidth="1"/>
    <col min="3862" max="4096" width="11.42578125" style="140"/>
    <col min="4097" max="4097" width="20.28515625" style="140" customWidth="1"/>
    <col min="4098" max="4098" width="30.5703125" style="140" customWidth="1"/>
    <col min="4099" max="4099" width="19.28515625" style="140" customWidth="1"/>
    <col min="4100" max="4100" width="36.7109375" style="140" customWidth="1"/>
    <col min="4101" max="4101" width="35.85546875" style="140" customWidth="1"/>
    <col min="4102" max="4102" width="31.140625" style="140" customWidth="1"/>
    <col min="4103" max="4103" width="20.7109375" style="140" customWidth="1"/>
    <col min="4104" max="4106" width="6.28515625" style="140" customWidth="1"/>
    <col min="4107" max="4107" width="30.42578125" style="140" customWidth="1"/>
    <col min="4108" max="4108" width="8" style="140" customWidth="1"/>
    <col min="4109" max="4109" width="7.42578125" style="140" customWidth="1"/>
    <col min="4110" max="4110" width="30.5703125" style="140" customWidth="1"/>
    <col min="4111" max="4111" width="15.85546875" style="140" customWidth="1"/>
    <col min="4112" max="4113" width="10.7109375" style="140" customWidth="1"/>
    <col min="4114" max="4114" width="21.42578125" style="140" customWidth="1"/>
    <col min="4115" max="4115" width="8.85546875" style="140" customWidth="1"/>
    <col min="4116" max="4116" width="16.28515625" style="140" customWidth="1"/>
    <col min="4117" max="4117" width="16" style="140" customWidth="1"/>
    <col min="4118" max="4352" width="11.42578125" style="140"/>
    <col min="4353" max="4353" width="20.28515625" style="140" customWidth="1"/>
    <col min="4354" max="4354" width="30.5703125" style="140" customWidth="1"/>
    <col min="4355" max="4355" width="19.28515625" style="140" customWidth="1"/>
    <col min="4356" max="4356" width="36.7109375" style="140" customWidth="1"/>
    <col min="4357" max="4357" width="35.85546875" style="140" customWidth="1"/>
    <col min="4358" max="4358" width="31.140625" style="140" customWidth="1"/>
    <col min="4359" max="4359" width="20.7109375" style="140" customWidth="1"/>
    <col min="4360" max="4362" width="6.28515625" style="140" customWidth="1"/>
    <col min="4363" max="4363" width="30.42578125" style="140" customWidth="1"/>
    <col min="4364" max="4364" width="8" style="140" customWidth="1"/>
    <col min="4365" max="4365" width="7.42578125" style="140" customWidth="1"/>
    <col min="4366" max="4366" width="30.5703125" style="140" customWidth="1"/>
    <col min="4367" max="4367" width="15.85546875" style="140" customWidth="1"/>
    <col min="4368" max="4369" width="10.7109375" style="140" customWidth="1"/>
    <col min="4370" max="4370" width="21.42578125" style="140" customWidth="1"/>
    <col min="4371" max="4371" width="8.85546875" style="140" customWidth="1"/>
    <col min="4372" max="4372" width="16.28515625" style="140" customWidth="1"/>
    <col min="4373" max="4373" width="16" style="140" customWidth="1"/>
    <col min="4374" max="4608" width="11.42578125" style="140"/>
    <col min="4609" max="4609" width="20.28515625" style="140" customWidth="1"/>
    <col min="4610" max="4610" width="30.5703125" style="140" customWidth="1"/>
    <col min="4611" max="4611" width="19.28515625" style="140" customWidth="1"/>
    <col min="4612" max="4612" width="36.7109375" style="140" customWidth="1"/>
    <col min="4613" max="4613" width="35.85546875" style="140" customWidth="1"/>
    <col min="4614" max="4614" width="31.140625" style="140" customWidth="1"/>
    <col min="4615" max="4615" width="20.7109375" style="140" customWidth="1"/>
    <col min="4616" max="4618" width="6.28515625" style="140" customWidth="1"/>
    <col min="4619" max="4619" width="30.42578125" style="140" customWidth="1"/>
    <col min="4620" max="4620" width="8" style="140" customWidth="1"/>
    <col min="4621" max="4621" width="7.42578125" style="140" customWidth="1"/>
    <col min="4622" max="4622" width="30.5703125" style="140" customWidth="1"/>
    <col min="4623" max="4623" width="15.85546875" style="140" customWidth="1"/>
    <col min="4624" max="4625" width="10.7109375" style="140" customWidth="1"/>
    <col min="4626" max="4626" width="21.42578125" style="140" customWidth="1"/>
    <col min="4627" max="4627" width="8.85546875" style="140" customWidth="1"/>
    <col min="4628" max="4628" width="16.28515625" style="140" customWidth="1"/>
    <col min="4629" max="4629" width="16" style="140" customWidth="1"/>
    <col min="4630" max="4864" width="11.42578125" style="140"/>
    <col min="4865" max="4865" width="20.28515625" style="140" customWidth="1"/>
    <col min="4866" max="4866" width="30.5703125" style="140" customWidth="1"/>
    <col min="4867" max="4867" width="19.28515625" style="140" customWidth="1"/>
    <col min="4868" max="4868" width="36.7109375" style="140" customWidth="1"/>
    <col min="4869" max="4869" width="35.85546875" style="140" customWidth="1"/>
    <col min="4870" max="4870" width="31.140625" style="140" customWidth="1"/>
    <col min="4871" max="4871" width="20.7109375" style="140" customWidth="1"/>
    <col min="4872" max="4874" width="6.28515625" style="140" customWidth="1"/>
    <col min="4875" max="4875" width="30.42578125" style="140" customWidth="1"/>
    <col min="4876" max="4876" width="8" style="140" customWidth="1"/>
    <col min="4877" max="4877" width="7.42578125" style="140" customWidth="1"/>
    <col min="4878" max="4878" width="30.5703125" style="140" customWidth="1"/>
    <col min="4879" max="4879" width="15.85546875" style="140" customWidth="1"/>
    <col min="4880" max="4881" width="10.7109375" style="140" customWidth="1"/>
    <col min="4882" max="4882" width="21.42578125" style="140" customWidth="1"/>
    <col min="4883" max="4883" width="8.85546875" style="140" customWidth="1"/>
    <col min="4884" max="4884" width="16.28515625" style="140" customWidth="1"/>
    <col min="4885" max="4885" width="16" style="140" customWidth="1"/>
    <col min="4886" max="5120" width="11.42578125" style="140"/>
    <col min="5121" max="5121" width="20.28515625" style="140" customWidth="1"/>
    <col min="5122" max="5122" width="30.5703125" style="140" customWidth="1"/>
    <col min="5123" max="5123" width="19.28515625" style="140" customWidth="1"/>
    <col min="5124" max="5124" width="36.7109375" style="140" customWidth="1"/>
    <col min="5125" max="5125" width="35.85546875" style="140" customWidth="1"/>
    <col min="5126" max="5126" width="31.140625" style="140" customWidth="1"/>
    <col min="5127" max="5127" width="20.7109375" style="140" customWidth="1"/>
    <col min="5128" max="5130" width="6.28515625" style="140" customWidth="1"/>
    <col min="5131" max="5131" width="30.42578125" style="140" customWidth="1"/>
    <col min="5132" max="5132" width="8" style="140" customWidth="1"/>
    <col min="5133" max="5133" width="7.42578125" style="140" customWidth="1"/>
    <col min="5134" max="5134" width="30.5703125" style="140" customWidth="1"/>
    <col min="5135" max="5135" width="15.85546875" style="140" customWidth="1"/>
    <col min="5136" max="5137" width="10.7109375" style="140" customWidth="1"/>
    <col min="5138" max="5138" width="21.42578125" style="140" customWidth="1"/>
    <col min="5139" max="5139" width="8.85546875" style="140" customWidth="1"/>
    <col min="5140" max="5140" width="16.28515625" style="140" customWidth="1"/>
    <col min="5141" max="5141" width="16" style="140" customWidth="1"/>
    <col min="5142" max="5376" width="11.42578125" style="140"/>
    <col min="5377" max="5377" width="20.28515625" style="140" customWidth="1"/>
    <col min="5378" max="5378" width="30.5703125" style="140" customWidth="1"/>
    <col min="5379" max="5379" width="19.28515625" style="140" customWidth="1"/>
    <col min="5380" max="5380" width="36.7109375" style="140" customWidth="1"/>
    <col min="5381" max="5381" width="35.85546875" style="140" customWidth="1"/>
    <col min="5382" max="5382" width="31.140625" style="140" customWidth="1"/>
    <col min="5383" max="5383" width="20.7109375" style="140" customWidth="1"/>
    <col min="5384" max="5386" width="6.28515625" style="140" customWidth="1"/>
    <col min="5387" max="5387" width="30.42578125" style="140" customWidth="1"/>
    <col min="5388" max="5388" width="8" style="140" customWidth="1"/>
    <col min="5389" max="5389" width="7.42578125" style="140" customWidth="1"/>
    <col min="5390" max="5390" width="30.5703125" style="140" customWidth="1"/>
    <col min="5391" max="5391" width="15.85546875" style="140" customWidth="1"/>
    <col min="5392" max="5393" width="10.7109375" style="140" customWidth="1"/>
    <col min="5394" max="5394" width="21.42578125" style="140" customWidth="1"/>
    <col min="5395" max="5395" width="8.85546875" style="140" customWidth="1"/>
    <col min="5396" max="5396" width="16.28515625" style="140" customWidth="1"/>
    <col min="5397" max="5397" width="16" style="140" customWidth="1"/>
    <col min="5398" max="5632" width="11.42578125" style="140"/>
    <col min="5633" max="5633" width="20.28515625" style="140" customWidth="1"/>
    <col min="5634" max="5634" width="30.5703125" style="140" customWidth="1"/>
    <col min="5635" max="5635" width="19.28515625" style="140" customWidth="1"/>
    <col min="5636" max="5636" width="36.7109375" style="140" customWidth="1"/>
    <col min="5637" max="5637" width="35.85546875" style="140" customWidth="1"/>
    <col min="5638" max="5638" width="31.140625" style="140" customWidth="1"/>
    <col min="5639" max="5639" width="20.7109375" style="140" customWidth="1"/>
    <col min="5640" max="5642" width="6.28515625" style="140" customWidth="1"/>
    <col min="5643" max="5643" width="30.42578125" style="140" customWidth="1"/>
    <col min="5644" max="5644" width="8" style="140" customWidth="1"/>
    <col min="5645" max="5645" width="7.42578125" style="140" customWidth="1"/>
    <col min="5646" max="5646" width="30.5703125" style="140" customWidth="1"/>
    <col min="5647" max="5647" width="15.85546875" style="140" customWidth="1"/>
    <col min="5648" max="5649" width="10.7109375" style="140" customWidth="1"/>
    <col min="5650" max="5650" width="21.42578125" style="140" customWidth="1"/>
    <col min="5651" max="5651" width="8.85546875" style="140" customWidth="1"/>
    <col min="5652" max="5652" width="16.28515625" style="140" customWidth="1"/>
    <col min="5653" max="5653" width="16" style="140" customWidth="1"/>
    <col min="5654" max="5888" width="11.42578125" style="140"/>
    <col min="5889" max="5889" width="20.28515625" style="140" customWidth="1"/>
    <col min="5890" max="5890" width="30.5703125" style="140" customWidth="1"/>
    <col min="5891" max="5891" width="19.28515625" style="140" customWidth="1"/>
    <col min="5892" max="5892" width="36.7109375" style="140" customWidth="1"/>
    <col min="5893" max="5893" width="35.85546875" style="140" customWidth="1"/>
    <col min="5894" max="5894" width="31.140625" style="140" customWidth="1"/>
    <col min="5895" max="5895" width="20.7109375" style="140" customWidth="1"/>
    <col min="5896" max="5898" width="6.28515625" style="140" customWidth="1"/>
    <col min="5899" max="5899" width="30.42578125" style="140" customWidth="1"/>
    <col min="5900" max="5900" width="8" style="140" customWidth="1"/>
    <col min="5901" max="5901" width="7.42578125" style="140" customWidth="1"/>
    <col min="5902" max="5902" width="30.5703125" style="140" customWidth="1"/>
    <col min="5903" max="5903" width="15.85546875" style="140" customWidth="1"/>
    <col min="5904" max="5905" width="10.7109375" style="140" customWidth="1"/>
    <col min="5906" max="5906" width="21.42578125" style="140" customWidth="1"/>
    <col min="5907" max="5907" width="8.85546875" style="140" customWidth="1"/>
    <col min="5908" max="5908" width="16.28515625" style="140" customWidth="1"/>
    <col min="5909" max="5909" width="16" style="140" customWidth="1"/>
    <col min="5910" max="6144" width="11.42578125" style="140"/>
    <col min="6145" max="6145" width="20.28515625" style="140" customWidth="1"/>
    <col min="6146" max="6146" width="30.5703125" style="140" customWidth="1"/>
    <col min="6147" max="6147" width="19.28515625" style="140" customWidth="1"/>
    <col min="6148" max="6148" width="36.7109375" style="140" customWidth="1"/>
    <col min="6149" max="6149" width="35.85546875" style="140" customWidth="1"/>
    <col min="6150" max="6150" width="31.140625" style="140" customWidth="1"/>
    <col min="6151" max="6151" width="20.7109375" style="140" customWidth="1"/>
    <col min="6152" max="6154" width="6.28515625" style="140" customWidth="1"/>
    <col min="6155" max="6155" width="30.42578125" style="140" customWidth="1"/>
    <col min="6156" max="6156" width="8" style="140" customWidth="1"/>
    <col min="6157" max="6157" width="7.42578125" style="140" customWidth="1"/>
    <col min="6158" max="6158" width="30.5703125" style="140" customWidth="1"/>
    <col min="6159" max="6159" width="15.85546875" style="140" customWidth="1"/>
    <col min="6160" max="6161" width="10.7109375" style="140" customWidth="1"/>
    <col min="6162" max="6162" width="21.42578125" style="140" customWidth="1"/>
    <col min="6163" max="6163" width="8.85546875" style="140" customWidth="1"/>
    <col min="6164" max="6164" width="16.28515625" style="140" customWidth="1"/>
    <col min="6165" max="6165" width="16" style="140" customWidth="1"/>
    <col min="6166" max="6400" width="11.42578125" style="140"/>
    <col min="6401" max="6401" width="20.28515625" style="140" customWidth="1"/>
    <col min="6402" max="6402" width="30.5703125" style="140" customWidth="1"/>
    <col min="6403" max="6403" width="19.28515625" style="140" customWidth="1"/>
    <col min="6404" max="6404" width="36.7109375" style="140" customWidth="1"/>
    <col min="6405" max="6405" width="35.85546875" style="140" customWidth="1"/>
    <col min="6406" max="6406" width="31.140625" style="140" customWidth="1"/>
    <col min="6407" max="6407" width="20.7109375" style="140" customWidth="1"/>
    <col min="6408" max="6410" width="6.28515625" style="140" customWidth="1"/>
    <col min="6411" max="6411" width="30.42578125" style="140" customWidth="1"/>
    <col min="6412" max="6412" width="8" style="140" customWidth="1"/>
    <col min="6413" max="6413" width="7.42578125" style="140" customWidth="1"/>
    <col min="6414" max="6414" width="30.5703125" style="140" customWidth="1"/>
    <col min="6415" max="6415" width="15.85546875" style="140" customWidth="1"/>
    <col min="6416" max="6417" width="10.7109375" style="140" customWidth="1"/>
    <col min="6418" max="6418" width="21.42578125" style="140" customWidth="1"/>
    <col min="6419" max="6419" width="8.85546875" style="140" customWidth="1"/>
    <col min="6420" max="6420" width="16.28515625" style="140" customWidth="1"/>
    <col min="6421" max="6421" width="16" style="140" customWidth="1"/>
    <col min="6422" max="6656" width="11.42578125" style="140"/>
    <col min="6657" max="6657" width="20.28515625" style="140" customWidth="1"/>
    <col min="6658" max="6658" width="30.5703125" style="140" customWidth="1"/>
    <col min="6659" max="6659" width="19.28515625" style="140" customWidth="1"/>
    <col min="6660" max="6660" width="36.7109375" style="140" customWidth="1"/>
    <col min="6661" max="6661" width="35.85546875" style="140" customWidth="1"/>
    <col min="6662" max="6662" width="31.140625" style="140" customWidth="1"/>
    <col min="6663" max="6663" width="20.7109375" style="140" customWidth="1"/>
    <col min="6664" max="6666" width="6.28515625" style="140" customWidth="1"/>
    <col min="6667" max="6667" width="30.42578125" style="140" customWidth="1"/>
    <col min="6668" max="6668" width="8" style="140" customWidth="1"/>
    <col min="6669" max="6669" width="7.42578125" style="140" customWidth="1"/>
    <col min="6670" max="6670" width="30.5703125" style="140" customWidth="1"/>
    <col min="6671" max="6671" width="15.85546875" style="140" customWidth="1"/>
    <col min="6672" max="6673" width="10.7109375" style="140" customWidth="1"/>
    <col min="6674" max="6674" width="21.42578125" style="140" customWidth="1"/>
    <col min="6675" max="6675" width="8.85546875" style="140" customWidth="1"/>
    <col min="6676" max="6676" width="16.28515625" style="140" customWidth="1"/>
    <col min="6677" max="6677" width="16" style="140" customWidth="1"/>
    <col min="6678" max="6912" width="11.42578125" style="140"/>
    <col min="6913" max="6913" width="20.28515625" style="140" customWidth="1"/>
    <col min="6914" max="6914" width="30.5703125" style="140" customWidth="1"/>
    <col min="6915" max="6915" width="19.28515625" style="140" customWidth="1"/>
    <col min="6916" max="6916" width="36.7109375" style="140" customWidth="1"/>
    <col min="6917" max="6917" width="35.85546875" style="140" customWidth="1"/>
    <col min="6918" max="6918" width="31.140625" style="140" customWidth="1"/>
    <col min="6919" max="6919" width="20.7109375" style="140" customWidth="1"/>
    <col min="6920" max="6922" width="6.28515625" style="140" customWidth="1"/>
    <col min="6923" max="6923" width="30.42578125" style="140" customWidth="1"/>
    <col min="6924" max="6924" width="8" style="140" customWidth="1"/>
    <col min="6925" max="6925" width="7.42578125" style="140" customWidth="1"/>
    <col min="6926" max="6926" width="30.5703125" style="140" customWidth="1"/>
    <col min="6927" max="6927" width="15.85546875" style="140" customWidth="1"/>
    <col min="6928" max="6929" width="10.7109375" style="140" customWidth="1"/>
    <col min="6930" max="6930" width="21.42578125" style="140" customWidth="1"/>
    <col min="6931" max="6931" width="8.85546875" style="140" customWidth="1"/>
    <col min="6932" max="6932" width="16.28515625" style="140" customWidth="1"/>
    <col min="6933" max="6933" width="16" style="140" customWidth="1"/>
    <col min="6934" max="7168" width="11.42578125" style="140"/>
    <col min="7169" max="7169" width="20.28515625" style="140" customWidth="1"/>
    <col min="7170" max="7170" width="30.5703125" style="140" customWidth="1"/>
    <col min="7171" max="7171" width="19.28515625" style="140" customWidth="1"/>
    <col min="7172" max="7172" width="36.7109375" style="140" customWidth="1"/>
    <col min="7173" max="7173" width="35.85546875" style="140" customWidth="1"/>
    <col min="7174" max="7174" width="31.140625" style="140" customWidth="1"/>
    <col min="7175" max="7175" width="20.7109375" style="140" customWidth="1"/>
    <col min="7176" max="7178" width="6.28515625" style="140" customWidth="1"/>
    <col min="7179" max="7179" width="30.42578125" style="140" customWidth="1"/>
    <col min="7180" max="7180" width="8" style="140" customWidth="1"/>
    <col min="7181" max="7181" width="7.42578125" style="140" customWidth="1"/>
    <col min="7182" max="7182" width="30.5703125" style="140" customWidth="1"/>
    <col min="7183" max="7183" width="15.85546875" style="140" customWidth="1"/>
    <col min="7184" max="7185" width="10.7109375" style="140" customWidth="1"/>
    <col min="7186" max="7186" width="21.42578125" style="140" customWidth="1"/>
    <col min="7187" max="7187" width="8.85546875" style="140" customWidth="1"/>
    <col min="7188" max="7188" width="16.28515625" style="140" customWidth="1"/>
    <col min="7189" max="7189" width="16" style="140" customWidth="1"/>
    <col min="7190" max="7424" width="11.42578125" style="140"/>
    <col min="7425" max="7425" width="20.28515625" style="140" customWidth="1"/>
    <col min="7426" max="7426" width="30.5703125" style="140" customWidth="1"/>
    <col min="7427" max="7427" width="19.28515625" style="140" customWidth="1"/>
    <col min="7428" max="7428" width="36.7109375" style="140" customWidth="1"/>
    <col min="7429" max="7429" width="35.85546875" style="140" customWidth="1"/>
    <col min="7430" max="7430" width="31.140625" style="140" customWidth="1"/>
    <col min="7431" max="7431" width="20.7109375" style="140" customWidth="1"/>
    <col min="7432" max="7434" width="6.28515625" style="140" customWidth="1"/>
    <col min="7435" max="7435" width="30.42578125" style="140" customWidth="1"/>
    <col min="7436" max="7436" width="8" style="140" customWidth="1"/>
    <col min="7437" max="7437" width="7.42578125" style="140" customWidth="1"/>
    <col min="7438" max="7438" width="30.5703125" style="140" customWidth="1"/>
    <col min="7439" max="7439" width="15.85546875" style="140" customWidth="1"/>
    <col min="7440" max="7441" width="10.7109375" style="140" customWidth="1"/>
    <col min="7442" max="7442" width="21.42578125" style="140" customWidth="1"/>
    <col min="7443" max="7443" width="8.85546875" style="140" customWidth="1"/>
    <col min="7444" max="7444" width="16.28515625" style="140" customWidth="1"/>
    <col min="7445" max="7445" width="16" style="140" customWidth="1"/>
    <col min="7446" max="7680" width="11.42578125" style="140"/>
    <col min="7681" max="7681" width="20.28515625" style="140" customWidth="1"/>
    <col min="7682" max="7682" width="30.5703125" style="140" customWidth="1"/>
    <col min="7683" max="7683" width="19.28515625" style="140" customWidth="1"/>
    <col min="7684" max="7684" width="36.7109375" style="140" customWidth="1"/>
    <col min="7685" max="7685" width="35.85546875" style="140" customWidth="1"/>
    <col min="7686" max="7686" width="31.140625" style="140" customWidth="1"/>
    <col min="7687" max="7687" width="20.7109375" style="140" customWidth="1"/>
    <col min="7688" max="7690" width="6.28515625" style="140" customWidth="1"/>
    <col min="7691" max="7691" width="30.42578125" style="140" customWidth="1"/>
    <col min="7692" max="7692" width="8" style="140" customWidth="1"/>
    <col min="7693" max="7693" width="7.42578125" style="140" customWidth="1"/>
    <col min="7694" max="7694" width="30.5703125" style="140" customWidth="1"/>
    <col min="7695" max="7695" width="15.85546875" style="140" customWidth="1"/>
    <col min="7696" max="7697" width="10.7109375" style="140" customWidth="1"/>
    <col min="7698" max="7698" width="21.42578125" style="140" customWidth="1"/>
    <col min="7699" max="7699" width="8.85546875" style="140" customWidth="1"/>
    <col min="7700" max="7700" width="16.28515625" style="140" customWidth="1"/>
    <col min="7701" max="7701" width="16" style="140" customWidth="1"/>
    <col min="7702" max="7936" width="11.42578125" style="140"/>
    <col min="7937" max="7937" width="20.28515625" style="140" customWidth="1"/>
    <col min="7938" max="7938" width="30.5703125" style="140" customWidth="1"/>
    <col min="7939" max="7939" width="19.28515625" style="140" customWidth="1"/>
    <col min="7940" max="7940" width="36.7109375" style="140" customWidth="1"/>
    <col min="7941" max="7941" width="35.85546875" style="140" customWidth="1"/>
    <col min="7942" max="7942" width="31.140625" style="140" customWidth="1"/>
    <col min="7943" max="7943" width="20.7109375" style="140" customWidth="1"/>
    <col min="7944" max="7946" width="6.28515625" style="140" customWidth="1"/>
    <col min="7947" max="7947" width="30.42578125" style="140" customWidth="1"/>
    <col min="7948" max="7948" width="8" style="140" customWidth="1"/>
    <col min="7949" max="7949" width="7.42578125" style="140" customWidth="1"/>
    <col min="7950" max="7950" width="30.5703125" style="140" customWidth="1"/>
    <col min="7951" max="7951" width="15.85546875" style="140" customWidth="1"/>
    <col min="7952" max="7953" width="10.7109375" style="140" customWidth="1"/>
    <col min="7954" max="7954" width="21.42578125" style="140" customWidth="1"/>
    <col min="7955" max="7955" width="8.85546875" style="140" customWidth="1"/>
    <col min="7956" max="7956" width="16.28515625" style="140" customWidth="1"/>
    <col min="7957" max="7957" width="16" style="140" customWidth="1"/>
    <col min="7958" max="8192" width="11.42578125" style="140"/>
    <col min="8193" max="8193" width="20.28515625" style="140" customWidth="1"/>
    <col min="8194" max="8194" width="30.5703125" style="140" customWidth="1"/>
    <col min="8195" max="8195" width="19.28515625" style="140" customWidth="1"/>
    <col min="8196" max="8196" width="36.7109375" style="140" customWidth="1"/>
    <col min="8197" max="8197" width="35.85546875" style="140" customWidth="1"/>
    <col min="8198" max="8198" width="31.140625" style="140" customWidth="1"/>
    <col min="8199" max="8199" width="20.7109375" style="140" customWidth="1"/>
    <col min="8200" max="8202" width="6.28515625" style="140" customWidth="1"/>
    <col min="8203" max="8203" width="30.42578125" style="140" customWidth="1"/>
    <col min="8204" max="8204" width="8" style="140" customWidth="1"/>
    <col min="8205" max="8205" width="7.42578125" style="140" customWidth="1"/>
    <col min="8206" max="8206" width="30.5703125" style="140" customWidth="1"/>
    <col min="8207" max="8207" width="15.85546875" style="140" customWidth="1"/>
    <col min="8208" max="8209" width="10.7109375" style="140" customWidth="1"/>
    <col min="8210" max="8210" width="21.42578125" style="140" customWidth="1"/>
    <col min="8211" max="8211" width="8.85546875" style="140" customWidth="1"/>
    <col min="8212" max="8212" width="16.28515625" style="140" customWidth="1"/>
    <col min="8213" max="8213" width="16" style="140" customWidth="1"/>
    <col min="8214" max="8448" width="11.42578125" style="140"/>
    <col min="8449" max="8449" width="20.28515625" style="140" customWidth="1"/>
    <col min="8450" max="8450" width="30.5703125" style="140" customWidth="1"/>
    <col min="8451" max="8451" width="19.28515625" style="140" customWidth="1"/>
    <col min="8452" max="8452" width="36.7109375" style="140" customWidth="1"/>
    <col min="8453" max="8453" width="35.85546875" style="140" customWidth="1"/>
    <col min="8454" max="8454" width="31.140625" style="140" customWidth="1"/>
    <col min="8455" max="8455" width="20.7109375" style="140" customWidth="1"/>
    <col min="8456" max="8458" width="6.28515625" style="140" customWidth="1"/>
    <col min="8459" max="8459" width="30.42578125" style="140" customWidth="1"/>
    <col min="8460" max="8460" width="8" style="140" customWidth="1"/>
    <col min="8461" max="8461" width="7.42578125" style="140" customWidth="1"/>
    <col min="8462" max="8462" width="30.5703125" style="140" customWidth="1"/>
    <col min="8463" max="8463" width="15.85546875" style="140" customWidth="1"/>
    <col min="8464" max="8465" width="10.7109375" style="140" customWidth="1"/>
    <col min="8466" max="8466" width="21.42578125" style="140" customWidth="1"/>
    <col min="8467" max="8467" width="8.85546875" style="140" customWidth="1"/>
    <col min="8468" max="8468" width="16.28515625" style="140" customWidth="1"/>
    <col min="8469" max="8469" width="16" style="140" customWidth="1"/>
    <col min="8470" max="8704" width="11.42578125" style="140"/>
    <col min="8705" max="8705" width="20.28515625" style="140" customWidth="1"/>
    <col min="8706" max="8706" width="30.5703125" style="140" customWidth="1"/>
    <col min="8707" max="8707" width="19.28515625" style="140" customWidth="1"/>
    <col min="8708" max="8708" width="36.7109375" style="140" customWidth="1"/>
    <col min="8709" max="8709" width="35.85546875" style="140" customWidth="1"/>
    <col min="8710" max="8710" width="31.140625" style="140" customWidth="1"/>
    <col min="8711" max="8711" width="20.7109375" style="140" customWidth="1"/>
    <col min="8712" max="8714" width="6.28515625" style="140" customWidth="1"/>
    <col min="8715" max="8715" width="30.42578125" style="140" customWidth="1"/>
    <col min="8716" max="8716" width="8" style="140" customWidth="1"/>
    <col min="8717" max="8717" width="7.42578125" style="140" customWidth="1"/>
    <col min="8718" max="8718" width="30.5703125" style="140" customWidth="1"/>
    <col min="8719" max="8719" width="15.85546875" style="140" customWidth="1"/>
    <col min="8720" max="8721" width="10.7109375" style="140" customWidth="1"/>
    <col min="8722" max="8722" width="21.42578125" style="140" customWidth="1"/>
    <col min="8723" max="8723" width="8.85546875" style="140" customWidth="1"/>
    <col min="8724" max="8724" width="16.28515625" style="140" customWidth="1"/>
    <col min="8725" max="8725" width="16" style="140" customWidth="1"/>
    <col min="8726" max="8960" width="11.42578125" style="140"/>
    <col min="8961" max="8961" width="20.28515625" style="140" customWidth="1"/>
    <col min="8962" max="8962" width="30.5703125" style="140" customWidth="1"/>
    <col min="8963" max="8963" width="19.28515625" style="140" customWidth="1"/>
    <col min="8964" max="8964" width="36.7109375" style="140" customWidth="1"/>
    <col min="8965" max="8965" width="35.85546875" style="140" customWidth="1"/>
    <col min="8966" max="8966" width="31.140625" style="140" customWidth="1"/>
    <col min="8967" max="8967" width="20.7109375" style="140" customWidth="1"/>
    <col min="8968" max="8970" width="6.28515625" style="140" customWidth="1"/>
    <col min="8971" max="8971" width="30.42578125" style="140" customWidth="1"/>
    <col min="8972" max="8972" width="8" style="140" customWidth="1"/>
    <col min="8973" max="8973" width="7.42578125" style="140" customWidth="1"/>
    <col min="8974" max="8974" width="30.5703125" style="140" customWidth="1"/>
    <col min="8975" max="8975" width="15.85546875" style="140" customWidth="1"/>
    <col min="8976" max="8977" width="10.7109375" style="140" customWidth="1"/>
    <col min="8978" max="8978" width="21.42578125" style="140" customWidth="1"/>
    <col min="8979" max="8979" width="8.85546875" style="140" customWidth="1"/>
    <col min="8980" max="8980" width="16.28515625" style="140" customWidth="1"/>
    <col min="8981" max="8981" width="16" style="140" customWidth="1"/>
    <col min="8982" max="9216" width="11.42578125" style="140"/>
    <col min="9217" max="9217" width="20.28515625" style="140" customWidth="1"/>
    <col min="9218" max="9218" width="30.5703125" style="140" customWidth="1"/>
    <col min="9219" max="9219" width="19.28515625" style="140" customWidth="1"/>
    <col min="9220" max="9220" width="36.7109375" style="140" customWidth="1"/>
    <col min="9221" max="9221" width="35.85546875" style="140" customWidth="1"/>
    <col min="9222" max="9222" width="31.140625" style="140" customWidth="1"/>
    <col min="9223" max="9223" width="20.7109375" style="140" customWidth="1"/>
    <col min="9224" max="9226" width="6.28515625" style="140" customWidth="1"/>
    <col min="9227" max="9227" width="30.42578125" style="140" customWidth="1"/>
    <col min="9228" max="9228" width="8" style="140" customWidth="1"/>
    <col min="9229" max="9229" width="7.42578125" style="140" customWidth="1"/>
    <col min="9230" max="9230" width="30.5703125" style="140" customWidth="1"/>
    <col min="9231" max="9231" width="15.85546875" style="140" customWidth="1"/>
    <col min="9232" max="9233" width="10.7109375" style="140" customWidth="1"/>
    <col min="9234" max="9234" width="21.42578125" style="140" customWidth="1"/>
    <col min="9235" max="9235" width="8.85546875" style="140" customWidth="1"/>
    <col min="9236" max="9236" width="16.28515625" style="140" customWidth="1"/>
    <col min="9237" max="9237" width="16" style="140" customWidth="1"/>
    <col min="9238" max="9472" width="11.42578125" style="140"/>
    <col min="9473" max="9473" width="20.28515625" style="140" customWidth="1"/>
    <col min="9474" max="9474" width="30.5703125" style="140" customWidth="1"/>
    <col min="9475" max="9475" width="19.28515625" style="140" customWidth="1"/>
    <col min="9476" max="9476" width="36.7109375" style="140" customWidth="1"/>
    <col min="9477" max="9477" width="35.85546875" style="140" customWidth="1"/>
    <col min="9478" max="9478" width="31.140625" style="140" customWidth="1"/>
    <col min="9479" max="9479" width="20.7109375" style="140" customWidth="1"/>
    <col min="9480" max="9482" width="6.28515625" style="140" customWidth="1"/>
    <col min="9483" max="9483" width="30.42578125" style="140" customWidth="1"/>
    <col min="9484" max="9484" width="8" style="140" customWidth="1"/>
    <col min="9485" max="9485" width="7.42578125" style="140" customWidth="1"/>
    <col min="9486" max="9486" width="30.5703125" style="140" customWidth="1"/>
    <col min="9487" max="9487" width="15.85546875" style="140" customWidth="1"/>
    <col min="9488" max="9489" width="10.7109375" style="140" customWidth="1"/>
    <col min="9490" max="9490" width="21.42578125" style="140" customWidth="1"/>
    <col min="9491" max="9491" width="8.85546875" style="140" customWidth="1"/>
    <col min="9492" max="9492" width="16.28515625" style="140" customWidth="1"/>
    <col min="9493" max="9493" width="16" style="140" customWidth="1"/>
    <col min="9494" max="9728" width="11.42578125" style="140"/>
    <col min="9729" max="9729" width="20.28515625" style="140" customWidth="1"/>
    <col min="9730" max="9730" width="30.5703125" style="140" customWidth="1"/>
    <col min="9731" max="9731" width="19.28515625" style="140" customWidth="1"/>
    <col min="9732" max="9732" width="36.7109375" style="140" customWidth="1"/>
    <col min="9733" max="9733" width="35.85546875" style="140" customWidth="1"/>
    <col min="9734" max="9734" width="31.140625" style="140" customWidth="1"/>
    <col min="9735" max="9735" width="20.7109375" style="140" customWidth="1"/>
    <col min="9736" max="9738" width="6.28515625" style="140" customWidth="1"/>
    <col min="9739" max="9739" width="30.42578125" style="140" customWidth="1"/>
    <col min="9740" max="9740" width="8" style="140" customWidth="1"/>
    <col min="9741" max="9741" width="7.42578125" style="140" customWidth="1"/>
    <col min="9742" max="9742" width="30.5703125" style="140" customWidth="1"/>
    <col min="9743" max="9743" width="15.85546875" style="140" customWidth="1"/>
    <col min="9744" max="9745" width="10.7109375" style="140" customWidth="1"/>
    <col min="9746" max="9746" width="21.42578125" style="140" customWidth="1"/>
    <col min="9747" max="9747" width="8.85546875" style="140" customWidth="1"/>
    <col min="9748" max="9748" width="16.28515625" style="140" customWidth="1"/>
    <col min="9749" max="9749" width="16" style="140" customWidth="1"/>
    <col min="9750" max="9984" width="11.42578125" style="140"/>
    <col min="9985" max="9985" width="20.28515625" style="140" customWidth="1"/>
    <col min="9986" max="9986" width="30.5703125" style="140" customWidth="1"/>
    <col min="9987" max="9987" width="19.28515625" style="140" customWidth="1"/>
    <col min="9988" max="9988" width="36.7109375" style="140" customWidth="1"/>
    <col min="9989" max="9989" width="35.85546875" style="140" customWidth="1"/>
    <col min="9990" max="9990" width="31.140625" style="140" customWidth="1"/>
    <col min="9991" max="9991" width="20.7109375" style="140" customWidth="1"/>
    <col min="9992" max="9994" width="6.28515625" style="140" customWidth="1"/>
    <col min="9995" max="9995" width="30.42578125" style="140" customWidth="1"/>
    <col min="9996" max="9996" width="8" style="140" customWidth="1"/>
    <col min="9997" max="9997" width="7.42578125" style="140" customWidth="1"/>
    <col min="9998" max="9998" width="30.5703125" style="140" customWidth="1"/>
    <col min="9999" max="9999" width="15.85546875" style="140" customWidth="1"/>
    <col min="10000" max="10001" width="10.7109375" style="140" customWidth="1"/>
    <col min="10002" max="10002" width="21.42578125" style="140" customWidth="1"/>
    <col min="10003" max="10003" width="8.85546875" style="140" customWidth="1"/>
    <col min="10004" max="10004" width="16.28515625" style="140" customWidth="1"/>
    <col min="10005" max="10005" width="16" style="140" customWidth="1"/>
    <col min="10006" max="10240" width="11.42578125" style="140"/>
    <col min="10241" max="10241" width="20.28515625" style="140" customWidth="1"/>
    <col min="10242" max="10242" width="30.5703125" style="140" customWidth="1"/>
    <col min="10243" max="10243" width="19.28515625" style="140" customWidth="1"/>
    <col min="10244" max="10244" width="36.7109375" style="140" customWidth="1"/>
    <col min="10245" max="10245" width="35.85546875" style="140" customWidth="1"/>
    <col min="10246" max="10246" width="31.140625" style="140" customWidth="1"/>
    <col min="10247" max="10247" width="20.7109375" style="140" customWidth="1"/>
    <col min="10248" max="10250" width="6.28515625" style="140" customWidth="1"/>
    <col min="10251" max="10251" width="30.42578125" style="140" customWidth="1"/>
    <col min="10252" max="10252" width="8" style="140" customWidth="1"/>
    <col min="10253" max="10253" width="7.42578125" style="140" customWidth="1"/>
    <col min="10254" max="10254" width="30.5703125" style="140" customWidth="1"/>
    <col min="10255" max="10255" width="15.85546875" style="140" customWidth="1"/>
    <col min="10256" max="10257" width="10.7109375" style="140" customWidth="1"/>
    <col min="10258" max="10258" width="21.42578125" style="140" customWidth="1"/>
    <col min="10259" max="10259" width="8.85546875" style="140" customWidth="1"/>
    <col min="10260" max="10260" width="16.28515625" style="140" customWidth="1"/>
    <col min="10261" max="10261" width="16" style="140" customWidth="1"/>
    <col min="10262" max="10496" width="11.42578125" style="140"/>
    <col min="10497" max="10497" width="20.28515625" style="140" customWidth="1"/>
    <col min="10498" max="10498" width="30.5703125" style="140" customWidth="1"/>
    <col min="10499" max="10499" width="19.28515625" style="140" customWidth="1"/>
    <col min="10500" max="10500" width="36.7109375" style="140" customWidth="1"/>
    <col min="10501" max="10501" width="35.85546875" style="140" customWidth="1"/>
    <col min="10502" max="10502" width="31.140625" style="140" customWidth="1"/>
    <col min="10503" max="10503" width="20.7109375" style="140" customWidth="1"/>
    <col min="10504" max="10506" width="6.28515625" style="140" customWidth="1"/>
    <col min="10507" max="10507" width="30.42578125" style="140" customWidth="1"/>
    <col min="10508" max="10508" width="8" style="140" customWidth="1"/>
    <col min="10509" max="10509" width="7.42578125" style="140" customWidth="1"/>
    <col min="10510" max="10510" width="30.5703125" style="140" customWidth="1"/>
    <col min="10511" max="10511" width="15.85546875" style="140" customWidth="1"/>
    <col min="10512" max="10513" width="10.7109375" style="140" customWidth="1"/>
    <col min="10514" max="10514" width="21.42578125" style="140" customWidth="1"/>
    <col min="10515" max="10515" width="8.85546875" style="140" customWidth="1"/>
    <col min="10516" max="10516" width="16.28515625" style="140" customWidth="1"/>
    <col min="10517" max="10517" width="16" style="140" customWidth="1"/>
    <col min="10518" max="10752" width="11.42578125" style="140"/>
    <col min="10753" max="10753" width="20.28515625" style="140" customWidth="1"/>
    <col min="10754" max="10754" width="30.5703125" style="140" customWidth="1"/>
    <col min="10755" max="10755" width="19.28515625" style="140" customWidth="1"/>
    <col min="10756" max="10756" width="36.7109375" style="140" customWidth="1"/>
    <col min="10757" max="10757" width="35.85546875" style="140" customWidth="1"/>
    <col min="10758" max="10758" width="31.140625" style="140" customWidth="1"/>
    <col min="10759" max="10759" width="20.7109375" style="140" customWidth="1"/>
    <col min="10760" max="10762" width="6.28515625" style="140" customWidth="1"/>
    <col min="10763" max="10763" width="30.42578125" style="140" customWidth="1"/>
    <col min="10764" max="10764" width="8" style="140" customWidth="1"/>
    <col min="10765" max="10765" width="7.42578125" style="140" customWidth="1"/>
    <col min="10766" max="10766" width="30.5703125" style="140" customWidth="1"/>
    <col min="10767" max="10767" width="15.85546875" style="140" customWidth="1"/>
    <col min="10768" max="10769" width="10.7109375" style="140" customWidth="1"/>
    <col min="10770" max="10770" width="21.42578125" style="140" customWidth="1"/>
    <col min="10771" max="10771" width="8.85546875" style="140" customWidth="1"/>
    <col min="10772" max="10772" width="16.28515625" style="140" customWidth="1"/>
    <col min="10773" max="10773" width="16" style="140" customWidth="1"/>
    <col min="10774" max="11008" width="11.42578125" style="140"/>
    <col min="11009" max="11009" width="20.28515625" style="140" customWidth="1"/>
    <col min="11010" max="11010" width="30.5703125" style="140" customWidth="1"/>
    <col min="11011" max="11011" width="19.28515625" style="140" customWidth="1"/>
    <col min="11012" max="11012" width="36.7109375" style="140" customWidth="1"/>
    <col min="11013" max="11013" width="35.85546875" style="140" customWidth="1"/>
    <col min="11014" max="11014" width="31.140625" style="140" customWidth="1"/>
    <col min="11015" max="11015" width="20.7109375" style="140" customWidth="1"/>
    <col min="11016" max="11018" width="6.28515625" style="140" customWidth="1"/>
    <col min="11019" max="11019" width="30.42578125" style="140" customWidth="1"/>
    <col min="11020" max="11020" width="8" style="140" customWidth="1"/>
    <col min="11021" max="11021" width="7.42578125" style="140" customWidth="1"/>
    <col min="11022" max="11022" width="30.5703125" style="140" customWidth="1"/>
    <col min="11023" max="11023" width="15.85546875" style="140" customWidth="1"/>
    <col min="11024" max="11025" width="10.7109375" style="140" customWidth="1"/>
    <col min="11026" max="11026" width="21.42578125" style="140" customWidth="1"/>
    <col min="11027" max="11027" width="8.85546875" style="140" customWidth="1"/>
    <col min="11028" max="11028" width="16.28515625" style="140" customWidth="1"/>
    <col min="11029" max="11029" width="16" style="140" customWidth="1"/>
    <col min="11030" max="11264" width="11.42578125" style="140"/>
    <col min="11265" max="11265" width="20.28515625" style="140" customWidth="1"/>
    <col min="11266" max="11266" width="30.5703125" style="140" customWidth="1"/>
    <col min="11267" max="11267" width="19.28515625" style="140" customWidth="1"/>
    <col min="11268" max="11268" width="36.7109375" style="140" customWidth="1"/>
    <col min="11269" max="11269" width="35.85546875" style="140" customWidth="1"/>
    <col min="11270" max="11270" width="31.140625" style="140" customWidth="1"/>
    <col min="11271" max="11271" width="20.7109375" style="140" customWidth="1"/>
    <col min="11272" max="11274" width="6.28515625" style="140" customWidth="1"/>
    <col min="11275" max="11275" width="30.42578125" style="140" customWidth="1"/>
    <col min="11276" max="11276" width="8" style="140" customWidth="1"/>
    <col min="11277" max="11277" width="7.42578125" style="140" customWidth="1"/>
    <col min="11278" max="11278" width="30.5703125" style="140" customWidth="1"/>
    <col min="11279" max="11279" width="15.85546875" style="140" customWidth="1"/>
    <col min="11280" max="11281" width="10.7109375" style="140" customWidth="1"/>
    <col min="11282" max="11282" width="21.42578125" style="140" customWidth="1"/>
    <col min="11283" max="11283" width="8.85546875" style="140" customWidth="1"/>
    <col min="11284" max="11284" width="16.28515625" style="140" customWidth="1"/>
    <col min="11285" max="11285" width="16" style="140" customWidth="1"/>
    <col min="11286" max="11520" width="11.42578125" style="140"/>
    <col min="11521" max="11521" width="20.28515625" style="140" customWidth="1"/>
    <col min="11522" max="11522" width="30.5703125" style="140" customWidth="1"/>
    <col min="11523" max="11523" width="19.28515625" style="140" customWidth="1"/>
    <col min="11524" max="11524" width="36.7109375" style="140" customWidth="1"/>
    <col min="11525" max="11525" width="35.85546875" style="140" customWidth="1"/>
    <col min="11526" max="11526" width="31.140625" style="140" customWidth="1"/>
    <col min="11527" max="11527" width="20.7109375" style="140" customWidth="1"/>
    <col min="11528" max="11530" width="6.28515625" style="140" customWidth="1"/>
    <col min="11531" max="11531" width="30.42578125" style="140" customWidth="1"/>
    <col min="11532" max="11532" width="8" style="140" customWidth="1"/>
    <col min="11533" max="11533" width="7.42578125" style="140" customWidth="1"/>
    <col min="11534" max="11534" width="30.5703125" style="140" customWidth="1"/>
    <col min="11535" max="11535" width="15.85546875" style="140" customWidth="1"/>
    <col min="11536" max="11537" width="10.7109375" style="140" customWidth="1"/>
    <col min="11538" max="11538" width="21.42578125" style="140" customWidth="1"/>
    <col min="11539" max="11539" width="8.85546875" style="140" customWidth="1"/>
    <col min="11540" max="11540" width="16.28515625" style="140" customWidth="1"/>
    <col min="11541" max="11541" width="16" style="140" customWidth="1"/>
    <col min="11542" max="11776" width="11.42578125" style="140"/>
    <col min="11777" max="11777" width="20.28515625" style="140" customWidth="1"/>
    <col min="11778" max="11778" width="30.5703125" style="140" customWidth="1"/>
    <col min="11779" max="11779" width="19.28515625" style="140" customWidth="1"/>
    <col min="11780" max="11780" width="36.7109375" style="140" customWidth="1"/>
    <col min="11781" max="11781" width="35.85546875" style="140" customWidth="1"/>
    <col min="11782" max="11782" width="31.140625" style="140" customWidth="1"/>
    <col min="11783" max="11783" width="20.7109375" style="140" customWidth="1"/>
    <col min="11784" max="11786" width="6.28515625" style="140" customWidth="1"/>
    <col min="11787" max="11787" width="30.42578125" style="140" customWidth="1"/>
    <col min="11788" max="11788" width="8" style="140" customWidth="1"/>
    <col min="11789" max="11789" width="7.42578125" style="140" customWidth="1"/>
    <col min="11790" max="11790" width="30.5703125" style="140" customWidth="1"/>
    <col min="11791" max="11791" width="15.85546875" style="140" customWidth="1"/>
    <col min="11792" max="11793" width="10.7109375" style="140" customWidth="1"/>
    <col min="11794" max="11794" width="21.42578125" style="140" customWidth="1"/>
    <col min="11795" max="11795" width="8.85546875" style="140" customWidth="1"/>
    <col min="11796" max="11796" width="16.28515625" style="140" customWidth="1"/>
    <col min="11797" max="11797" width="16" style="140" customWidth="1"/>
    <col min="11798" max="12032" width="11.42578125" style="140"/>
    <col min="12033" max="12033" width="20.28515625" style="140" customWidth="1"/>
    <col min="12034" max="12034" width="30.5703125" style="140" customWidth="1"/>
    <col min="12035" max="12035" width="19.28515625" style="140" customWidth="1"/>
    <col min="12036" max="12036" width="36.7109375" style="140" customWidth="1"/>
    <col min="12037" max="12037" width="35.85546875" style="140" customWidth="1"/>
    <col min="12038" max="12038" width="31.140625" style="140" customWidth="1"/>
    <col min="12039" max="12039" width="20.7109375" style="140" customWidth="1"/>
    <col min="12040" max="12042" width="6.28515625" style="140" customWidth="1"/>
    <col min="12043" max="12043" width="30.42578125" style="140" customWidth="1"/>
    <col min="12044" max="12044" width="8" style="140" customWidth="1"/>
    <col min="12045" max="12045" width="7.42578125" style="140" customWidth="1"/>
    <col min="12046" max="12046" width="30.5703125" style="140" customWidth="1"/>
    <col min="12047" max="12047" width="15.85546875" style="140" customWidth="1"/>
    <col min="12048" max="12049" width="10.7109375" style="140" customWidth="1"/>
    <col min="12050" max="12050" width="21.42578125" style="140" customWidth="1"/>
    <col min="12051" max="12051" width="8.85546875" style="140" customWidth="1"/>
    <col min="12052" max="12052" width="16.28515625" style="140" customWidth="1"/>
    <col min="12053" max="12053" width="16" style="140" customWidth="1"/>
    <col min="12054" max="12288" width="11.42578125" style="140"/>
    <col min="12289" max="12289" width="20.28515625" style="140" customWidth="1"/>
    <col min="12290" max="12290" width="30.5703125" style="140" customWidth="1"/>
    <col min="12291" max="12291" width="19.28515625" style="140" customWidth="1"/>
    <col min="12292" max="12292" width="36.7109375" style="140" customWidth="1"/>
    <col min="12293" max="12293" width="35.85546875" style="140" customWidth="1"/>
    <col min="12294" max="12294" width="31.140625" style="140" customWidth="1"/>
    <col min="12295" max="12295" width="20.7109375" style="140" customWidth="1"/>
    <col min="12296" max="12298" width="6.28515625" style="140" customWidth="1"/>
    <col min="12299" max="12299" width="30.42578125" style="140" customWidth="1"/>
    <col min="12300" max="12300" width="8" style="140" customWidth="1"/>
    <col min="12301" max="12301" width="7.42578125" style="140" customWidth="1"/>
    <col min="12302" max="12302" width="30.5703125" style="140" customWidth="1"/>
    <col min="12303" max="12303" width="15.85546875" style="140" customWidth="1"/>
    <col min="12304" max="12305" width="10.7109375" style="140" customWidth="1"/>
    <col min="12306" max="12306" width="21.42578125" style="140" customWidth="1"/>
    <col min="12307" max="12307" width="8.85546875" style="140" customWidth="1"/>
    <col min="12308" max="12308" width="16.28515625" style="140" customWidth="1"/>
    <col min="12309" max="12309" width="16" style="140" customWidth="1"/>
    <col min="12310" max="12544" width="11.42578125" style="140"/>
    <col min="12545" max="12545" width="20.28515625" style="140" customWidth="1"/>
    <col min="12546" max="12546" width="30.5703125" style="140" customWidth="1"/>
    <col min="12547" max="12547" width="19.28515625" style="140" customWidth="1"/>
    <col min="12548" max="12548" width="36.7109375" style="140" customWidth="1"/>
    <col min="12549" max="12549" width="35.85546875" style="140" customWidth="1"/>
    <col min="12550" max="12550" width="31.140625" style="140" customWidth="1"/>
    <col min="12551" max="12551" width="20.7109375" style="140" customWidth="1"/>
    <col min="12552" max="12554" width="6.28515625" style="140" customWidth="1"/>
    <col min="12555" max="12555" width="30.42578125" style="140" customWidth="1"/>
    <col min="12556" max="12556" width="8" style="140" customWidth="1"/>
    <col min="12557" max="12557" width="7.42578125" style="140" customWidth="1"/>
    <col min="12558" max="12558" width="30.5703125" style="140" customWidth="1"/>
    <col min="12559" max="12559" width="15.85546875" style="140" customWidth="1"/>
    <col min="12560" max="12561" width="10.7109375" style="140" customWidth="1"/>
    <col min="12562" max="12562" width="21.42578125" style="140" customWidth="1"/>
    <col min="12563" max="12563" width="8.85546875" style="140" customWidth="1"/>
    <col min="12564" max="12564" width="16.28515625" style="140" customWidth="1"/>
    <col min="12565" max="12565" width="16" style="140" customWidth="1"/>
    <col min="12566" max="12800" width="11.42578125" style="140"/>
    <col min="12801" max="12801" width="20.28515625" style="140" customWidth="1"/>
    <col min="12802" max="12802" width="30.5703125" style="140" customWidth="1"/>
    <col min="12803" max="12803" width="19.28515625" style="140" customWidth="1"/>
    <col min="12804" max="12804" width="36.7109375" style="140" customWidth="1"/>
    <col min="12805" max="12805" width="35.85546875" style="140" customWidth="1"/>
    <col min="12806" max="12806" width="31.140625" style="140" customWidth="1"/>
    <col min="12807" max="12807" width="20.7109375" style="140" customWidth="1"/>
    <col min="12808" max="12810" width="6.28515625" style="140" customWidth="1"/>
    <col min="12811" max="12811" width="30.42578125" style="140" customWidth="1"/>
    <col min="12812" max="12812" width="8" style="140" customWidth="1"/>
    <col min="12813" max="12813" width="7.42578125" style="140" customWidth="1"/>
    <col min="12814" max="12814" width="30.5703125" style="140" customWidth="1"/>
    <col min="12815" max="12815" width="15.85546875" style="140" customWidth="1"/>
    <col min="12816" max="12817" width="10.7109375" style="140" customWidth="1"/>
    <col min="12818" max="12818" width="21.42578125" style="140" customWidth="1"/>
    <col min="12819" max="12819" width="8.85546875" style="140" customWidth="1"/>
    <col min="12820" max="12820" width="16.28515625" style="140" customWidth="1"/>
    <col min="12821" max="12821" width="16" style="140" customWidth="1"/>
    <col min="12822" max="13056" width="11.42578125" style="140"/>
    <col min="13057" max="13057" width="20.28515625" style="140" customWidth="1"/>
    <col min="13058" max="13058" width="30.5703125" style="140" customWidth="1"/>
    <col min="13059" max="13059" width="19.28515625" style="140" customWidth="1"/>
    <col min="13060" max="13060" width="36.7109375" style="140" customWidth="1"/>
    <col min="13061" max="13061" width="35.85546875" style="140" customWidth="1"/>
    <col min="13062" max="13062" width="31.140625" style="140" customWidth="1"/>
    <col min="13063" max="13063" width="20.7109375" style="140" customWidth="1"/>
    <col min="13064" max="13066" width="6.28515625" style="140" customWidth="1"/>
    <col min="13067" max="13067" width="30.42578125" style="140" customWidth="1"/>
    <col min="13068" max="13068" width="8" style="140" customWidth="1"/>
    <col min="13069" max="13069" width="7.42578125" style="140" customWidth="1"/>
    <col min="13070" max="13070" width="30.5703125" style="140" customWidth="1"/>
    <col min="13071" max="13071" width="15.85546875" style="140" customWidth="1"/>
    <col min="13072" max="13073" width="10.7109375" style="140" customWidth="1"/>
    <col min="13074" max="13074" width="21.42578125" style="140" customWidth="1"/>
    <col min="13075" max="13075" width="8.85546875" style="140" customWidth="1"/>
    <col min="13076" max="13076" width="16.28515625" style="140" customWidth="1"/>
    <col min="13077" max="13077" width="16" style="140" customWidth="1"/>
    <col min="13078" max="13312" width="11.42578125" style="140"/>
    <col min="13313" max="13313" width="20.28515625" style="140" customWidth="1"/>
    <col min="13314" max="13314" width="30.5703125" style="140" customWidth="1"/>
    <col min="13315" max="13315" width="19.28515625" style="140" customWidth="1"/>
    <col min="13316" max="13316" width="36.7109375" style="140" customWidth="1"/>
    <col min="13317" max="13317" width="35.85546875" style="140" customWidth="1"/>
    <col min="13318" max="13318" width="31.140625" style="140" customWidth="1"/>
    <col min="13319" max="13319" width="20.7109375" style="140" customWidth="1"/>
    <col min="13320" max="13322" width="6.28515625" style="140" customWidth="1"/>
    <col min="13323" max="13323" width="30.42578125" style="140" customWidth="1"/>
    <col min="13324" max="13324" width="8" style="140" customWidth="1"/>
    <col min="13325" max="13325" width="7.42578125" style="140" customWidth="1"/>
    <col min="13326" max="13326" width="30.5703125" style="140" customWidth="1"/>
    <col min="13327" max="13327" width="15.85546875" style="140" customWidth="1"/>
    <col min="13328" max="13329" width="10.7109375" style="140" customWidth="1"/>
    <col min="13330" max="13330" width="21.42578125" style="140" customWidth="1"/>
    <col min="13331" max="13331" width="8.85546875" style="140" customWidth="1"/>
    <col min="13332" max="13332" width="16.28515625" style="140" customWidth="1"/>
    <col min="13333" max="13333" width="16" style="140" customWidth="1"/>
    <col min="13334" max="13568" width="11.42578125" style="140"/>
    <col min="13569" max="13569" width="20.28515625" style="140" customWidth="1"/>
    <col min="13570" max="13570" width="30.5703125" style="140" customWidth="1"/>
    <col min="13571" max="13571" width="19.28515625" style="140" customWidth="1"/>
    <col min="13572" max="13572" width="36.7109375" style="140" customWidth="1"/>
    <col min="13573" max="13573" width="35.85546875" style="140" customWidth="1"/>
    <col min="13574" max="13574" width="31.140625" style="140" customWidth="1"/>
    <col min="13575" max="13575" width="20.7109375" style="140" customWidth="1"/>
    <col min="13576" max="13578" width="6.28515625" style="140" customWidth="1"/>
    <col min="13579" max="13579" width="30.42578125" style="140" customWidth="1"/>
    <col min="13580" max="13580" width="8" style="140" customWidth="1"/>
    <col min="13581" max="13581" width="7.42578125" style="140" customWidth="1"/>
    <col min="13582" max="13582" width="30.5703125" style="140" customWidth="1"/>
    <col min="13583" max="13583" width="15.85546875" style="140" customWidth="1"/>
    <col min="13584" max="13585" width="10.7109375" style="140" customWidth="1"/>
    <col min="13586" max="13586" width="21.42578125" style="140" customWidth="1"/>
    <col min="13587" max="13587" width="8.85546875" style="140" customWidth="1"/>
    <col min="13588" max="13588" width="16.28515625" style="140" customWidth="1"/>
    <col min="13589" max="13589" width="16" style="140" customWidth="1"/>
    <col min="13590" max="13824" width="11.42578125" style="140"/>
    <col min="13825" max="13825" width="20.28515625" style="140" customWidth="1"/>
    <col min="13826" max="13826" width="30.5703125" style="140" customWidth="1"/>
    <col min="13827" max="13827" width="19.28515625" style="140" customWidth="1"/>
    <col min="13828" max="13828" width="36.7109375" style="140" customWidth="1"/>
    <col min="13829" max="13829" width="35.85546875" style="140" customWidth="1"/>
    <col min="13830" max="13830" width="31.140625" style="140" customWidth="1"/>
    <col min="13831" max="13831" width="20.7109375" style="140" customWidth="1"/>
    <col min="13832" max="13834" width="6.28515625" style="140" customWidth="1"/>
    <col min="13835" max="13835" width="30.42578125" style="140" customWidth="1"/>
    <col min="13836" max="13836" width="8" style="140" customWidth="1"/>
    <col min="13837" max="13837" width="7.42578125" style="140" customWidth="1"/>
    <col min="13838" max="13838" width="30.5703125" style="140" customWidth="1"/>
    <col min="13839" max="13839" width="15.85546875" style="140" customWidth="1"/>
    <col min="13840" max="13841" width="10.7109375" style="140" customWidth="1"/>
    <col min="13842" max="13842" width="21.42578125" style="140" customWidth="1"/>
    <col min="13843" max="13843" width="8.85546875" style="140" customWidth="1"/>
    <col min="13844" max="13844" width="16.28515625" style="140" customWidth="1"/>
    <col min="13845" max="13845" width="16" style="140" customWidth="1"/>
    <col min="13846" max="14080" width="11.42578125" style="140"/>
    <col min="14081" max="14081" width="20.28515625" style="140" customWidth="1"/>
    <col min="14082" max="14082" width="30.5703125" style="140" customWidth="1"/>
    <col min="14083" max="14083" width="19.28515625" style="140" customWidth="1"/>
    <col min="14084" max="14084" width="36.7109375" style="140" customWidth="1"/>
    <col min="14085" max="14085" width="35.85546875" style="140" customWidth="1"/>
    <col min="14086" max="14086" width="31.140625" style="140" customWidth="1"/>
    <col min="14087" max="14087" width="20.7109375" style="140" customWidth="1"/>
    <col min="14088" max="14090" width="6.28515625" style="140" customWidth="1"/>
    <col min="14091" max="14091" width="30.42578125" style="140" customWidth="1"/>
    <col min="14092" max="14092" width="8" style="140" customWidth="1"/>
    <col min="14093" max="14093" width="7.42578125" style="140" customWidth="1"/>
    <col min="14094" max="14094" width="30.5703125" style="140" customWidth="1"/>
    <col min="14095" max="14095" width="15.85546875" style="140" customWidth="1"/>
    <col min="14096" max="14097" width="10.7109375" style="140" customWidth="1"/>
    <col min="14098" max="14098" width="21.42578125" style="140" customWidth="1"/>
    <col min="14099" max="14099" width="8.85546875" style="140" customWidth="1"/>
    <col min="14100" max="14100" width="16.28515625" style="140" customWidth="1"/>
    <col min="14101" max="14101" width="16" style="140" customWidth="1"/>
    <col min="14102" max="14336" width="11.42578125" style="140"/>
    <col min="14337" max="14337" width="20.28515625" style="140" customWidth="1"/>
    <col min="14338" max="14338" width="30.5703125" style="140" customWidth="1"/>
    <col min="14339" max="14339" width="19.28515625" style="140" customWidth="1"/>
    <col min="14340" max="14340" width="36.7109375" style="140" customWidth="1"/>
    <col min="14341" max="14341" width="35.85546875" style="140" customWidth="1"/>
    <col min="14342" max="14342" width="31.140625" style="140" customWidth="1"/>
    <col min="14343" max="14343" width="20.7109375" style="140" customWidth="1"/>
    <col min="14344" max="14346" width="6.28515625" style="140" customWidth="1"/>
    <col min="14347" max="14347" width="30.42578125" style="140" customWidth="1"/>
    <col min="14348" max="14348" width="8" style="140" customWidth="1"/>
    <col min="14349" max="14349" width="7.42578125" style="140" customWidth="1"/>
    <col min="14350" max="14350" width="30.5703125" style="140" customWidth="1"/>
    <col min="14351" max="14351" width="15.85546875" style="140" customWidth="1"/>
    <col min="14352" max="14353" width="10.7109375" style="140" customWidth="1"/>
    <col min="14354" max="14354" width="21.42578125" style="140" customWidth="1"/>
    <col min="14355" max="14355" width="8.85546875" style="140" customWidth="1"/>
    <col min="14356" max="14356" width="16.28515625" style="140" customWidth="1"/>
    <col min="14357" max="14357" width="16" style="140" customWidth="1"/>
    <col min="14358" max="14592" width="11.42578125" style="140"/>
    <col min="14593" max="14593" width="20.28515625" style="140" customWidth="1"/>
    <col min="14594" max="14594" width="30.5703125" style="140" customWidth="1"/>
    <col min="14595" max="14595" width="19.28515625" style="140" customWidth="1"/>
    <col min="14596" max="14596" width="36.7109375" style="140" customWidth="1"/>
    <col min="14597" max="14597" width="35.85546875" style="140" customWidth="1"/>
    <col min="14598" max="14598" width="31.140625" style="140" customWidth="1"/>
    <col min="14599" max="14599" width="20.7109375" style="140" customWidth="1"/>
    <col min="14600" max="14602" width="6.28515625" style="140" customWidth="1"/>
    <col min="14603" max="14603" width="30.42578125" style="140" customWidth="1"/>
    <col min="14604" max="14604" width="8" style="140" customWidth="1"/>
    <col min="14605" max="14605" width="7.42578125" style="140" customWidth="1"/>
    <col min="14606" max="14606" width="30.5703125" style="140" customWidth="1"/>
    <col min="14607" max="14607" width="15.85546875" style="140" customWidth="1"/>
    <col min="14608" max="14609" width="10.7109375" style="140" customWidth="1"/>
    <col min="14610" max="14610" width="21.42578125" style="140" customWidth="1"/>
    <col min="14611" max="14611" width="8.85546875" style="140" customWidth="1"/>
    <col min="14612" max="14612" width="16.28515625" style="140" customWidth="1"/>
    <col min="14613" max="14613" width="16" style="140" customWidth="1"/>
    <col min="14614" max="14848" width="11.42578125" style="140"/>
    <col min="14849" max="14849" width="20.28515625" style="140" customWidth="1"/>
    <col min="14850" max="14850" width="30.5703125" style="140" customWidth="1"/>
    <col min="14851" max="14851" width="19.28515625" style="140" customWidth="1"/>
    <col min="14852" max="14852" width="36.7109375" style="140" customWidth="1"/>
    <col min="14853" max="14853" width="35.85546875" style="140" customWidth="1"/>
    <col min="14854" max="14854" width="31.140625" style="140" customWidth="1"/>
    <col min="14855" max="14855" width="20.7109375" style="140" customWidth="1"/>
    <col min="14856" max="14858" width="6.28515625" style="140" customWidth="1"/>
    <col min="14859" max="14859" width="30.42578125" style="140" customWidth="1"/>
    <col min="14860" max="14860" width="8" style="140" customWidth="1"/>
    <col min="14861" max="14861" width="7.42578125" style="140" customWidth="1"/>
    <col min="14862" max="14862" width="30.5703125" style="140" customWidth="1"/>
    <col min="14863" max="14863" width="15.85546875" style="140" customWidth="1"/>
    <col min="14864" max="14865" width="10.7109375" style="140" customWidth="1"/>
    <col min="14866" max="14866" width="21.42578125" style="140" customWidth="1"/>
    <col min="14867" max="14867" width="8.85546875" style="140" customWidth="1"/>
    <col min="14868" max="14868" width="16.28515625" style="140" customWidth="1"/>
    <col min="14869" max="14869" width="16" style="140" customWidth="1"/>
    <col min="14870" max="15104" width="11.42578125" style="140"/>
    <col min="15105" max="15105" width="20.28515625" style="140" customWidth="1"/>
    <col min="15106" max="15106" width="30.5703125" style="140" customWidth="1"/>
    <col min="15107" max="15107" width="19.28515625" style="140" customWidth="1"/>
    <col min="15108" max="15108" width="36.7109375" style="140" customWidth="1"/>
    <col min="15109" max="15109" width="35.85546875" style="140" customWidth="1"/>
    <col min="15110" max="15110" width="31.140625" style="140" customWidth="1"/>
    <col min="15111" max="15111" width="20.7109375" style="140" customWidth="1"/>
    <col min="15112" max="15114" width="6.28515625" style="140" customWidth="1"/>
    <col min="15115" max="15115" width="30.42578125" style="140" customWidth="1"/>
    <col min="15116" max="15116" width="8" style="140" customWidth="1"/>
    <col min="15117" max="15117" width="7.42578125" style="140" customWidth="1"/>
    <col min="15118" max="15118" width="30.5703125" style="140" customWidth="1"/>
    <col min="15119" max="15119" width="15.85546875" style="140" customWidth="1"/>
    <col min="15120" max="15121" width="10.7109375" style="140" customWidth="1"/>
    <col min="15122" max="15122" width="21.42578125" style="140" customWidth="1"/>
    <col min="15123" max="15123" width="8.85546875" style="140" customWidth="1"/>
    <col min="15124" max="15124" width="16.28515625" style="140" customWidth="1"/>
    <col min="15125" max="15125" width="16" style="140" customWidth="1"/>
    <col min="15126" max="15360" width="11.42578125" style="140"/>
    <col min="15361" max="15361" width="20.28515625" style="140" customWidth="1"/>
    <col min="15362" max="15362" width="30.5703125" style="140" customWidth="1"/>
    <col min="15363" max="15363" width="19.28515625" style="140" customWidth="1"/>
    <col min="15364" max="15364" width="36.7109375" style="140" customWidth="1"/>
    <col min="15365" max="15365" width="35.85546875" style="140" customWidth="1"/>
    <col min="15366" max="15366" width="31.140625" style="140" customWidth="1"/>
    <col min="15367" max="15367" width="20.7109375" style="140" customWidth="1"/>
    <col min="15368" max="15370" width="6.28515625" style="140" customWidth="1"/>
    <col min="15371" max="15371" width="30.42578125" style="140" customWidth="1"/>
    <col min="15372" max="15372" width="8" style="140" customWidth="1"/>
    <col min="15373" max="15373" width="7.42578125" style="140" customWidth="1"/>
    <col min="15374" max="15374" width="30.5703125" style="140" customWidth="1"/>
    <col min="15375" max="15375" width="15.85546875" style="140" customWidth="1"/>
    <col min="15376" max="15377" width="10.7109375" style="140" customWidth="1"/>
    <col min="15378" max="15378" width="21.42578125" style="140" customWidth="1"/>
    <col min="15379" max="15379" width="8.85546875" style="140" customWidth="1"/>
    <col min="15380" max="15380" width="16.28515625" style="140" customWidth="1"/>
    <col min="15381" max="15381" width="16" style="140" customWidth="1"/>
    <col min="15382" max="15616" width="11.42578125" style="140"/>
    <col min="15617" max="15617" width="20.28515625" style="140" customWidth="1"/>
    <col min="15618" max="15618" width="30.5703125" style="140" customWidth="1"/>
    <col min="15619" max="15619" width="19.28515625" style="140" customWidth="1"/>
    <col min="15620" max="15620" width="36.7109375" style="140" customWidth="1"/>
    <col min="15621" max="15621" width="35.85546875" style="140" customWidth="1"/>
    <col min="15622" max="15622" width="31.140625" style="140" customWidth="1"/>
    <col min="15623" max="15623" width="20.7109375" style="140" customWidth="1"/>
    <col min="15624" max="15626" width="6.28515625" style="140" customWidth="1"/>
    <col min="15627" max="15627" width="30.42578125" style="140" customWidth="1"/>
    <col min="15628" max="15628" width="8" style="140" customWidth="1"/>
    <col min="15629" max="15629" width="7.42578125" style="140" customWidth="1"/>
    <col min="15630" max="15630" width="30.5703125" style="140" customWidth="1"/>
    <col min="15631" max="15631" width="15.85546875" style="140" customWidth="1"/>
    <col min="15632" max="15633" width="10.7109375" style="140" customWidth="1"/>
    <col min="15634" max="15634" width="21.42578125" style="140" customWidth="1"/>
    <col min="15635" max="15635" width="8.85546875" style="140" customWidth="1"/>
    <col min="15636" max="15636" width="16.28515625" style="140" customWidth="1"/>
    <col min="15637" max="15637" width="16" style="140" customWidth="1"/>
    <col min="15638" max="15872" width="11.42578125" style="140"/>
    <col min="15873" max="15873" width="20.28515625" style="140" customWidth="1"/>
    <col min="15874" max="15874" width="30.5703125" style="140" customWidth="1"/>
    <col min="15875" max="15875" width="19.28515625" style="140" customWidth="1"/>
    <col min="15876" max="15876" width="36.7109375" style="140" customWidth="1"/>
    <col min="15877" max="15877" width="35.85546875" style="140" customWidth="1"/>
    <col min="15878" max="15878" width="31.140625" style="140" customWidth="1"/>
    <col min="15879" max="15879" width="20.7109375" style="140" customWidth="1"/>
    <col min="15880" max="15882" width="6.28515625" style="140" customWidth="1"/>
    <col min="15883" max="15883" width="30.42578125" style="140" customWidth="1"/>
    <col min="15884" max="15884" width="8" style="140" customWidth="1"/>
    <col min="15885" max="15885" width="7.42578125" style="140" customWidth="1"/>
    <col min="15886" max="15886" width="30.5703125" style="140" customWidth="1"/>
    <col min="15887" max="15887" width="15.85546875" style="140" customWidth="1"/>
    <col min="15888" max="15889" width="10.7109375" style="140" customWidth="1"/>
    <col min="15890" max="15890" width="21.42578125" style="140" customWidth="1"/>
    <col min="15891" max="15891" width="8.85546875" style="140" customWidth="1"/>
    <col min="15892" max="15892" width="16.28515625" style="140" customWidth="1"/>
    <col min="15893" max="15893" width="16" style="140" customWidth="1"/>
    <col min="15894" max="16128" width="11.42578125" style="140"/>
    <col min="16129" max="16129" width="20.28515625" style="140" customWidth="1"/>
    <col min="16130" max="16130" width="30.5703125" style="140" customWidth="1"/>
    <col min="16131" max="16131" width="19.28515625" style="140" customWidth="1"/>
    <col min="16132" max="16132" width="36.7109375" style="140" customWidth="1"/>
    <col min="16133" max="16133" width="35.85546875" style="140" customWidth="1"/>
    <col min="16134" max="16134" width="31.140625" style="140" customWidth="1"/>
    <col min="16135" max="16135" width="20.7109375" style="140" customWidth="1"/>
    <col min="16136" max="16138" width="6.28515625" style="140" customWidth="1"/>
    <col min="16139" max="16139" width="30.42578125" style="140" customWidth="1"/>
    <col min="16140" max="16140" width="8" style="140" customWidth="1"/>
    <col min="16141" max="16141" width="7.42578125" style="140" customWidth="1"/>
    <col min="16142" max="16142" width="30.5703125" style="140" customWidth="1"/>
    <col min="16143" max="16143" width="15.85546875" style="140" customWidth="1"/>
    <col min="16144" max="16145" width="10.7109375" style="140" customWidth="1"/>
    <col min="16146" max="16146" width="21.42578125" style="140" customWidth="1"/>
    <col min="16147" max="16147" width="8.85546875" style="140" customWidth="1"/>
    <col min="16148" max="16148" width="16.28515625" style="140" customWidth="1"/>
    <col min="16149" max="16149" width="16" style="140" customWidth="1"/>
    <col min="16150" max="16384" width="11.42578125" style="140"/>
  </cols>
  <sheetData>
    <row r="1" spans="1:21" s="130" customFormat="1" ht="42" customHeight="1" x14ac:dyDescent="0.25">
      <c r="A1" s="1069"/>
      <c r="B1" s="1070"/>
      <c r="C1" s="1073" t="s">
        <v>239</v>
      </c>
      <c r="D1" s="1074"/>
      <c r="E1" s="1074"/>
      <c r="F1" s="1074"/>
      <c r="G1" s="1074"/>
      <c r="H1" s="1074"/>
      <c r="I1" s="1074"/>
      <c r="J1" s="1074"/>
      <c r="K1" s="1074"/>
      <c r="L1" s="1074"/>
      <c r="M1" s="1074"/>
      <c r="N1" s="1074"/>
      <c r="O1" s="1074"/>
      <c r="P1" s="1074"/>
      <c r="Q1" s="1074"/>
      <c r="R1" s="1074"/>
      <c r="S1" s="1074"/>
      <c r="T1" s="1075"/>
      <c r="U1" s="167" t="s">
        <v>240</v>
      </c>
    </row>
    <row r="2" spans="1:21" s="130" customFormat="1" ht="42" customHeight="1" thickBot="1" x14ac:dyDescent="0.3">
      <c r="A2" s="1071"/>
      <c r="B2" s="1072"/>
      <c r="C2" s="1076" t="s">
        <v>241</v>
      </c>
      <c r="D2" s="1077"/>
      <c r="E2" s="1077"/>
      <c r="F2" s="1077"/>
      <c r="G2" s="1077"/>
      <c r="H2" s="1077"/>
      <c r="I2" s="1077"/>
      <c r="J2" s="1077"/>
      <c r="K2" s="1077"/>
      <c r="L2" s="1077"/>
      <c r="M2" s="1077"/>
      <c r="N2" s="1077"/>
      <c r="O2" s="1077"/>
      <c r="P2" s="1077"/>
      <c r="Q2" s="1077"/>
      <c r="R2" s="1077"/>
      <c r="S2" s="1077"/>
      <c r="T2" s="1078"/>
      <c r="U2" s="168" t="s">
        <v>242</v>
      </c>
    </row>
    <row r="3" spans="1:21" s="130" customFormat="1" ht="42" customHeight="1" thickBot="1" x14ac:dyDescent="0.3">
      <c r="A3" s="1079" t="s">
        <v>370</v>
      </c>
      <c r="B3" s="1080"/>
      <c r="C3" s="1080"/>
      <c r="D3" s="1080"/>
      <c r="E3" s="1081"/>
      <c r="F3" s="1082" t="s">
        <v>371</v>
      </c>
      <c r="G3" s="1083"/>
      <c r="H3" s="1083"/>
      <c r="I3" s="1083"/>
      <c r="J3" s="1083"/>
      <c r="K3" s="1083"/>
      <c r="L3" s="1083"/>
      <c r="M3" s="1083"/>
      <c r="N3" s="1083"/>
      <c r="O3" s="1083"/>
      <c r="P3" s="1083"/>
      <c r="Q3" s="1083"/>
      <c r="R3" s="1083"/>
      <c r="S3" s="1083"/>
      <c r="T3" s="1083"/>
      <c r="U3" s="1084"/>
    </row>
    <row r="4" spans="1:21" s="142" customFormat="1" ht="52.5" customHeight="1" x14ac:dyDescent="0.25">
      <c r="A4" s="1062" t="s">
        <v>326</v>
      </c>
      <c r="B4" s="1063"/>
      <c r="C4" s="1064" t="s">
        <v>327</v>
      </c>
      <c r="D4" s="1062" t="s">
        <v>328</v>
      </c>
      <c r="E4" s="1066"/>
      <c r="F4" s="1063"/>
      <c r="G4" s="1064" t="s">
        <v>329</v>
      </c>
      <c r="H4" s="1067" t="s">
        <v>243</v>
      </c>
      <c r="I4" s="1067" t="s">
        <v>244</v>
      </c>
      <c r="J4" s="1067" t="s">
        <v>245</v>
      </c>
      <c r="K4" s="1064" t="s">
        <v>246</v>
      </c>
      <c r="L4" s="1089" t="s">
        <v>247</v>
      </c>
      <c r="M4" s="1089" t="s">
        <v>248</v>
      </c>
      <c r="N4" s="1064" t="s">
        <v>249</v>
      </c>
      <c r="O4" s="1064" t="s">
        <v>250</v>
      </c>
      <c r="P4" s="1062" t="s">
        <v>251</v>
      </c>
      <c r="Q4" s="1063"/>
      <c r="R4" s="1087" t="s">
        <v>252</v>
      </c>
      <c r="S4" s="1087" t="s">
        <v>253</v>
      </c>
      <c r="T4" s="1085" t="s">
        <v>254</v>
      </c>
      <c r="U4" s="1087" t="s">
        <v>255</v>
      </c>
    </row>
    <row r="5" spans="1:21" s="142" customFormat="1" ht="53.25" customHeight="1" thickBot="1" x14ac:dyDescent="0.3">
      <c r="A5" s="175" t="s">
        <v>330</v>
      </c>
      <c r="B5" s="175" t="s">
        <v>331</v>
      </c>
      <c r="C5" s="1065"/>
      <c r="D5" s="177" t="s">
        <v>257</v>
      </c>
      <c r="E5" s="177" t="s">
        <v>257</v>
      </c>
      <c r="F5" s="177" t="s">
        <v>258</v>
      </c>
      <c r="G5" s="1065"/>
      <c r="H5" s="1068"/>
      <c r="I5" s="1068"/>
      <c r="J5" s="1068"/>
      <c r="K5" s="1065"/>
      <c r="L5" s="1090"/>
      <c r="M5" s="1090"/>
      <c r="N5" s="1065"/>
      <c r="O5" s="1065"/>
      <c r="P5" s="175" t="s">
        <v>259</v>
      </c>
      <c r="Q5" s="175" t="s">
        <v>260</v>
      </c>
      <c r="R5" s="1065"/>
      <c r="S5" s="1065"/>
      <c r="T5" s="1086"/>
      <c r="U5" s="1088"/>
    </row>
    <row r="6" spans="1:21" s="130" customFormat="1" ht="72.75" customHeight="1" x14ac:dyDescent="0.25">
      <c r="A6" s="1102" t="s">
        <v>372</v>
      </c>
      <c r="B6" s="1097" t="s">
        <v>824</v>
      </c>
      <c r="C6" s="1094" t="s">
        <v>825</v>
      </c>
      <c r="D6" s="1097" t="s">
        <v>373</v>
      </c>
      <c r="E6" s="1097" t="s">
        <v>374</v>
      </c>
      <c r="F6" s="174" t="s">
        <v>826</v>
      </c>
      <c r="G6" s="1094" t="s">
        <v>375</v>
      </c>
      <c r="H6" s="1091" t="s">
        <v>261</v>
      </c>
      <c r="I6" s="1091" t="s">
        <v>265</v>
      </c>
      <c r="J6" s="1091" t="s">
        <v>376</v>
      </c>
      <c r="K6" s="1097" t="s">
        <v>827</v>
      </c>
      <c r="L6" s="1091" t="s">
        <v>377</v>
      </c>
      <c r="M6" s="1091" t="s">
        <v>262</v>
      </c>
      <c r="N6" s="1091"/>
      <c r="O6" s="1091"/>
      <c r="P6" s="1091"/>
      <c r="Q6" s="1091"/>
      <c r="R6" s="1091"/>
      <c r="S6" s="1091"/>
      <c r="T6" s="1091"/>
      <c r="U6" s="963" t="s">
        <v>823</v>
      </c>
    </row>
    <row r="7" spans="1:21" s="130" customFormat="1" ht="72.75" customHeight="1" x14ac:dyDescent="0.25">
      <c r="A7" s="1103"/>
      <c r="B7" s="1060"/>
      <c r="C7" s="1095"/>
      <c r="D7" s="1060"/>
      <c r="E7" s="1061"/>
      <c r="F7" s="166" t="s">
        <v>378</v>
      </c>
      <c r="G7" s="1095"/>
      <c r="H7" s="1092"/>
      <c r="I7" s="1092"/>
      <c r="J7" s="1092"/>
      <c r="K7" s="1060"/>
      <c r="L7" s="1092"/>
      <c r="M7" s="1092"/>
      <c r="N7" s="1092"/>
      <c r="O7" s="1092"/>
      <c r="P7" s="1092"/>
      <c r="Q7" s="1092"/>
      <c r="R7" s="1092"/>
      <c r="S7" s="1092"/>
      <c r="T7" s="1092"/>
      <c r="U7" s="1113"/>
    </row>
    <row r="8" spans="1:21" s="130" customFormat="1" ht="72.75" customHeight="1" x14ac:dyDescent="0.25">
      <c r="A8" s="1103"/>
      <c r="B8" s="1060"/>
      <c r="C8" s="1095"/>
      <c r="D8" s="1060"/>
      <c r="E8" s="1099" t="s">
        <v>379</v>
      </c>
      <c r="F8" s="1099"/>
      <c r="G8" s="1095"/>
      <c r="H8" s="1092"/>
      <c r="I8" s="1092"/>
      <c r="J8" s="1092"/>
      <c r="K8" s="1060"/>
      <c r="L8" s="1092"/>
      <c r="M8" s="1092"/>
      <c r="N8" s="1092"/>
      <c r="O8" s="1092"/>
      <c r="P8" s="1092"/>
      <c r="Q8" s="1092"/>
      <c r="R8" s="1092"/>
      <c r="S8" s="1092"/>
      <c r="T8" s="1092"/>
      <c r="U8" s="1113"/>
    </row>
    <row r="9" spans="1:21" s="130" customFormat="1" ht="72.75" customHeight="1" x14ac:dyDescent="0.25">
      <c r="A9" s="1103"/>
      <c r="B9" s="1060"/>
      <c r="C9" s="1095"/>
      <c r="D9" s="1060"/>
      <c r="E9" s="1061"/>
      <c r="F9" s="1061"/>
      <c r="G9" s="1095"/>
      <c r="H9" s="1092"/>
      <c r="I9" s="1092"/>
      <c r="J9" s="1092"/>
      <c r="K9" s="1060"/>
      <c r="L9" s="1092"/>
      <c r="M9" s="1092"/>
      <c r="N9" s="1092"/>
      <c r="O9" s="1092"/>
      <c r="P9" s="1092"/>
      <c r="Q9" s="1092"/>
      <c r="R9" s="1092"/>
      <c r="S9" s="1092"/>
      <c r="T9" s="1092"/>
      <c r="U9" s="1113"/>
    </row>
    <row r="10" spans="1:21" s="130" customFormat="1" ht="72.75" customHeight="1" x14ac:dyDescent="0.25">
      <c r="A10" s="1103"/>
      <c r="B10" s="1060"/>
      <c r="C10" s="1095"/>
      <c r="D10" s="1060"/>
      <c r="E10" s="1099" t="s">
        <v>380</v>
      </c>
      <c r="F10" s="1099"/>
      <c r="G10" s="1095"/>
      <c r="H10" s="1092"/>
      <c r="I10" s="1092"/>
      <c r="J10" s="1092"/>
      <c r="K10" s="1060"/>
      <c r="L10" s="1092"/>
      <c r="M10" s="1092"/>
      <c r="N10" s="1092"/>
      <c r="O10" s="1092"/>
      <c r="P10" s="1092"/>
      <c r="Q10" s="1092"/>
      <c r="R10" s="1092"/>
      <c r="S10" s="1092"/>
      <c r="T10" s="1092"/>
      <c r="U10" s="1113"/>
    </row>
    <row r="11" spans="1:21" s="130" customFormat="1" ht="72.75" customHeight="1" thickBot="1" x14ac:dyDescent="0.3">
      <c r="A11" s="1104"/>
      <c r="B11" s="1098"/>
      <c r="C11" s="1096"/>
      <c r="D11" s="1098"/>
      <c r="E11" s="1098"/>
      <c r="F11" s="1098"/>
      <c r="G11" s="1096"/>
      <c r="H11" s="1093"/>
      <c r="I11" s="1093"/>
      <c r="J11" s="1093"/>
      <c r="K11" s="1098"/>
      <c r="L11" s="1093"/>
      <c r="M11" s="1093"/>
      <c r="N11" s="1093"/>
      <c r="O11" s="1093"/>
      <c r="P11" s="1093"/>
      <c r="Q11" s="1093"/>
      <c r="R11" s="1093"/>
      <c r="S11" s="1093"/>
      <c r="T11" s="1093"/>
      <c r="U11" s="1113"/>
    </row>
    <row r="12" spans="1:21" s="130" customFormat="1" ht="76.5" customHeight="1" x14ac:dyDescent="0.25">
      <c r="A12" s="1102" t="s">
        <v>381</v>
      </c>
      <c r="B12" s="1097" t="s">
        <v>382</v>
      </c>
      <c r="C12" s="1097" t="s">
        <v>828</v>
      </c>
      <c r="D12" s="174" t="s">
        <v>383</v>
      </c>
      <c r="E12" s="174" t="s">
        <v>384</v>
      </c>
      <c r="F12" s="174"/>
      <c r="G12" s="1097" t="s">
        <v>385</v>
      </c>
      <c r="H12" s="1091" t="s">
        <v>264</v>
      </c>
      <c r="I12" s="1091" t="s">
        <v>386</v>
      </c>
      <c r="J12" s="1091" t="s">
        <v>387</v>
      </c>
      <c r="K12" s="1094" t="s">
        <v>388</v>
      </c>
      <c r="L12" s="1091" t="s">
        <v>389</v>
      </c>
      <c r="M12" s="1091" t="s">
        <v>272</v>
      </c>
      <c r="N12" s="1091"/>
      <c r="O12" s="1091"/>
      <c r="P12" s="1091"/>
      <c r="Q12" s="1091"/>
      <c r="R12" s="1091"/>
      <c r="S12" s="1091"/>
      <c r="T12" s="1091"/>
      <c r="U12" s="1113"/>
    </row>
    <row r="13" spans="1:21" s="130" customFormat="1" ht="70.5" customHeight="1" x14ac:dyDescent="0.25">
      <c r="A13" s="1103"/>
      <c r="B13" s="1060"/>
      <c r="C13" s="1060"/>
      <c r="D13" s="166" t="s">
        <v>390</v>
      </c>
      <c r="E13" s="166" t="s">
        <v>391</v>
      </c>
      <c r="F13" s="166"/>
      <c r="G13" s="1060"/>
      <c r="H13" s="1092"/>
      <c r="I13" s="1092"/>
      <c r="J13" s="1092"/>
      <c r="K13" s="1095"/>
      <c r="L13" s="1092"/>
      <c r="M13" s="1092"/>
      <c r="N13" s="1092"/>
      <c r="O13" s="1092"/>
      <c r="P13" s="1092"/>
      <c r="Q13" s="1092"/>
      <c r="R13" s="1092"/>
      <c r="S13" s="1092"/>
      <c r="T13" s="1092"/>
      <c r="U13" s="1113"/>
    </row>
    <row r="14" spans="1:21" ht="64.5" customHeight="1" x14ac:dyDescent="0.25">
      <c r="A14" s="1103"/>
      <c r="B14" s="1060"/>
      <c r="C14" s="1060"/>
      <c r="D14" s="166" t="s">
        <v>829</v>
      </c>
      <c r="E14" s="166" t="s">
        <v>392</v>
      </c>
      <c r="F14" s="178"/>
      <c r="G14" s="1060"/>
      <c r="H14" s="1092"/>
      <c r="I14" s="1092"/>
      <c r="J14" s="1092"/>
      <c r="K14" s="1095"/>
      <c r="L14" s="1092"/>
      <c r="M14" s="1092"/>
      <c r="N14" s="1092"/>
      <c r="O14" s="1092"/>
      <c r="P14" s="1092"/>
      <c r="Q14" s="1092"/>
      <c r="R14" s="1092"/>
      <c r="S14" s="1092"/>
      <c r="T14" s="1092"/>
      <c r="U14" s="1113"/>
    </row>
    <row r="15" spans="1:21" ht="62.25" customHeight="1" thickBot="1" x14ac:dyDescent="0.3">
      <c r="A15" s="1104"/>
      <c r="B15" s="1098"/>
      <c r="C15" s="1098"/>
      <c r="D15" s="179" t="s">
        <v>393</v>
      </c>
      <c r="E15" s="179"/>
      <c r="F15" s="179"/>
      <c r="G15" s="1098"/>
      <c r="H15" s="1093"/>
      <c r="I15" s="1093"/>
      <c r="J15" s="1093"/>
      <c r="K15" s="1096"/>
      <c r="L15" s="1093"/>
      <c r="M15" s="1093"/>
      <c r="N15" s="1093"/>
      <c r="O15" s="1093"/>
      <c r="P15" s="1093"/>
      <c r="Q15" s="1093"/>
      <c r="R15" s="1093"/>
      <c r="S15" s="1093"/>
      <c r="T15" s="1093"/>
      <c r="U15" s="1113"/>
    </row>
    <row r="16" spans="1:21" ht="32.25" customHeight="1" x14ac:dyDescent="0.25">
      <c r="A16" s="1097" t="s">
        <v>394</v>
      </c>
      <c r="B16" s="1097" t="s">
        <v>395</v>
      </c>
      <c r="C16" s="1097" t="s">
        <v>828</v>
      </c>
      <c r="D16" s="1097" t="s">
        <v>396</v>
      </c>
      <c r="E16" s="1100" t="s">
        <v>397</v>
      </c>
      <c r="F16" s="1109"/>
      <c r="G16" s="1097" t="s">
        <v>398</v>
      </c>
      <c r="H16" s="1091" t="s">
        <v>261</v>
      </c>
      <c r="I16" s="1091" t="s">
        <v>265</v>
      </c>
      <c r="J16" s="1091" t="s">
        <v>376</v>
      </c>
      <c r="K16" s="1097" t="s">
        <v>399</v>
      </c>
      <c r="L16" s="1110" t="s">
        <v>377</v>
      </c>
      <c r="M16" s="1091" t="s">
        <v>262</v>
      </c>
      <c r="N16" s="1091"/>
      <c r="O16" s="1091"/>
      <c r="P16" s="1091"/>
      <c r="Q16" s="1091"/>
      <c r="R16" s="1091"/>
      <c r="S16" s="1091"/>
      <c r="T16" s="1091"/>
      <c r="U16" s="1113"/>
    </row>
    <row r="17" spans="1:21" ht="40.5" customHeight="1" x14ac:dyDescent="0.25">
      <c r="A17" s="1060"/>
      <c r="B17" s="1060"/>
      <c r="C17" s="1060"/>
      <c r="D17" s="1061"/>
      <c r="E17" s="1101"/>
      <c r="F17" s="1108"/>
      <c r="G17" s="1060"/>
      <c r="H17" s="1092"/>
      <c r="I17" s="1092"/>
      <c r="J17" s="1092"/>
      <c r="K17" s="1060"/>
      <c r="L17" s="1111"/>
      <c r="M17" s="1092"/>
      <c r="N17" s="1092"/>
      <c r="O17" s="1092"/>
      <c r="P17" s="1092"/>
      <c r="Q17" s="1092"/>
      <c r="R17" s="1092"/>
      <c r="S17" s="1092"/>
      <c r="T17" s="1092"/>
      <c r="U17" s="1113"/>
    </row>
    <row r="18" spans="1:21" ht="51.75" customHeight="1" x14ac:dyDescent="0.25">
      <c r="A18" s="1060"/>
      <c r="B18" s="1060"/>
      <c r="C18" s="1060"/>
      <c r="D18" s="166" t="s">
        <v>400</v>
      </c>
      <c r="E18" s="166" t="s">
        <v>401</v>
      </c>
      <c r="F18" s="180"/>
      <c r="G18" s="1060"/>
      <c r="H18" s="1092"/>
      <c r="I18" s="1092"/>
      <c r="J18" s="1092"/>
      <c r="K18" s="1060"/>
      <c r="L18" s="1111"/>
      <c r="M18" s="1092"/>
      <c r="N18" s="1092"/>
      <c r="O18" s="1092"/>
      <c r="P18" s="1092"/>
      <c r="Q18" s="1092"/>
      <c r="R18" s="1092"/>
      <c r="S18" s="1092"/>
      <c r="T18" s="1092"/>
      <c r="U18" s="1113"/>
    </row>
    <row r="19" spans="1:21" ht="72" customHeight="1" x14ac:dyDescent="0.25">
      <c r="A19" s="1060"/>
      <c r="B19" s="1060"/>
      <c r="C19" s="1060"/>
      <c r="D19" s="1099" t="s">
        <v>829</v>
      </c>
      <c r="E19" s="1099" t="s">
        <v>830</v>
      </c>
      <c r="F19" s="1106"/>
      <c r="G19" s="1060"/>
      <c r="H19" s="1092"/>
      <c r="I19" s="1092"/>
      <c r="J19" s="1092"/>
      <c r="K19" s="1060"/>
      <c r="L19" s="1111"/>
      <c r="M19" s="1092"/>
      <c r="N19" s="1092"/>
      <c r="O19" s="1092"/>
      <c r="P19" s="1092"/>
      <c r="Q19" s="1092"/>
      <c r="R19" s="1092"/>
      <c r="S19" s="1092"/>
      <c r="T19" s="1092"/>
      <c r="U19" s="1113"/>
    </row>
    <row r="20" spans="1:21" ht="15" customHeight="1" x14ac:dyDescent="0.25">
      <c r="A20" s="1060"/>
      <c r="B20" s="1060"/>
      <c r="C20" s="1060"/>
      <c r="D20" s="1060"/>
      <c r="E20" s="1060"/>
      <c r="F20" s="1107"/>
      <c r="G20" s="1060"/>
      <c r="H20" s="1092"/>
      <c r="I20" s="1092"/>
      <c r="J20" s="1092"/>
      <c r="K20" s="1060"/>
      <c r="L20" s="1111"/>
      <c r="M20" s="1092"/>
      <c r="N20" s="1092"/>
      <c r="O20" s="1092"/>
      <c r="P20" s="1092"/>
      <c r="Q20" s="1092"/>
      <c r="R20" s="1092"/>
      <c r="S20" s="1092"/>
      <c r="T20" s="1092"/>
      <c r="U20" s="1113"/>
    </row>
    <row r="21" spans="1:21" ht="15" customHeight="1" x14ac:dyDescent="0.25">
      <c r="A21" s="1060"/>
      <c r="B21" s="1060"/>
      <c r="C21" s="1060"/>
      <c r="D21" s="1061"/>
      <c r="E21" s="1061"/>
      <c r="F21" s="1108"/>
      <c r="G21" s="1060"/>
      <c r="H21" s="1092"/>
      <c r="I21" s="1092"/>
      <c r="J21" s="1092"/>
      <c r="K21" s="1060"/>
      <c r="L21" s="1111"/>
      <c r="M21" s="1092"/>
      <c r="N21" s="1092"/>
      <c r="O21" s="1092"/>
      <c r="P21" s="1092"/>
      <c r="Q21" s="1092"/>
      <c r="R21" s="1092"/>
      <c r="S21" s="1092"/>
      <c r="T21" s="1092"/>
      <c r="U21" s="1113"/>
    </row>
    <row r="22" spans="1:21" ht="64.5" customHeight="1" x14ac:dyDescent="0.25">
      <c r="A22" s="1061"/>
      <c r="B22" s="1061"/>
      <c r="C22" s="1061"/>
      <c r="D22" s="166" t="s">
        <v>402</v>
      </c>
      <c r="E22" s="170"/>
      <c r="F22" s="170"/>
      <c r="G22" s="1061"/>
      <c r="H22" s="1105"/>
      <c r="I22" s="1105"/>
      <c r="J22" s="1105"/>
      <c r="K22" s="1061"/>
      <c r="L22" s="1112"/>
      <c r="M22" s="1105"/>
      <c r="N22" s="1105"/>
      <c r="O22" s="1105"/>
      <c r="P22" s="1105"/>
      <c r="Q22" s="1105"/>
      <c r="R22" s="1105"/>
      <c r="S22" s="1105"/>
      <c r="T22" s="1105"/>
      <c r="U22" s="964"/>
    </row>
    <row r="23" spans="1:21" x14ac:dyDescent="0.25">
      <c r="L23" s="130"/>
      <c r="M23" s="130"/>
      <c r="N23" s="132"/>
      <c r="O23" s="135"/>
      <c r="P23" s="148"/>
    </row>
    <row r="24" spans="1:21" s="151" customFormat="1" ht="31.5" customHeight="1" x14ac:dyDescent="0.25">
      <c r="A24" s="152">
        <f>COUNTIF(A6:A22,"*")</f>
        <v>3</v>
      </c>
      <c r="N24" s="152">
        <f>COUNTIF(N6:N20,"*")</f>
        <v>0</v>
      </c>
      <c r="T24" s="154" t="e">
        <f>AVERAGE(T6:T20)</f>
        <v>#DIV/0!</v>
      </c>
    </row>
    <row r="25" spans="1:21" s="151" customFormat="1" ht="31.5" customHeight="1" x14ac:dyDescent="0.25">
      <c r="A25" s="131" t="s">
        <v>597</v>
      </c>
      <c r="N25" s="131" t="s">
        <v>598</v>
      </c>
      <c r="T25" s="153" t="s">
        <v>601</v>
      </c>
    </row>
    <row r="37" spans="14:14" x14ac:dyDescent="0.25">
      <c r="N37" s="141" t="s">
        <v>28</v>
      </c>
    </row>
  </sheetData>
  <mergeCells count="86">
    <mergeCell ref="T12:T15"/>
    <mergeCell ref="S16:S22"/>
    <mergeCell ref="T16:T22"/>
    <mergeCell ref="U6:U22"/>
    <mergeCell ref="T6:T11"/>
    <mergeCell ref="D19:D21"/>
    <mergeCell ref="E19:E21"/>
    <mergeCell ref="F19:F21"/>
    <mergeCell ref="N6:N11"/>
    <mergeCell ref="O6:O11"/>
    <mergeCell ref="L12:L15"/>
    <mergeCell ref="M12:M15"/>
    <mergeCell ref="F16:F17"/>
    <mergeCell ref="G16:G22"/>
    <mergeCell ref="H16:H22"/>
    <mergeCell ref="I16:I22"/>
    <mergeCell ref="J16:J22"/>
    <mergeCell ref="K16:K22"/>
    <mergeCell ref="L16:L22"/>
    <mergeCell ref="M16:M22"/>
    <mergeCell ref="N12:N15"/>
    <mergeCell ref="N16:N22"/>
    <mergeCell ref="O16:O22"/>
    <mergeCell ref="P16:P22"/>
    <mergeCell ref="Q16:Q22"/>
    <mergeCell ref="R16:R22"/>
    <mergeCell ref="O12:O15"/>
    <mergeCell ref="P12:P15"/>
    <mergeCell ref="Q12:Q15"/>
    <mergeCell ref="R12:R15"/>
    <mergeCell ref="S12:S15"/>
    <mergeCell ref="P6:P11"/>
    <mergeCell ref="Q6:Q11"/>
    <mergeCell ref="R6:R11"/>
    <mergeCell ref="S6:S11"/>
    <mergeCell ref="A16:A22"/>
    <mergeCell ref="B16:B22"/>
    <mergeCell ref="C16:C22"/>
    <mergeCell ref="D16:D17"/>
    <mergeCell ref="E16:E17"/>
    <mergeCell ref="A12:A15"/>
    <mergeCell ref="B12:B15"/>
    <mergeCell ref="C12:C15"/>
    <mergeCell ref="H6:H11"/>
    <mergeCell ref="I6:I11"/>
    <mergeCell ref="G6:G11"/>
    <mergeCell ref="A6:A11"/>
    <mergeCell ref="B6:B11"/>
    <mergeCell ref="C6:C11"/>
    <mergeCell ref="D6:D11"/>
    <mergeCell ref="E8:E9"/>
    <mergeCell ref="F8:F9"/>
    <mergeCell ref="E10:E11"/>
    <mergeCell ref="F10:F11"/>
    <mergeCell ref="M6:M11"/>
    <mergeCell ref="I12:I15"/>
    <mergeCell ref="J12:J15"/>
    <mergeCell ref="K12:K15"/>
    <mergeCell ref="E6:E7"/>
    <mergeCell ref="G12:G15"/>
    <mergeCell ref="H12:H15"/>
    <mergeCell ref="J6:J11"/>
    <mergeCell ref="K6:K11"/>
    <mergeCell ref="L6:L11"/>
    <mergeCell ref="T4:T5"/>
    <mergeCell ref="U4:U5"/>
    <mergeCell ref="I4:I5"/>
    <mergeCell ref="J4:J5"/>
    <mergeCell ref="K4:K5"/>
    <mergeCell ref="L4:L5"/>
    <mergeCell ref="M4:M5"/>
    <mergeCell ref="N4:N5"/>
    <mergeCell ref="O4:O5"/>
    <mergeCell ref="P4:Q4"/>
    <mergeCell ref="R4:R5"/>
    <mergeCell ref="S4:S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showGridLines="0" topLeftCell="A36" zoomScale="60" zoomScaleNormal="60" workbookViewId="0">
      <selection activeCell="J37" sqref="J37"/>
    </sheetView>
  </sheetViews>
  <sheetFormatPr baseColWidth="10" defaultColWidth="12.5703125" defaultRowHeight="15" x14ac:dyDescent="0.25"/>
  <cols>
    <col min="1" max="1" width="5.140625" style="1" customWidth="1"/>
    <col min="2" max="2" width="52.42578125" style="1" customWidth="1"/>
    <col min="3" max="3" width="28.28515625" style="1" customWidth="1"/>
    <col min="4" max="5" width="9.85546875" style="1" customWidth="1"/>
    <col min="6" max="6" width="29" style="1" customWidth="1"/>
    <col min="7" max="7" width="25.42578125" style="1" customWidth="1"/>
    <col min="8" max="9" width="14.7109375" style="1" customWidth="1"/>
    <col min="10" max="10" width="69.7109375" style="1" customWidth="1"/>
    <col min="11" max="11" width="30.7109375" style="1" customWidth="1"/>
    <col min="12" max="12" width="21.42578125" style="1" customWidth="1"/>
    <col min="13" max="13" width="70" style="1" customWidth="1"/>
    <col min="14" max="14" width="45" style="1" customWidth="1"/>
    <col min="15" max="16384" width="12.5703125" style="1"/>
  </cols>
  <sheetData>
    <row r="1" spans="1:17" ht="34.5" customHeight="1" x14ac:dyDescent="0.25">
      <c r="A1" s="861" t="s">
        <v>31</v>
      </c>
      <c r="B1" s="861"/>
      <c r="C1" s="1151" t="s">
        <v>1225</v>
      </c>
      <c r="D1" s="1151"/>
      <c r="E1" s="1151"/>
      <c r="F1" s="1151"/>
    </row>
    <row r="2" spans="1:17" ht="32.25" customHeight="1" x14ac:dyDescent="0.25"/>
    <row r="3" spans="1:17" s="22" customFormat="1" ht="40.5" customHeight="1" x14ac:dyDescent="0.25">
      <c r="A3" s="1"/>
      <c r="B3" s="1"/>
      <c r="C3" s="1134" t="s">
        <v>884</v>
      </c>
      <c r="D3" s="1134"/>
      <c r="E3" s="1134"/>
      <c r="F3" s="1134"/>
      <c r="G3" s="1135" t="s">
        <v>885</v>
      </c>
      <c r="H3" s="1135"/>
      <c r="I3" s="1135"/>
      <c r="J3" s="1135"/>
      <c r="K3" s="1136" t="s">
        <v>886</v>
      </c>
      <c r="L3" s="1136"/>
      <c r="M3" s="1136"/>
      <c r="N3" s="1136"/>
    </row>
    <row r="4" spans="1:17" s="22" customFormat="1" ht="29.25" customHeight="1" x14ac:dyDescent="0.25">
      <c r="A4" s="884" t="s">
        <v>83</v>
      </c>
      <c r="B4" s="884" t="s">
        <v>661</v>
      </c>
      <c r="C4" s="886" t="s">
        <v>887</v>
      </c>
      <c r="D4" s="859" t="s">
        <v>888</v>
      </c>
      <c r="E4" s="859"/>
      <c r="F4" s="859" t="s">
        <v>889</v>
      </c>
      <c r="G4" s="860" t="s">
        <v>890</v>
      </c>
      <c r="H4" s="860" t="s">
        <v>891</v>
      </c>
      <c r="I4" s="860"/>
      <c r="J4" s="860" t="s">
        <v>892</v>
      </c>
      <c r="K4" s="579" t="s">
        <v>893</v>
      </c>
      <c r="L4" s="870" t="s">
        <v>894</v>
      </c>
      <c r="M4" s="870" t="s">
        <v>895</v>
      </c>
      <c r="N4" s="870" t="s">
        <v>896</v>
      </c>
    </row>
    <row r="5" spans="1:17" s="22" customFormat="1" ht="30.75" customHeight="1" x14ac:dyDescent="0.25">
      <c r="A5" s="885"/>
      <c r="B5" s="885"/>
      <c r="C5" s="886"/>
      <c r="D5" s="578" t="s">
        <v>897</v>
      </c>
      <c r="E5" s="578" t="s">
        <v>898</v>
      </c>
      <c r="F5" s="872"/>
      <c r="G5" s="873"/>
      <c r="H5" s="574" t="s">
        <v>897</v>
      </c>
      <c r="I5" s="574" t="s">
        <v>898</v>
      </c>
      <c r="J5" s="873"/>
      <c r="K5" s="579" t="s">
        <v>899</v>
      </c>
      <c r="L5" s="870"/>
      <c r="M5" s="870"/>
      <c r="N5" s="870"/>
    </row>
    <row r="6" spans="1:17" s="22" customFormat="1" ht="156.75" customHeight="1" x14ac:dyDescent="0.25">
      <c r="A6" s="1127">
        <v>1</v>
      </c>
      <c r="B6" s="1118" t="s">
        <v>626</v>
      </c>
      <c r="C6" s="1118" t="s">
        <v>2003</v>
      </c>
      <c r="D6" s="1127" t="s">
        <v>199</v>
      </c>
      <c r="E6" s="1127"/>
      <c r="F6" s="1118" t="s">
        <v>1176</v>
      </c>
      <c r="G6" s="1118" t="s">
        <v>2004</v>
      </c>
      <c r="H6" s="1127" t="s">
        <v>199</v>
      </c>
      <c r="I6" s="1127"/>
      <c r="J6" s="600" t="s">
        <v>1177</v>
      </c>
      <c r="K6" s="601" t="s">
        <v>627</v>
      </c>
      <c r="L6" s="602">
        <v>1</v>
      </c>
      <c r="M6" s="603" t="s">
        <v>2005</v>
      </c>
      <c r="N6" s="432" t="s">
        <v>1719</v>
      </c>
      <c r="O6" s="604"/>
      <c r="P6" s="84"/>
      <c r="Q6" s="84"/>
    </row>
    <row r="7" spans="1:17" s="22" customFormat="1" ht="93.75" customHeight="1" x14ac:dyDescent="0.25">
      <c r="A7" s="1137"/>
      <c r="B7" s="1138"/>
      <c r="C7" s="1138"/>
      <c r="D7" s="1137"/>
      <c r="E7" s="1137"/>
      <c r="F7" s="1138"/>
      <c r="G7" s="1138"/>
      <c r="H7" s="1137"/>
      <c r="I7" s="1137"/>
      <c r="J7" s="600" t="s">
        <v>1178</v>
      </c>
      <c r="K7" s="601" t="s">
        <v>628</v>
      </c>
      <c r="L7" s="602">
        <v>1</v>
      </c>
      <c r="M7" s="603" t="s">
        <v>1179</v>
      </c>
      <c r="N7" s="339" t="s">
        <v>1180</v>
      </c>
      <c r="O7" s="604"/>
      <c r="P7" s="84"/>
      <c r="Q7" s="84"/>
    </row>
    <row r="8" spans="1:17" s="22" customFormat="1" ht="60" x14ac:dyDescent="0.25">
      <c r="A8" s="1137"/>
      <c r="B8" s="1138"/>
      <c r="C8" s="1138"/>
      <c r="D8" s="1137"/>
      <c r="E8" s="1137"/>
      <c r="F8" s="1138"/>
      <c r="G8" s="1119"/>
      <c r="H8" s="1128"/>
      <c r="I8" s="1128"/>
      <c r="J8" s="600" t="s">
        <v>1181</v>
      </c>
      <c r="K8" s="601" t="s">
        <v>629</v>
      </c>
      <c r="L8" s="602">
        <v>1</v>
      </c>
      <c r="M8" s="603" t="s">
        <v>1182</v>
      </c>
      <c r="N8" s="339" t="s">
        <v>1181</v>
      </c>
      <c r="O8" s="604"/>
      <c r="P8" s="84"/>
      <c r="Q8" s="84"/>
    </row>
    <row r="9" spans="1:17" s="22" customFormat="1" ht="155.25" customHeight="1" x14ac:dyDescent="0.25">
      <c r="A9" s="1128"/>
      <c r="B9" s="1119"/>
      <c r="C9" s="1119"/>
      <c r="D9" s="1128"/>
      <c r="E9" s="1128"/>
      <c r="F9" s="1119"/>
      <c r="G9" s="605" t="s">
        <v>417</v>
      </c>
      <c r="H9" s="606" t="s">
        <v>1085</v>
      </c>
      <c r="I9" s="606"/>
      <c r="J9" s="601" t="s">
        <v>1183</v>
      </c>
      <c r="K9" s="601" t="s">
        <v>630</v>
      </c>
      <c r="L9" s="602">
        <v>1</v>
      </c>
      <c r="M9" s="603" t="s">
        <v>1184</v>
      </c>
      <c r="N9" s="156" t="s">
        <v>1185</v>
      </c>
      <c r="O9" s="604"/>
      <c r="P9" s="84"/>
      <c r="Q9" s="84"/>
    </row>
    <row r="10" spans="1:17" s="22" customFormat="1" ht="193.5" customHeight="1" x14ac:dyDescent="0.25">
      <c r="A10" s="1127">
        <v>2</v>
      </c>
      <c r="B10" s="1118" t="s">
        <v>418</v>
      </c>
      <c r="C10" s="1127"/>
      <c r="D10" s="1127"/>
      <c r="E10" s="1127" t="s">
        <v>199</v>
      </c>
      <c r="F10" s="1127"/>
      <c r="G10" s="1118" t="s">
        <v>631</v>
      </c>
      <c r="H10" s="1127" t="s">
        <v>1085</v>
      </c>
      <c r="I10" s="1127"/>
      <c r="J10" s="1118" t="s">
        <v>1186</v>
      </c>
      <c r="K10" s="601" t="s">
        <v>1986</v>
      </c>
      <c r="L10" s="602">
        <v>1</v>
      </c>
      <c r="M10" s="607" t="s">
        <v>1187</v>
      </c>
      <c r="N10" s="155" t="s">
        <v>1188</v>
      </c>
      <c r="O10" s="604"/>
      <c r="P10" s="84"/>
      <c r="Q10" s="84"/>
    </row>
    <row r="11" spans="1:17" s="22" customFormat="1" ht="405" customHeight="1" x14ac:dyDescent="0.25">
      <c r="A11" s="1137"/>
      <c r="B11" s="1138"/>
      <c r="C11" s="1137"/>
      <c r="D11" s="1137"/>
      <c r="E11" s="1137"/>
      <c r="F11" s="1137"/>
      <c r="G11" s="1119"/>
      <c r="H11" s="1128"/>
      <c r="I11" s="1128"/>
      <c r="J11" s="1119"/>
      <c r="K11" s="601" t="s">
        <v>419</v>
      </c>
      <c r="L11" s="602">
        <v>1</v>
      </c>
      <c r="M11" s="603" t="s">
        <v>1189</v>
      </c>
      <c r="N11" s="339" t="s">
        <v>1190</v>
      </c>
      <c r="O11" s="604"/>
      <c r="P11" s="84"/>
      <c r="Q11" s="84"/>
    </row>
    <row r="12" spans="1:17" s="22" customFormat="1" ht="159" customHeight="1" x14ac:dyDescent="0.25">
      <c r="A12" s="1137"/>
      <c r="B12" s="1138"/>
      <c r="C12" s="1137"/>
      <c r="D12" s="1137"/>
      <c r="E12" s="1137"/>
      <c r="F12" s="1137"/>
      <c r="G12" s="608" t="s">
        <v>420</v>
      </c>
      <c r="H12" s="609" t="s">
        <v>1085</v>
      </c>
      <c r="I12" s="609"/>
      <c r="J12" s="601" t="s">
        <v>1191</v>
      </c>
      <c r="K12" s="601" t="s">
        <v>421</v>
      </c>
      <c r="L12" s="610">
        <v>1</v>
      </c>
      <c r="M12" s="603" t="s">
        <v>1192</v>
      </c>
      <c r="N12" s="611" t="s">
        <v>1191</v>
      </c>
      <c r="O12" s="604"/>
      <c r="P12" s="84"/>
      <c r="Q12" s="84"/>
    </row>
    <row r="13" spans="1:17" s="22" customFormat="1" ht="151.5" customHeight="1" x14ac:dyDescent="0.25">
      <c r="A13" s="1137"/>
      <c r="B13" s="1138"/>
      <c r="C13" s="1137"/>
      <c r="D13" s="1137"/>
      <c r="E13" s="1137"/>
      <c r="F13" s="1137"/>
      <c r="G13" s="1118" t="s">
        <v>423</v>
      </c>
      <c r="H13" s="1129" t="s">
        <v>1085</v>
      </c>
      <c r="I13" s="1129"/>
      <c r="J13" s="1118" t="s">
        <v>1987</v>
      </c>
      <c r="K13" s="601" t="s">
        <v>422</v>
      </c>
      <c r="L13" s="602">
        <v>0.8</v>
      </c>
      <c r="M13" s="612" t="s">
        <v>1988</v>
      </c>
      <c r="N13" s="339" t="s">
        <v>1177</v>
      </c>
      <c r="O13" s="604"/>
      <c r="P13" s="84"/>
      <c r="Q13" s="84"/>
    </row>
    <row r="14" spans="1:17" s="22" customFormat="1" ht="129" customHeight="1" x14ac:dyDescent="0.25">
      <c r="A14" s="1128"/>
      <c r="B14" s="1119"/>
      <c r="C14" s="1128"/>
      <c r="D14" s="1128"/>
      <c r="E14" s="1128"/>
      <c r="F14" s="1128"/>
      <c r="G14" s="1119"/>
      <c r="H14" s="1128"/>
      <c r="I14" s="1128"/>
      <c r="J14" s="1119"/>
      <c r="K14" s="601" t="s">
        <v>1989</v>
      </c>
      <c r="L14" s="602">
        <v>1</v>
      </c>
      <c r="M14" s="607" t="s">
        <v>1193</v>
      </c>
      <c r="N14" s="339" t="s">
        <v>1177</v>
      </c>
      <c r="O14" s="604"/>
      <c r="P14" s="84"/>
      <c r="Q14" s="84"/>
    </row>
    <row r="15" spans="1:17" s="22" customFormat="1" ht="110.25" customHeight="1" x14ac:dyDescent="0.25">
      <c r="A15" s="1127">
        <v>3</v>
      </c>
      <c r="B15" s="1118" t="s">
        <v>424</v>
      </c>
      <c r="C15" s="1118" t="s">
        <v>1194</v>
      </c>
      <c r="D15" s="1127" t="s">
        <v>199</v>
      </c>
      <c r="E15" s="1127"/>
      <c r="F15" s="1118" t="s">
        <v>1195</v>
      </c>
      <c r="G15" s="601" t="s">
        <v>425</v>
      </c>
      <c r="H15" s="606" t="s">
        <v>1085</v>
      </c>
      <c r="I15" s="606"/>
      <c r="J15" s="600" t="s">
        <v>1196</v>
      </c>
      <c r="K15" s="601" t="s">
        <v>632</v>
      </c>
      <c r="L15" s="602">
        <v>1</v>
      </c>
      <c r="M15" s="603" t="s">
        <v>1197</v>
      </c>
      <c r="N15" s="339" t="s">
        <v>1198</v>
      </c>
      <c r="O15" s="604"/>
      <c r="P15" s="84"/>
      <c r="Q15" s="84"/>
    </row>
    <row r="16" spans="1:17" s="22" customFormat="1" ht="141" customHeight="1" x14ac:dyDescent="0.25">
      <c r="A16" s="1128"/>
      <c r="B16" s="1119"/>
      <c r="C16" s="1119"/>
      <c r="D16" s="1128"/>
      <c r="E16" s="1128"/>
      <c r="F16" s="1119"/>
      <c r="G16" s="601" t="s">
        <v>426</v>
      </c>
      <c r="H16" s="606" t="s">
        <v>1085</v>
      </c>
      <c r="I16" s="606"/>
      <c r="J16" s="601" t="s">
        <v>1199</v>
      </c>
      <c r="K16" s="601" t="s">
        <v>1990</v>
      </c>
      <c r="L16" s="602">
        <v>1</v>
      </c>
      <c r="M16" s="603" t="s">
        <v>1991</v>
      </c>
      <c r="N16" s="339" t="s">
        <v>1200</v>
      </c>
      <c r="O16" s="604"/>
      <c r="P16" s="84"/>
      <c r="Q16" s="84"/>
    </row>
    <row r="17" spans="1:17" s="22" customFormat="1" ht="147.75" customHeight="1" x14ac:dyDescent="0.25">
      <c r="A17" s="613">
        <v>4</v>
      </c>
      <c r="B17" s="601" t="s">
        <v>427</v>
      </c>
      <c r="C17" s="601" t="s">
        <v>1201</v>
      </c>
      <c r="D17" s="606" t="s">
        <v>199</v>
      </c>
      <c r="E17" s="606"/>
      <c r="F17" s="601" t="s">
        <v>1202</v>
      </c>
      <c r="G17" s="601" t="s">
        <v>633</v>
      </c>
      <c r="H17" s="606" t="s">
        <v>1085</v>
      </c>
      <c r="I17" s="606"/>
      <c r="J17" s="601" t="s">
        <v>1203</v>
      </c>
      <c r="K17" s="601" t="s">
        <v>428</v>
      </c>
      <c r="L17" s="610">
        <v>1</v>
      </c>
      <c r="M17" s="603" t="s">
        <v>1204</v>
      </c>
      <c r="N17" s="339" t="s">
        <v>1205</v>
      </c>
      <c r="O17" s="604"/>
      <c r="P17" s="84"/>
      <c r="Q17" s="84"/>
    </row>
    <row r="18" spans="1:17" ht="209.25" customHeight="1" x14ac:dyDescent="0.25">
      <c r="A18" s="614">
        <v>5</v>
      </c>
      <c r="B18" s="615" t="s">
        <v>429</v>
      </c>
      <c r="C18" s="616"/>
      <c r="D18" s="616"/>
      <c r="E18" s="616" t="s">
        <v>199</v>
      </c>
      <c r="F18" s="616"/>
      <c r="G18" s="605" t="s">
        <v>1992</v>
      </c>
      <c r="H18" s="616" t="s">
        <v>1085</v>
      </c>
      <c r="I18" s="616"/>
      <c r="J18" s="605" t="s">
        <v>1206</v>
      </c>
      <c r="K18" s="605" t="s">
        <v>634</v>
      </c>
      <c r="L18" s="617">
        <v>1</v>
      </c>
      <c r="M18" s="618" t="s">
        <v>1207</v>
      </c>
      <c r="N18" s="619" t="s">
        <v>1208</v>
      </c>
      <c r="O18" s="620"/>
      <c r="P18" s="32"/>
      <c r="Q18" s="32"/>
    </row>
    <row r="19" spans="1:17" ht="351.75" customHeight="1" x14ac:dyDescent="0.25">
      <c r="A19" s="1139">
        <v>6</v>
      </c>
      <c r="B19" s="1120" t="s">
        <v>635</v>
      </c>
      <c r="C19" s="1139"/>
      <c r="D19" s="1139"/>
      <c r="E19" s="1139" t="s">
        <v>199</v>
      </c>
      <c r="F19" s="1139"/>
      <c r="G19" s="621" t="s">
        <v>430</v>
      </c>
      <c r="H19" s="622"/>
      <c r="I19" s="622" t="s">
        <v>1085</v>
      </c>
      <c r="J19" s="621" t="s">
        <v>2006</v>
      </c>
      <c r="K19" s="621" t="s">
        <v>636</v>
      </c>
      <c r="L19" s="623"/>
      <c r="M19" s="624" t="s">
        <v>2007</v>
      </c>
      <c r="N19" s="625" t="s">
        <v>1209</v>
      </c>
      <c r="O19" s="620"/>
      <c r="P19" s="32"/>
      <c r="Q19" s="32"/>
    </row>
    <row r="20" spans="1:17" ht="203.25" customHeight="1" x14ac:dyDescent="0.25">
      <c r="A20" s="1121"/>
      <c r="B20" s="1124"/>
      <c r="C20" s="1121"/>
      <c r="D20" s="1121"/>
      <c r="E20" s="1121"/>
      <c r="F20" s="1121"/>
      <c r="G20" s="626" t="s">
        <v>431</v>
      </c>
      <c r="H20" s="627" t="s">
        <v>1085</v>
      </c>
      <c r="I20" s="627"/>
      <c r="J20" s="626" t="s">
        <v>1210</v>
      </c>
      <c r="K20" s="626" t="s">
        <v>432</v>
      </c>
      <c r="L20" s="628">
        <v>1</v>
      </c>
      <c r="M20" s="629" t="s">
        <v>1211</v>
      </c>
      <c r="N20" s="630" t="s">
        <v>1208</v>
      </c>
      <c r="O20" s="620"/>
      <c r="P20" s="32"/>
      <c r="Q20" s="32"/>
    </row>
    <row r="21" spans="1:17" ht="344.25" customHeight="1" x14ac:dyDescent="0.25">
      <c r="A21" s="1139">
        <v>7</v>
      </c>
      <c r="B21" s="1120" t="s">
        <v>637</v>
      </c>
      <c r="C21" s="1139"/>
      <c r="D21" s="1139"/>
      <c r="E21" s="1139" t="s">
        <v>199</v>
      </c>
      <c r="F21" s="1139"/>
      <c r="G21" s="1120" t="s">
        <v>638</v>
      </c>
      <c r="H21" s="622" t="s">
        <v>1085</v>
      </c>
      <c r="I21" s="622"/>
      <c r="J21" s="621" t="s">
        <v>1212</v>
      </c>
      <c r="K21" s="621" t="s">
        <v>433</v>
      </c>
      <c r="L21" s="631">
        <v>0.8</v>
      </c>
      <c r="M21" s="624" t="s">
        <v>1213</v>
      </c>
      <c r="N21" s="632" t="s">
        <v>1208</v>
      </c>
      <c r="O21" s="620"/>
      <c r="P21" s="32"/>
      <c r="Q21" s="32"/>
    </row>
    <row r="22" spans="1:17" ht="291" customHeight="1" x14ac:dyDescent="0.25">
      <c r="A22" s="1139"/>
      <c r="B22" s="1120"/>
      <c r="C22" s="1121"/>
      <c r="D22" s="1121"/>
      <c r="E22" s="1121"/>
      <c r="F22" s="1121"/>
      <c r="G22" s="1124"/>
      <c r="H22" s="627" t="s">
        <v>1085</v>
      </c>
      <c r="I22" s="627"/>
      <c r="J22" s="626" t="s">
        <v>1214</v>
      </c>
      <c r="K22" s="626" t="s">
        <v>639</v>
      </c>
      <c r="L22" s="633">
        <v>1</v>
      </c>
      <c r="M22" s="629" t="s">
        <v>1215</v>
      </c>
      <c r="N22" s="634" t="s">
        <v>1216</v>
      </c>
      <c r="O22" s="620"/>
      <c r="P22" s="32"/>
      <c r="Q22" s="32"/>
    </row>
    <row r="23" spans="1:17" ht="224.25" customHeight="1" x14ac:dyDescent="0.25">
      <c r="A23" s="1139">
        <v>8</v>
      </c>
      <c r="B23" s="1140" t="s">
        <v>434</v>
      </c>
      <c r="C23" s="1120" t="s">
        <v>434</v>
      </c>
      <c r="D23" s="1120"/>
      <c r="E23" s="1120" t="s">
        <v>1085</v>
      </c>
      <c r="F23" s="1120"/>
      <c r="G23" s="621" t="s">
        <v>435</v>
      </c>
      <c r="H23" s="1121" t="s">
        <v>1085</v>
      </c>
      <c r="I23" s="1121"/>
      <c r="J23" s="1123" t="s">
        <v>1982</v>
      </c>
      <c r="K23" s="1124" t="s">
        <v>436</v>
      </c>
      <c r="L23" s="1126">
        <v>1</v>
      </c>
      <c r="M23" s="1114" t="s">
        <v>1217</v>
      </c>
      <c r="N23" s="1116" t="s">
        <v>1218</v>
      </c>
      <c r="O23" s="620"/>
      <c r="P23" s="32"/>
      <c r="Q23" s="32"/>
    </row>
    <row r="24" spans="1:17" ht="105" customHeight="1" x14ac:dyDescent="0.25">
      <c r="A24" s="1139"/>
      <c r="B24" s="1140"/>
      <c r="C24" s="1120"/>
      <c r="D24" s="1120"/>
      <c r="E24" s="1120"/>
      <c r="F24" s="1120"/>
      <c r="G24" s="621" t="s">
        <v>437</v>
      </c>
      <c r="H24" s="1122"/>
      <c r="I24" s="1122"/>
      <c r="J24" s="1123"/>
      <c r="K24" s="1125"/>
      <c r="L24" s="1126"/>
      <c r="M24" s="1115"/>
      <c r="N24" s="1117"/>
      <c r="O24" s="620"/>
      <c r="P24" s="32"/>
      <c r="Q24" s="32"/>
    </row>
    <row r="25" spans="1:17" ht="155.25" customHeight="1" x14ac:dyDescent="0.25">
      <c r="A25" s="1139"/>
      <c r="B25" s="1140"/>
      <c r="C25" s="1120"/>
      <c r="D25" s="1120"/>
      <c r="E25" s="1120"/>
      <c r="F25" s="1120"/>
      <c r="G25" s="621" t="s">
        <v>439</v>
      </c>
      <c r="H25" s="622" t="s">
        <v>1085</v>
      </c>
      <c r="I25" s="622"/>
      <c r="J25" s="635" t="s">
        <v>1983</v>
      </c>
      <c r="K25" s="621" t="s">
        <v>438</v>
      </c>
      <c r="L25" s="631">
        <v>1</v>
      </c>
      <c r="M25" s="624" t="s">
        <v>1219</v>
      </c>
      <c r="N25" s="636" t="s">
        <v>1218</v>
      </c>
      <c r="O25" s="620"/>
      <c r="P25" s="32"/>
      <c r="Q25" s="32"/>
    </row>
    <row r="26" spans="1:17" ht="147" customHeight="1" x14ac:dyDescent="0.25">
      <c r="A26" s="1139">
        <v>9</v>
      </c>
      <c r="B26" s="1140" t="s">
        <v>440</v>
      </c>
      <c r="C26" s="1139"/>
      <c r="D26" s="1139"/>
      <c r="E26" s="1139" t="s">
        <v>1085</v>
      </c>
      <c r="F26" s="1139"/>
      <c r="G26" s="621" t="s">
        <v>1993</v>
      </c>
      <c r="H26" s="622" t="s">
        <v>1085</v>
      </c>
      <c r="I26" s="622"/>
      <c r="J26" s="1123" t="s">
        <v>1984</v>
      </c>
      <c r="K26" s="1120" t="s">
        <v>441</v>
      </c>
      <c r="L26" s="1126">
        <v>1</v>
      </c>
      <c r="M26" s="1130" t="s">
        <v>1220</v>
      </c>
      <c r="N26" s="1131" t="s">
        <v>1218</v>
      </c>
      <c r="O26" s="620"/>
      <c r="P26" s="32"/>
      <c r="Q26" s="32"/>
    </row>
    <row r="27" spans="1:17" ht="136.5" customHeight="1" x14ac:dyDescent="0.25">
      <c r="A27" s="1139"/>
      <c r="B27" s="1140"/>
      <c r="C27" s="1139"/>
      <c r="D27" s="1121"/>
      <c r="E27" s="1139"/>
      <c r="F27" s="1139"/>
      <c r="G27" s="621" t="s">
        <v>442</v>
      </c>
      <c r="H27" s="622" t="s">
        <v>1085</v>
      </c>
      <c r="I27" s="627"/>
      <c r="J27" s="1123"/>
      <c r="K27" s="1120"/>
      <c r="L27" s="1126"/>
      <c r="M27" s="1130"/>
      <c r="N27" s="1120"/>
      <c r="O27" s="620"/>
      <c r="P27" s="32"/>
      <c r="Q27" s="32"/>
    </row>
    <row r="28" spans="1:17" ht="130.5" customHeight="1" x14ac:dyDescent="0.25">
      <c r="A28" s="1139">
        <v>10</v>
      </c>
      <c r="B28" s="1140" t="s">
        <v>640</v>
      </c>
      <c r="C28" s="1143" t="s">
        <v>1221</v>
      </c>
      <c r="D28" s="1139"/>
      <c r="E28" s="1144" t="s">
        <v>1085</v>
      </c>
      <c r="F28" s="622"/>
      <c r="G28" s="1120" t="s">
        <v>1994</v>
      </c>
      <c r="H28" s="1146"/>
      <c r="I28" s="1121" t="s">
        <v>1085</v>
      </c>
      <c r="J28" s="637" t="s">
        <v>1995</v>
      </c>
      <c r="K28" s="621" t="s">
        <v>1996</v>
      </c>
      <c r="L28" s="621"/>
      <c r="M28" s="624" t="s">
        <v>1995</v>
      </c>
      <c r="N28" s="622" t="s">
        <v>1222</v>
      </c>
      <c r="O28" s="620"/>
      <c r="P28" s="32"/>
      <c r="Q28" s="32"/>
    </row>
    <row r="29" spans="1:17" ht="155.25" customHeight="1" x14ac:dyDescent="0.25">
      <c r="A29" s="1139"/>
      <c r="B29" s="1140"/>
      <c r="C29" s="1143"/>
      <c r="D29" s="1139"/>
      <c r="E29" s="1144"/>
      <c r="F29" s="627"/>
      <c r="G29" s="1120"/>
      <c r="H29" s="1147"/>
      <c r="I29" s="1141"/>
      <c r="J29" s="638" t="s">
        <v>1995</v>
      </c>
      <c r="K29" s="621" t="s">
        <v>641</v>
      </c>
      <c r="L29" s="621"/>
      <c r="M29" s="624" t="s">
        <v>1995</v>
      </c>
      <c r="N29" s="622" t="s">
        <v>1222</v>
      </c>
      <c r="O29" s="620"/>
      <c r="P29" s="32"/>
      <c r="Q29" s="32"/>
    </row>
    <row r="30" spans="1:17" ht="138.75" customHeight="1" x14ac:dyDescent="0.25">
      <c r="A30" s="1139"/>
      <c r="B30" s="1140"/>
      <c r="C30" s="1143"/>
      <c r="D30" s="1139"/>
      <c r="E30" s="1145"/>
      <c r="F30" s="1139"/>
      <c r="G30" s="1132"/>
      <c r="H30" s="1147"/>
      <c r="I30" s="1141"/>
      <c r="J30" s="639" t="s">
        <v>1995</v>
      </c>
      <c r="K30" s="1120" t="s">
        <v>642</v>
      </c>
      <c r="L30" s="621"/>
      <c r="M30" s="1114" t="s">
        <v>1995</v>
      </c>
      <c r="N30" s="1121" t="s">
        <v>1222</v>
      </c>
      <c r="O30" s="620"/>
      <c r="P30" s="32"/>
      <c r="Q30" s="32"/>
    </row>
    <row r="31" spans="1:17" ht="114" customHeight="1" x14ac:dyDescent="0.25">
      <c r="A31" s="1139"/>
      <c r="B31" s="1140"/>
      <c r="C31" s="1143"/>
      <c r="D31" s="1139"/>
      <c r="E31" s="1145"/>
      <c r="F31" s="1139"/>
      <c r="G31" s="1132"/>
      <c r="H31" s="1147"/>
      <c r="I31" s="1141"/>
      <c r="J31" s="1132" t="s">
        <v>1995</v>
      </c>
      <c r="K31" s="1132"/>
      <c r="L31" s="1120"/>
      <c r="M31" s="1133"/>
      <c r="N31" s="1141"/>
      <c r="O31" s="620"/>
      <c r="P31" s="32"/>
      <c r="Q31" s="32"/>
    </row>
    <row r="32" spans="1:17" ht="15" customHeight="1" x14ac:dyDescent="0.25">
      <c r="A32" s="1121"/>
      <c r="B32" s="1142"/>
      <c r="C32" s="1143"/>
      <c r="D32" s="1139"/>
      <c r="E32" s="1145"/>
      <c r="F32" s="1139"/>
      <c r="G32" s="1132"/>
      <c r="H32" s="1148"/>
      <c r="I32" s="1122"/>
      <c r="J32" s="1132"/>
      <c r="K32" s="1132"/>
      <c r="L32" s="1120"/>
      <c r="M32" s="1115"/>
      <c r="N32" s="1122"/>
      <c r="O32" s="620"/>
      <c r="P32" s="32"/>
      <c r="Q32" s="32"/>
    </row>
    <row r="33" spans="1:17" ht="143.25" customHeight="1" x14ac:dyDescent="0.25">
      <c r="A33" s="1139">
        <v>11</v>
      </c>
      <c r="B33" s="1140" t="s">
        <v>643</v>
      </c>
      <c r="C33" s="1139"/>
      <c r="D33" s="1122"/>
      <c r="E33" s="1139" t="s">
        <v>1085</v>
      </c>
      <c r="F33" s="1122"/>
      <c r="G33" s="621" t="s">
        <v>644</v>
      </c>
      <c r="H33" s="622"/>
      <c r="I33" s="640"/>
      <c r="J33" s="641" t="s">
        <v>1995</v>
      </c>
      <c r="K33" s="621" t="s">
        <v>1997</v>
      </c>
      <c r="L33" s="621"/>
      <c r="M33" s="624" t="s">
        <v>1995</v>
      </c>
      <c r="N33" s="622" t="s">
        <v>1222</v>
      </c>
      <c r="O33" s="620"/>
      <c r="P33" s="32"/>
      <c r="Q33" s="32"/>
    </row>
    <row r="34" spans="1:17" ht="266.25" customHeight="1" x14ac:dyDescent="0.25">
      <c r="A34" s="1121"/>
      <c r="B34" s="1142"/>
      <c r="C34" s="1139"/>
      <c r="D34" s="1139"/>
      <c r="E34" s="1139"/>
      <c r="F34" s="1139"/>
      <c r="G34" s="621" t="s">
        <v>645</v>
      </c>
      <c r="H34" s="622"/>
      <c r="I34" s="622" t="s">
        <v>1085</v>
      </c>
      <c r="J34" s="621" t="s">
        <v>1995</v>
      </c>
      <c r="K34" s="621" t="s">
        <v>646</v>
      </c>
      <c r="L34" s="621"/>
      <c r="M34" s="624" t="s">
        <v>1995</v>
      </c>
      <c r="N34" s="622" t="s">
        <v>1222</v>
      </c>
      <c r="O34" s="620"/>
      <c r="P34" s="32"/>
      <c r="Q34" s="32"/>
    </row>
    <row r="35" spans="1:17" ht="281.25" customHeight="1" x14ac:dyDescent="0.25">
      <c r="A35" s="642">
        <v>12</v>
      </c>
      <c r="B35" s="643" t="s">
        <v>647</v>
      </c>
      <c r="C35" s="622"/>
      <c r="D35" s="622"/>
      <c r="E35" s="622"/>
      <c r="F35" s="622"/>
      <c r="G35" s="621" t="s">
        <v>1998</v>
      </c>
      <c r="H35" s="622"/>
      <c r="I35" s="622" t="s">
        <v>1085</v>
      </c>
      <c r="J35" s="621" t="s">
        <v>1995</v>
      </c>
      <c r="K35" s="621" t="s">
        <v>648</v>
      </c>
      <c r="L35" s="621"/>
      <c r="M35" s="624" t="s">
        <v>1995</v>
      </c>
      <c r="N35" s="622" t="s">
        <v>1222</v>
      </c>
      <c r="O35" s="620"/>
      <c r="P35" s="32"/>
      <c r="Q35" s="32"/>
    </row>
    <row r="36" spans="1:17" ht="265.5" customHeight="1" x14ac:dyDescent="0.25">
      <c r="A36" s="1152">
        <v>13</v>
      </c>
      <c r="B36" s="1155" t="s">
        <v>649</v>
      </c>
      <c r="C36" s="1139"/>
      <c r="D36" s="1139"/>
      <c r="E36" s="1139" t="s">
        <v>1085</v>
      </c>
      <c r="F36" s="1139"/>
      <c r="G36" s="1149" t="s">
        <v>650</v>
      </c>
      <c r="H36" s="622" t="s">
        <v>1085</v>
      </c>
      <c r="I36" s="622"/>
      <c r="J36" s="644" t="s">
        <v>1223</v>
      </c>
      <c r="K36" s="645" t="s">
        <v>651</v>
      </c>
      <c r="L36" s="623">
        <v>1</v>
      </c>
      <c r="M36" s="646" t="s">
        <v>1223</v>
      </c>
      <c r="N36" s="647" t="s">
        <v>1224</v>
      </c>
      <c r="O36" s="620"/>
      <c r="P36" s="32"/>
      <c r="Q36" s="32"/>
    </row>
    <row r="37" spans="1:17" ht="409.6" customHeight="1" x14ac:dyDescent="0.25">
      <c r="A37" s="1153"/>
      <c r="B37" s="1155"/>
      <c r="C37" s="1139"/>
      <c r="D37" s="1139"/>
      <c r="E37" s="1139"/>
      <c r="F37" s="1139"/>
      <c r="G37" s="1149"/>
      <c r="H37" s="622" t="s">
        <v>1085</v>
      </c>
      <c r="I37" s="622"/>
      <c r="J37" s="621" t="s">
        <v>1999</v>
      </c>
      <c r="K37" s="645" t="s">
        <v>653</v>
      </c>
      <c r="L37" s="623">
        <v>1</v>
      </c>
      <c r="M37" s="624" t="s">
        <v>1999</v>
      </c>
      <c r="N37" s="647" t="s">
        <v>1224</v>
      </c>
      <c r="O37" s="620"/>
      <c r="P37" s="32"/>
      <c r="Q37" s="32"/>
    </row>
    <row r="38" spans="1:17" ht="93" customHeight="1" x14ac:dyDescent="0.25">
      <c r="A38" s="1153"/>
      <c r="B38" s="1155"/>
      <c r="C38" s="1139"/>
      <c r="D38" s="1139"/>
      <c r="E38" s="1139"/>
      <c r="F38" s="1139"/>
      <c r="G38" s="1150" t="s">
        <v>652</v>
      </c>
      <c r="H38" s="1121" t="s">
        <v>1085</v>
      </c>
      <c r="I38" s="1121"/>
      <c r="J38" s="644" t="s">
        <v>2000</v>
      </c>
      <c r="K38" s="645" t="s">
        <v>655</v>
      </c>
      <c r="L38" s="623">
        <v>1</v>
      </c>
      <c r="M38" s="646" t="s">
        <v>2000</v>
      </c>
      <c r="N38" s="647" t="s">
        <v>1224</v>
      </c>
      <c r="O38" s="620"/>
      <c r="P38" s="32"/>
      <c r="Q38" s="32"/>
    </row>
    <row r="39" spans="1:17" ht="409.5" customHeight="1" x14ac:dyDescent="0.25">
      <c r="A39" s="1153"/>
      <c r="B39" s="1155"/>
      <c r="C39" s="1139"/>
      <c r="D39" s="1139"/>
      <c r="E39" s="1139"/>
      <c r="F39" s="1139"/>
      <c r="G39" s="1150"/>
      <c r="H39" s="1122"/>
      <c r="I39" s="1122"/>
      <c r="J39" s="621" t="s">
        <v>2001</v>
      </c>
      <c r="K39" s="645" t="s">
        <v>656</v>
      </c>
      <c r="L39" s="623">
        <v>1</v>
      </c>
      <c r="M39" s="624" t="s">
        <v>2001</v>
      </c>
      <c r="N39" s="647" t="s">
        <v>1224</v>
      </c>
      <c r="O39" s="620"/>
      <c r="P39" s="32"/>
      <c r="Q39" s="32"/>
    </row>
    <row r="40" spans="1:17" ht="301.5" customHeight="1" x14ac:dyDescent="0.25">
      <c r="A40" s="1154"/>
      <c r="B40" s="1155"/>
      <c r="C40" s="1139"/>
      <c r="D40" s="1139"/>
      <c r="E40" s="1139"/>
      <c r="F40" s="1139"/>
      <c r="G40" s="648" t="s">
        <v>654</v>
      </c>
      <c r="H40" s="622" t="s">
        <v>1085</v>
      </c>
      <c r="I40" s="622"/>
      <c r="J40" s="644" t="s">
        <v>1985</v>
      </c>
      <c r="K40" s="645" t="s">
        <v>2002</v>
      </c>
      <c r="L40" s="623">
        <v>1</v>
      </c>
      <c r="M40" s="646" t="s">
        <v>1985</v>
      </c>
      <c r="N40" s="647" t="s">
        <v>1224</v>
      </c>
      <c r="O40" s="620"/>
      <c r="P40" s="32"/>
      <c r="Q40" s="32"/>
    </row>
    <row r="41" spans="1:17" x14ac:dyDescent="0.25">
      <c r="A41" s="620"/>
      <c r="B41" s="620"/>
      <c r="C41" s="620"/>
      <c r="D41" s="620"/>
      <c r="E41" s="620"/>
      <c r="F41" s="620"/>
      <c r="G41" s="620"/>
      <c r="H41" s="620"/>
      <c r="I41" s="620"/>
      <c r="J41" s="620"/>
      <c r="K41" s="620"/>
      <c r="L41" s="620"/>
      <c r="M41" s="620"/>
      <c r="N41" s="620"/>
      <c r="O41" s="620"/>
      <c r="P41" s="32"/>
      <c r="Q41" s="32"/>
    </row>
    <row r="42" spans="1:17" ht="38.25" customHeight="1" x14ac:dyDescent="0.25">
      <c r="A42" s="620"/>
      <c r="B42" s="584"/>
      <c r="C42" s="584"/>
      <c r="D42" s="859" t="s">
        <v>888</v>
      </c>
      <c r="E42" s="859"/>
      <c r="F42" s="584"/>
      <c r="G42" s="584"/>
      <c r="H42" s="860" t="s">
        <v>891</v>
      </c>
      <c r="I42" s="860"/>
      <c r="J42" s="584"/>
      <c r="K42" s="584"/>
      <c r="L42" s="483"/>
      <c r="M42" s="620"/>
      <c r="N42" s="620"/>
      <c r="O42" s="620"/>
      <c r="P42" s="32"/>
      <c r="Q42" s="32"/>
    </row>
    <row r="43" spans="1:17" ht="45" x14ac:dyDescent="0.25">
      <c r="A43" s="620"/>
      <c r="B43" s="529" t="s">
        <v>597</v>
      </c>
      <c r="C43" s="584"/>
      <c r="D43" s="578" t="s">
        <v>897</v>
      </c>
      <c r="E43" s="578" t="s">
        <v>898</v>
      </c>
      <c r="F43" s="584"/>
      <c r="G43" s="584"/>
      <c r="H43" s="578" t="s">
        <v>897</v>
      </c>
      <c r="I43" s="578" t="s">
        <v>898</v>
      </c>
      <c r="J43" s="584"/>
      <c r="K43" s="529" t="s">
        <v>598</v>
      </c>
      <c r="L43" s="530" t="s">
        <v>601</v>
      </c>
      <c r="M43" s="620"/>
      <c r="N43" s="620"/>
      <c r="O43" s="620"/>
      <c r="P43" s="32"/>
      <c r="Q43" s="32"/>
    </row>
    <row r="44" spans="1:17" ht="33.75" customHeight="1" x14ac:dyDescent="0.25">
      <c r="A44" s="32"/>
      <c r="B44" s="531">
        <f>COUNTIF(B6:B40,"*")</f>
        <v>13</v>
      </c>
      <c r="C44" s="650"/>
      <c r="D44" s="531">
        <f t="shared" ref="D44" si="0">COUNTIF(D6:D40,"*")</f>
        <v>3</v>
      </c>
      <c r="E44" s="531">
        <f>COUNTIF(E6:E40,"*")</f>
        <v>9</v>
      </c>
      <c r="F44" s="650"/>
      <c r="G44" s="650"/>
      <c r="H44" s="531">
        <f>COUNTIF(H6:H40,"*")</f>
        <v>20</v>
      </c>
      <c r="I44" s="531">
        <f>COUNTIF(I6:I40,"*")</f>
        <v>4</v>
      </c>
      <c r="J44" s="650"/>
      <c r="K44" s="531">
        <f>COUNTIF(K6:K40,"*")</f>
        <v>31</v>
      </c>
      <c r="L44" s="533">
        <f>AVERAGE(L6:L40)</f>
        <v>0.98333333333333339</v>
      </c>
      <c r="M44" s="649"/>
      <c r="N44" s="32"/>
      <c r="O44" s="32"/>
      <c r="P44" s="32"/>
      <c r="Q44" s="32"/>
    </row>
    <row r="45" spans="1:17" x14ac:dyDescent="0.25">
      <c r="A45" s="32"/>
      <c r="B45" s="32"/>
      <c r="C45" s="32"/>
      <c r="D45" s="649"/>
      <c r="E45" s="649"/>
      <c r="F45" s="649"/>
      <c r="G45" s="649"/>
      <c r="H45" s="649"/>
      <c r="I45" s="649"/>
      <c r="J45" s="649"/>
      <c r="K45" s="649"/>
      <c r="L45" s="649"/>
      <c r="M45" s="649"/>
      <c r="N45" s="32"/>
      <c r="O45" s="32"/>
      <c r="P45" s="32"/>
      <c r="Q45" s="32"/>
    </row>
    <row r="46" spans="1:17" x14ac:dyDescent="0.25">
      <c r="A46" s="32"/>
      <c r="B46" s="32"/>
      <c r="C46" s="32"/>
      <c r="D46" s="649"/>
      <c r="E46" s="649"/>
      <c r="F46" s="649"/>
      <c r="G46" s="649"/>
      <c r="H46" s="649"/>
      <c r="I46" s="649"/>
      <c r="J46" s="649"/>
      <c r="K46" s="649"/>
      <c r="L46" s="649"/>
      <c r="M46" s="649"/>
      <c r="N46" s="32"/>
      <c r="O46" s="32"/>
      <c r="P46" s="32"/>
      <c r="Q46" s="32"/>
    </row>
    <row r="47" spans="1:17" x14ac:dyDescent="0.25">
      <c r="A47" s="32"/>
      <c r="B47" s="32"/>
      <c r="C47" s="32"/>
      <c r="D47" s="649"/>
      <c r="E47" s="649"/>
      <c r="F47" s="649"/>
      <c r="G47" s="649"/>
      <c r="H47" s="649"/>
      <c r="I47" s="649"/>
      <c r="J47" s="649"/>
      <c r="K47" s="649"/>
      <c r="L47" s="649"/>
      <c r="M47" s="649"/>
      <c r="N47" s="32"/>
      <c r="O47" s="32"/>
      <c r="P47" s="32"/>
      <c r="Q47" s="32"/>
    </row>
    <row r="48" spans="1:17" x14ac:dyDescent="0.25">
      <c r="A48" s="32"/>
      <c r="B48" s="32"/>
      <c r="C48" s="32"/>
      <c r="D48" s="649"/>
      <c r="E48" s="649"/>
      <c r="F48" s="649"/>
      <c r="G48" s="649"/>
      <c r="H48" s="649"/>
      <c r="I48" s="649"/>
      <c r="J48" s="649"/>
      <c r="K48" s="649"/>
      <c r="L48" s="649"/>
      <c r="M48" s="649"/>
      <c r="N48" s="32"/>
      <c r="O48" s="32"/>
      <c r="P48" s="32"/>
      <c r="Q48" s="32"/>
    </row>
    <row r="49" spans="1:17" x14ac:dyDescent="0.25">
      <c r="A49" s="32"/>
      <c r="B49" s="32"/>
      <c r="C49" s="32"/>
      <c r="D49" s="649"/>
      <c r="E49" s="649"/>
      <c r="F49" s="649"/>
      <c r="G49" s="649"/>
      <c r="H49" s="649"/>
      <c r="I49" s="649"/>
      <c r="J49" s="649"/>
      <c r="K49" s="649"/>
      <c r="L49" s="649"/>
      <c r="M49" s="649"/>
      <c r="N49" s="32"/>
      <c r="O49" s="32"/>
      <c r="P49" s="32"/>
      <c r="Q49" s="32"/>
    </row>
    <row r="50" spans="1:17" x14ac:dyDescent="0.25">
      <c r="A50" s="32"/>
      <c r="B50" s="32"/>
      <c r="C50" s="32"/>
      <c r="D50" s="649"/>
      <c r="E50" s="649"/>
      <c r="F50" s="649"/>
      <c r="G50" s="649"/>
      <c r="H50" s="649"/>
      <c r="I50" s="649"/>
      <c r="J50" s="649"/>
      <c r="K50" s="649"/>
      <c r="L50" s="649"/>
      <c r="M50" s="649"/>
      <c r="N50" s="32"/>
      <c r="O50" s="32"/>
      <c r="P50" s="32"/>
      <c r="Q50" s="32"/>
    </row>
    <row r="51" spans="1:17" x14ac:dyDescent="0.25">
      <c r="A51" s="32"/>
      <c r="B51" s="32"/>
      <c r="C51" s="32"/>
      <c r="D51" s="32"/>
      <c r="E51" s="32"/>
      <c r="F51" s="32"/>
      <c r="G51" s="32"/>
      <c r="H51" s="32"/>
      <c r="I51" s="32"/>
      <c r="J51" s="32"/>
      <c r="K51" s="32"/>
      <c r="L51" s="32"/>
      <c r="M51" s="32"/>
      <c r="N51" s="32"/>
      <c r="O51" s="32"/>
      <c r="P51" s="32"/>
      <c r="Q51" s="32"/>
    </row>
    <row r="52" spans="1:17" x14ac:dyDescent="0.25">
      <c r="A52" s="32"/>
      <c r="B52" s="32"/>
      <c r="C52" s="32"/>
      <c r="D52" s="32"/>
      <c r="E52" s="32"/>
      <c r="F52" s="32"/>
      <c r="G52" s="32"/>
      <c r="H52" s="32"/>
      <c r="I52" s="32"/>
      <c r="J52" s="32"/>
      <c r="K52" s="32"/>
      <c r="L52" s="32"/>
      <c r="M52" s="32"/>
      <c r="N52" s="32"/>
      <c r="O52" s="32"/>
      <c r="P52" s="32"/>
      <c r="Q52" s="32"/>
    </row>
    <row r="53" spans="1:17" x14ac:dyDescent="0.25">
      <c r="A53" s="32"/>
      <c r="B53" s="32"/>
      <c r="C53" s="32"/>
      <c r="D53" s="32"/>
      <c r="E53" s="32"/>
      <c r="F53" s="32"/>
      <c r="G53" s="32"/>
      <c r="H53" s="32"/>
      <c r="I53" s="32"/>
      <c r="J53" s="32"/>
      <c r="K53" s="32"/>
      <c r="L53" s="32"/>
      <c r="M53" s="32"/>
      <c r="N53" s="32"/>
      <c r="O53" s="32"/>
      <c r="P53" s="32"/>
      <c r="Q53" s="32"/>
    </row>
    <row r="54" spans="1:17" x14ac:dyDescent="0.25">
      <c r="A54" s="32"/>
      <c r="B54" s="32"/>
      <c r="C54" s="32"/>
      <c r="D54" s="32"/>
      <c r="E54" s="32"/>
      <c r="F54" s="32"/>
      <c r="G54" s="32"/>
      <c r="H54" s="32"/>
      <c r="I54" s="32"/>
      <c r="J54" s="32"/>
      <c r="K54" s="32"/>
      <c r="L54" s="32"/>
      <c r="M54" s="32"/>
      <c r="N54" s="32"/>
      <c r="O54" s="32"/>
      <c r="P54" s="32"/>
      <c r="Q54" s="32"/>
    </row>
  </sheetData>
  <mergeCells count="114">
    <mergeCell ref="G36:G37"/>
    <mergeCell ref="G38:G39"/>
    <mergeCell ref="H38:H39"/>
    <mergeCell ref="I38:I39"/>
    <mergeCell ref="A1:B1"/>
    <mergeCell ref="C1:F1"/>
    <mergeCell ref="A33:A34"/>
    <mergeCell ref="B33:B34"/>
    <mergeCell ref="C33:C34"/>
    <mergeCell ref="D33:D34"/>
    <mergeCell ref="E33:E34"/>
    <mergeCell ref="F33:F34"/>
    <mergeCell ref="A36:A40"/>
    <mergeCell ref="B36:B40"/>
    <mergeCell ref="C36:C40"/>
    <mergeCell ref="D36:D40"/>
    <mergeCell ref="E36:E40"/>
    <mergeCell ref="F36:F40"/>
    <mergeCell ref="A10:A14"/>
    <mergeCell ref="B10:B14"/>
    <mergeCell ref="C10:C14"/>
    <mergeCell ref="D10:D14"/>
    <mergeCell ref="E10:E14"/>
    <mergeCell ref="F10:F14"/>
    <mergeCell ref="N30:N32"/>
    <mergeCell ref="J31:J32"/>
    <mergeCell ref="L31:L32"/>
    <mergeCell ref="A26:A27"/>
    <mergeCell ref="B26:B27"/>
    <mergeCell ref="C26:C27"/>
    <mergeCell ref="D26:D27"/>
    <mergeCell ref="E26:E27"/>
    <mergeCell ref="F26:F27"/>
    <mergeCell ref="J26:J27"/>
    <mergeCell ref="K26:K27"/>
    <mergeCell ref="A28:A32"/>
    <mergeCell ref="B28:B32"/>
    <mergeCell ref="C28:C32"/>
    <mergeCell ref="D28:D32"/>
    <mergeCell ref="E28:E32"/>
    <mergeCell ref="G28:G32"/>
    <mergeCell ref="H28:H32"/>
    <mergeCell ref="I28:I32"/>
    <mergeCell ref="F30:F32"/>
    <mergeCell ref="A21:A22"/>
    <mergeCell ref="B21:B22"/>
    <mergeCell ref="C21:C22"/>
    <mergeCell ref="D21:D22"/>
    <mergeCell ref="E21:E22"/>
    <mergeCell ref="F21:F22"/>
    <mergeCell ref="G21:G22"/>
    <mergeCell ref="A23:A25"/>
    <mergeCell ref="B23:B25"/>
    <mergeCell ref="C23:C25"/>
    <mergeCell ref="D23:D25"/>
    <mergeCell ref="A15:A16"/>
    <mergeCell ref="B15:B16"/>
    <mergeCell ref="C15:C16"/>
    <mergeCell ref="D15:D16"/>
    <mergeCell ref="E15:E16"/>
    <mergeCell ref="F15:F16"/>
    <mergeCell ref="A19:A20"/>
    <mergeCell ref="B19:B20"/>
    <mergeCell ref="C19:C20"/>
    <mergeCell ref="D19:D20"/>
    <mergeCell ref="E19:E20"/>
    <mergeCell ref="F19:F20"/>
    <mergeCell ref="A6:A9"/>
    <mergeCell ref="B6:B9"/>
    <mergeCell ref="C6:C9"/>
    <mergeCell ref="D6:D9"/>
    <mergeCell ref="E6:E9"/>
    <mergeCell ref="F6:F9"/>
    <mergeCell ref="G6:G8"/>
    <mergeCell ref="H6:H8"/>
    <mergeCell ref="I6:I8"/>
    <mergeCell ref="C3:F3"/>
    <mergeCell ref="G3:J3"/>
    <mergeCell ref="K3:N3"/>
    <mergeCell ref="A4:A5"/>
    <mergeCell ref="B4:B5"/>
    <mergeCell ref="C4:C5"/>
    <mergeCell ref="D4:E4"/>
    <mergeCell ref="F4:F5"/>
    <mergeCell ref="G4:G5"/>
    <mergeCell ref="H4:I4"/>
    <mergeCell ref="J4:J5"/>
    <mergeCell ref="L4:L5"/>
    <mergeCell ref="M4:M5"/>
    <mergeCell ref="N4:N5"/>
    <mergeCell ref="M23:M24"/>
    <mergeCell ref="N23:N24"/>
    <mergeCell ref="D42:E42"/>
    <mergeCell ref="H42:I42"/>
    <mergeCell ref="J10:J11"/>
    <mergeCell ref="J13:J14"/>
    <mergeCell ref="E23:E25"/>
    <mergeCell ref="F23:F25"/>
    <mergeCell ref="H23:H24"/>
    <mergeCell ref="I23:I24"/>
    <mergeCell ref="J23:J24"/>
    <mergeCell ref="K23:K24"/>
    <mergeCell ref="L23:L24"/>
    <mergeCell ref="G10:G11"/>
    <mergeCell ref="H10:H11"/>
    <mergeCell ref="I10:I11"/>
    <mergeCell ref="G13:G14"/>
    <mergeCell ref="H13:H14"/>
    <mergeCell ref="I13:I14"/>
    <mergeCell ref="L26:L27"/>
    <mergeCell ref="M26:M27"/>
    <mergeCell ref="N26:N27"/>
    <mergeCell ref="K30:K32"/>
    <mergeCell ref="M30:M32"/>
  </mergeCells>
  <hyperlinks>
    <hyperlink ref="J6" r:id="rId1"/>
    <hyperlink ref="J7" r:id="rId2"/>
    <hyperlink ref="J8" r:id="rId3"/>
    <hyperlink ref="J15" r:id="rId4"/>
    <hyperlink ref="J23:J24" r:id="rId5" display="https://mailuis-my.sharepoint.com/:w:/g/personal/uisegresados_uis_edu_co/Ee6hESbiSfJAn3VpopzCuvsBMw6m-CgXCiSzptiuFI2uQw?e=8gURe6"/>
    <hyperlink ref="J25:J26" r:id="rId6" display="https://mailuis-my.sharepoint.com/:w:/g/personal/uisegresados_uis_edu_co/Ee6hESbiSfJAn3VpopzCuvsBMw6m-CgXCiSzptiuFI2uQw?e=8gURe6"/>
    <hyperlink ref="J26:J27" r:id="rId7" display="https://mailuis-my.sharepoint.com/:w:/g/personal/uisegresados_uis_edu_co/Ee6hESbiSfJAn3VpopzCuvsBMw6m-CgXCiSzptiuFI2uQw?e=8gURe6"/>
    <hyperlink ref="N15" r:id="rId8"/>
    <hyperlink ref="N17" r:id="rId9"/>
    <hyperlink ref="N6" r:id="rId10" display="La acción consistía en en actualizar la información de la web para que fuese clara para los estudiantes interesados en movilidades entrantes, fue así como en el menú de Relaciones Exteriores, se diseñó unmicorsitio para movilidad entrante_   https://www.u"/>
    <hyperlink ref="N7" r:id="rId11" display="Se realizó una versión en inglés con subtítulos para los estudiantes interesados en movilidad entrante_x000a_https://youtube.com/playlist?list=PLvwgA-3gXjlbyiQXtDticlaobJLG7vj2Y"/>
    <hyperlink ref="N8" r:id="rId12"/>
    <hyperlink ref="N11" r:id="rId13"/>
    <hyperlink ref="N13" r:id="rId14"/>
    <hyperlink ref="N14" r:id="rId15"/>
    <hyperlink ref="N16" r:id="rId16"/>
    <hyperlink ref="N18" r:id="rId17"/>
    <hyperlink ref="N20" r:id="rId18"/>
    <hyperlink ref="N21" r:id="rId19"/>
    <hyperlink ref="N23" r:id="rId20"/>
    <hyperlink ref="N25" r:id="rId21"/>
    <hyperlink ref="N26" r:id="rId22"/>
    <hyperlink ref="N36" r:id="rId23" display="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
    <hyperlink ref="N37" r:id="rId24" display="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
    <hyperlink ref="N38" r:id="rId25" display="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
    <hyperlink ref="N39" r:id="rId26" display="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
    <hyperlink ref="N40" r:id="rId27" display="https://mailuis-my.sharepoint.com/personal/eidiomas_uis_edu_co/_layouts/15/onedrive.aspx?id=%2Fpersonal%2Feidiomas%5Fuis%5Fedu%5Fco%2FDocuments%2F2021%2F8%2E%20Para%20control%20Interno%2DMatrizRiesgos%2FMayra%20%2DMR%2DPeI&amp;originalPath=aHR0cHM6Ly9tYWlsdWlzLW15LnNoYXJlcG9pbnQuY29tLzpmOi9nL3BlcnNvbmFsL2VpZGlvbWFzX3Vpc19lZHVfY28vRXZTbDM2eTZsNU5CbjN1alM1ZldneXNCVHc1UTRmWC1KQ09UaHk2RXBUZ0g0Zz9ydGltZT05dkFWTnBVOTJVZw"/>
  </hyperlinks>
  <pageMargins left="0.7" right="0.7" top="0.75" bottom="0.75" header="0.3" footer="0.3"/>
  <pageSetup paperSize="9" orientation="portrait" r:id="rId28"/>
  <drawing r:id="rId29"/>
  <legacyDrawing r:id="rId3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showGridLines="0" topLeftCell="H31" zoomScale="80" zoomScaleNormal="80" workbookViewId="0">
      <selection activeCell="M6" sqref="M6:M7"/>
    </sheetView>
  </sheetViews>
  <sheetFormatPr baseColWidth="10" defaultColWidth="12.5703125" defaultRowHeight="15" x14ac:dyDescent="0.25"/>
  <cols>
    <col min="1" max="1" width="5.140625" style="1" customWidth="1"/>
    <col min="2" max="2" width="15.28515625" style="1" customWidth="1"/>
    <col min="3" max="3" width="28.28515625" style="1" customWidth="1"/>
    <col min="4" max="5" width="9.85546875" style="1" customWidth="1"/>
    <col min="6" max="6" width="29" style="1" customWidth="1"/>
    <col min="7" max="7" width="25.42578125" style="32" customWidth="1"/>
    <col min="8" max="8" width="10" style="33" customWidth="1"/>
    <col min="9" max="9" width="10" style="43" customWidth="1"/>
    <col min="10" max="10" width="32.85546875" style="42" customWidth="1"/>
    <col min="11" max="11" width="30.7109375" style="1" customWidth="1"/>
    <col min="12" max="12" width="14.140625" style="33" customWidth="1"/>
    <col min="13" max="13" width="95.42578125" style="1" customWidth="1"/>
    <col min="14" max="14" width="67.85546875" style="1" customWidth="1"/>
    <col min="15" max="16384" width="12.5703125" style="1"/>
  </cols>
  <sheetData>
    <row r="1" spans="1:14" ht="34.5" customHeight="1" x14ac:dyDescent="0.25">
      <c r="A1" s="861" t="s">
        <v>31</v>
      </c>
      <c r="B1" s="861"/>
      <c r="C1" s="862" t="s">
        <v>1289</v>
      </c>
      <c r="D1" s="862"/>
      <c r="E1" s="862"/>
      <c r="F1" s="862"/>
    </row>
    <row r="2" spans="1:14" ht="28.5" customHeight="1" x14ac:dyDescent="0.25"/>
    <row r="3" spans="1:14" s="22" customFormat="1" ht="16.5" x14ac:dyDescent="0.25">
      <c r="A3" s="405"/>
      <c r="B3" s="405"/>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x14ac:dyDescent="0.25">
      <c r="A5" s="884"/>
      <c r="B5" s="884"/>
      <c r="C5" s="886"/>
      <c r="D5" s="273" t="s">
        <v>897</v>
      </c>
      <c r="E5" s="273" t="s">
        <v>898</v>
      </c>
      <c r="F5" s="859"/>
      <c r="G5" s="860"/>
      <c r="H5" s="274" t="s">
        <v>897</v>
      </c>
      <c r="I5" s="274" t="s">
        <v>898</v>
      </c>
      <c r="J5" s="860"/>
      <c r="K5" s="275" t="s">
        <v>899</v>
      </c>
      <c r="L5" s="870"/>
      <c r="M5" s="870"/>
      <c r="N5" s="870"/>
    </row>
    <row r="6" spans="1:14" s="22" customFormat="1" ht="168" customHeight="1" x14ac:dyDescent="0.25">
      <c r="A6" s="926">
        <v>1</v>
      </c>
      <c r="B6" s="881" t="s">
        <v>263</v>
      </c>
      <c r="C6" s="881" t="s">
        <v>1226</v>
      </c>
      <c r="D6" s="863"/>
      <c r="E6" s="881" t="s">
        <v>199</v>
      </c>
      <c r="F6" s="405"/>
      <c r="G6" s="214" t="s">
        <v>1227</v>
      </c>
      <c r="H6" s="213" t="s">
        <v>199</v>
      </c>
      <c r="I6" s="405"/>
      <c r="J6" s="406" t="s">
        <v>1228</v>
      </c>
      <c r="K6" s="881" t="s">
        <v>2022</v>
      </c>
      <c r="L6" s="925">
        <v>1</v>
      </c>
      <c r="M6" s="1173" t="s">
        <v>2023</v>
      </c>
      <c r="N6" s="881" t="s">
        <v>1229</v>
      </c>
    </row>
    <row r="7" spans="1:14" s="22" customFormat="1" ht="215.25" customHeight="1" x14ac:dyDescent="0.25">
      <c r="A7" s="945"/>
      <c r="B7" s="881"/>
      <c r="C7" s="881"/>
      <c r="D7" s="864"/>
      <c r="E7" s="881"/>
      <c r="F7" s="405"/>
      <c r="G7" s="214" t="s">
        <v>1230</v>
      </c>
      <c r="H7" s="213" t="s">
        <v>199</v>
      </c>
      <c r="I7" s="405"/>
      <c r="J7" s="406" t="s">
        <v>1231</v>
      </c>
      <c r="K7" s="881"/>
      <c r="L7" s="925"/>
      <c r="M7" s="1174"/>
      <c r="N7" s="881"/>
    </row>
    <row r="8" spans="1:14" s="22" customFormat="1" ht="69" x14ac:dyDescent="0.25">
      <c r="A8" s="945"/>
      <c r="B8" s="881"/>
      <c r="C8" s="881"/>
      <c r="D8" s="864"/>
      <c r="E8" s="881"/>
      <c r="F8" s="405"/>
      <c r="G8" s="214" t="s">
        <v>1232</v>
      </c>
      <c r="H8" s="213" t="s">
        <v>199</v>
      </c>
      <c r="I8" s="405"/>
      <c r="J8" s="406" t="s">
        <v>1233</v>
      </c>
      <c r="K8" s="881" t="s">
        <v>812</v>
      </c>
      <c r="L8" s="925">
        <v>0.97</v>
      </c>
      <c r="M8" s="1173" t="s">
        <v>811</v>
      </c>
      <c r="N8" s="881" t="s">
        <v>1234</v>
      </c>
    </row>
    <row r="9" spans="1:14" s="22" customFormat="1" ht="120.75" x14ac:dyDescent="0.25">
      <c r="A9" s="945"/>
      <c r="B9" s="881"/>
      <c r="C9" s="881"/>
      <c r="D9" s="864"/>
      <c r="E9" s="881"/>
      <c r="F9" s="405"/>
      <c r="G9" s="576" t="s">
        <v>2011</v>
      </c>
      <c r="H9" s="213" t="s">
        <v>199</v>
      </c>
      <c r="I9" s="405"/>
      <c r="J9" s="406" t="s">
        <v>1235</v>
      </c>
      <c r="K9" s="881"/>
      <c r="L9" s="925"/>
      <c r="M9" s="1174"/>
      <c r="N9" s="881"/>
    </row>
    <row r="10" spans="1:14" s="22" customFormat="1" ht="30" x14ac:dyDescent="0.25">
      <c r="A10" s="945"/>
      <c r="B10" s="881"/>
      <c r="C10" s="881"/>
      <c r="D10" s="864"/>
      <c r="E10" s="881"/>
      <c r="F10" s="405"/>
      <c r="G10" s="214" t="s">
        <v>2012</v>
      </c>
      <c r="H10" s="213"/>
      <c r="I10" s="213" t="s">
        <v>199</v>
      </c>
      <c r="J10" s="390"/>
      <c r="K10" s="863" t="s">
        <v>657</v>
      </c>
      <c r="L10" s="1166">
        <v>1</v>
      </c>
      <c r="M10" s="1160" t="s">
        <v>1236</v>
      </c>
      <c r="N10" s="863" t="s">
        <v>1237</v>
      </c>
    </row>
    <row r="11" spans="1:14" s="22" customFormat="1" ht="30" x14ac:dyDescent="0.25">
      <c r="A11" s="945"/>
      <c r="B11" s="881"/>
      <c r="C11" s="881"/>
      <c r="D11" s="864"/>
      <c r="E11" s="881"/>
      <c r="F11" s="405"/>
      <c r="G11" s="214" t="s">
        <v>1238</v>
      </c>
      <c r="H11" s="213" t="s">
        <v>199</v>
      </c>
      <c r="I11" s="405"/>
      <c r="J11" s="390"/>
      <c r="K11" s="864"/>
      <c r="L11" s="1175"/>
      <c r="M11" s="1168"/>
      <c r="N11" s="864"/>
    </row>
    <row r="12" spans="1:14" s="22" customFormat="1" ht="17.25" x14ac:dyDescent="0.25">
      <c r="A12" s="945"/>
      <c r="B12" s="881"/>
      <c r="C12" s="881"/>
      <c r="D12" s="864"/>
      <c r="E12" s="881"/>
      <c r="F12" s="405"/>
      <c r="G12" s="214" t="s">
        <v>1239</v>
      </c>
      <c r="H12" s="213" t="s">
        <v>199</v>
      </c>
      <c r="I12" s="405"/>
      <c r="J12" s="406" t="s">
        <v>1240</v>
      </c>
      <c r="K12" s="864"/>
      <c r="L12" s="1175"/>
      <c r="M12" s="1168"/>
      <c r="N12" s="864"/>
    </row>
    <row r="13" spans="1:14" s="22" customFormat="1" ht="135" x14ac:dyDescent="0.25">
      <c r="A13" s="945"/>
      <c r="B13" s="881"/>
      <c r="C13" s="881"/>
      <c r="D13" s="864"/>
      <c r="E13" s="881"/>
      <c r="F13" s="405"/>
      <c r="G13" s="214" t="s">
        <v>1241</v>
      </c>
      <c r="H13" s="213" t="s">
        <v>199</v>
      </c>
      <c r="I13" s="405"/>
      <c r="J13" s="406" t="s">
        <v>1242</v>
      </c>
      <c r="K13" s="865"/>
      <c r="L13" s="1176"/>
      <c r="M13" s="1159"/>
      <c r="N13" s="865"/>
    </row>
    <row r="14" spans="1:14" s="22" customFormat="1" ht="45" x14ac:dyDescent="0.25">
      <c r="A14" s="945"/>
      <c r="B14" s="881"/>
      <c r="C14" s="881"/>
      <c r="D14" s="864"/>
      <c r="E14" s="881"/>
      <c r="F14" s="405"/>
      <c r="G14" s="214" t="s">
        <v>1243</v>
      </c>
      <c r="H14" s="213"/>
      <c r="I14" s="213" t="s">
        <v>199</v>
      </c>
      <c r="J14" s="390"/>
      <c r="K14" s="863" t="s">
        <v>266</v>
      </c>
      <c r="L14" s="1166">
        <v>1</v>
      </c>
      <c r="M14" s="1160" t="s">
        <v>2013</v>
      </c>
      <c r="N14" s="863" t="s">
        <v>2014</v>
      </c>
    </row>
    <row r="15" spans="1:14" ht="45" x14ac:dyDescent="0.25">
      <c r="A15" s="945"/>
      <c r="B15" s="881"/>
      <c r="C15" s="881"/>
      <c r="D15" s="864"/>
      <c r="E15" s="881"/>
      <c r="F15" s="405"/>
      <c r="G15" s="214" t="s">
        <v>1244</v>
      </c>
      <c r="H15" s="213"/>
      <c r="I15" s="213" t="s">
        <v>199</v>
      </c>
      <c r="J15" s="390"/>
      <c r="K15" s="864"/>
      <c r="L15" s="1175"/>
      <c r="M15" s="1168"/>
      <c r="N15" s="864"/>
    </row>
    <row r="16" spans="1:14" ht="45.75" thickBot="1" x14ac:dyDescent="0.3">
      <c r="A16" s="945"/>
      <c r="B16" s="863"/>
      <c r="C16" s="863"/>
      <c r="D16" s="864"/>
      <c r="E16" s="863"/>
      <c r="F16" s="434"/>
      <c r="G16" s="651" t="s">
        <v>1245</v>
      </c>
      <c r="H16" s="404"/>
      <c r="I16" s="404" t="s">
        <v>199</v>
      </c>
      <c r="J16" s="403"/>
      <c r="K16" s="1156"/>
      <c r="L16" s="1177"/>
      <c r="M16" s="1169"/>
      <c r="N16" s="1156"/>
    </row>
    <row r="17" spans="1:14" ht="120" x14ac:dyDescent="0.25">
      <c r="A17" s="1178">
        <v>2</v>
      </c>
      <c r="B17" s="1181" t="s">
        <v>267</v>
      </c>
      <c r="C17" s="1181" t="s">
        <v>268</v>
      </c>
      <c r="D17" s="1181"/>
      <c r="E17" s="1181" t="s">
        <v>199</v>
      </c>
      <c r="F17" s="435"/>
      <c r="G17" s="652" t="s">
        <v>1246</v>
      </c>
      <c r="H17" s="436" t="s">
        <v>199</v>
      </c>
      <c r="I17" s="435"/>
      <c r="J17" s="437" t="s">
        <v>1247</v>
      </c>
      <c r="K17" s="1183" t="s">
        <v>2015</v>
      </c>
      <c r="L17" s="1157">
        <v>1</v>
      </c>
      <c r="M17" s="1158" t="s">
        <v>2016</v>
      </c>
      <c r="N17" s="1184" t="s">
        <v>1248</v>
      </c>
    </row>
    <row r="18" spans="1:14" ht="60" x14ac:dyDescent="0.25">
      <c r="A18" s="1179"/>
      <c r="B18" s="881"/>
      <c r="C18" s="881"/>
      <c r="D18" s="881"/>
      <c r="E18" s="881"/>
      <c r="F18" s="405"/>
      <c r="G18" s="479" t="s">
        <v>1249</v>
      </c>
      <c r="H18" s="212" t="s">
        <v>199</v>
      </c>
      <c r="I18" s="405"/>
      <c r="J18" s="406" t="s">
        <v>1250</v>
      </c>
      <c r="K18" s="865"/>
      <c r="L18" s="927"/>
      <c r="M18" s="1159"/>
      <c r="N18" s="1165"/>
    </row>
    <row r="19" spans="1:14" ht="90" x14ac:dyDescent="0.25">
      <c r="A19" s="1179"/>
      <c r="B19" s="881"/>
      <c r="C19" s="881"/>
      <c r="D19" s="881"/>
      <c r="E19" s="881"/>
      <c r="F19" s="405"/>
      <c r="G19" s="479" t="s">
        <v>1251</v>
      </c>
      <c r="H19" s="212" t="s">
        <v>199</v>
      </c>
      <c r="I19" s="405"/>
      <c r="J19" s="406" t="s">
        <v>1252</v>
      </c>
      <c r="K19" s="1185" t="s">
        <v>658</v>
      </c>
      <c r="L19" s="1166">
        <v>1</v>
      </c>
      <c r="M19" s="1160" t="s">
        <v>2017</v>
      </c>
      <c r="N19" s="1163" t="s">
        <v>1253</v>
      </c>
    </row>
    <row r="20" spans="1:14" ht="69" x14ac:dyDescent="0.25">
      <c r="A20" s="1179"/>
      <c r="B20" s="881"/>
      <c r="C20" s="881"/>
      <c r="D20" s="881"/>
      <c r="E20" s="881"/>
      <c r="F20" s="405"/>
      <c r="G20" s="479" t="s">
        <v>1254</v>
      </c>
      <c r="H20" s="212" t="s">
        <v>199</v>
      </c>
      <c r="I20" s="405"/>
      <c r="J20" s="406" t="s">
        <v>1255</v>
      </c>
      <c r="K20" s="1186"/>
      <c r="L20" s="945"/>
      <c r="M20" s="1168"/>
      <c r="N20" s="1170"/>
    </row>
    <row r="21" spans="1:14" ht="69" x14ac:dyDescent="0.25">
      <c r="A21" s="1179"/>
      <c r="B21" s="881"/>
      <c r="C21" s="881"/>
      <c r="D21" s="881"/>
      <c r="E21" s="881"/>
      <c r="F21" s="405"/>
      <c r="G21" s="340" t="s">
        <v>1256</v>
      </c>
      <c r="H21" s="212" t="s">
        <v>199</v>
      </c>
      <c r="I21" s="405"/>
      <c r="J21" s="406" t="s">
        <v>1257</v>
      </c>
      <c r="K21" s="1187"/>
      <c r="L21" s="927"/>
      <c r="M21" s="1159"/>
      <c r="N21" s="1172"/>
    </row>
    <row r="22" spans="1:14" ht="122.25" customHeight="1" x14ac:dyDescent="0.25">
      <c r="A22" s="1179"/>
      <c r="B22" s="881"/>
      <c r="C22" s="881"/>
      <c r="D22" s="881"/>
      <c r="E22" s="881"/>
      <c r="F22" s="405"/>
      <c r="G22" s="340" t="s">
        <v>1258</v>
      </c>
      <c r="H22" s="213"/>
      <c r="I22" s="213" t="s">
        <v>199</v>
      </c>
      <c r="J22" s="406" t="s">
        <v>1259</v>
      </c>
      <c r="K22" s="863" t="s">
        <v>660</v>
      </c>
      <c r="L22" s="1166">
        <v>1</v>
      </c>
      <c r="M22" s="1160" t="s">
        <v>2008</v>
      </c>
      <c r="N22" s="1163" t="s">
        <v>1260</v>
      </c>
    </row>
    <row r="23" spans="1:14" ht="122.25" customHeight="1" x14ac:dyDescent="0.25">
      <c r="A23" s="1179"/>
      <c r="B23" s="881"/>
      <c r="C23" s="881"/>
      <c r="D23" s="881"/>
      <c r="E23" s="881"/>
      <c r="F23" s="405"/>
      <c r="G23" s="340" t="s">
        <v>1261</v>
      </c>
      <c r="H23" s="213" t="s">
        <v>199</v>
      </c>
      <c r="I23" s="405"/>
      <c r="J23" s="439" t="s">
        <v>1262</v>
      </c>
      <c r="K23" s="864"/>
      <c r="L23" s="945"/>
      <c r="M23" s="1161"/>
      <c r="N23" s="1164"/>
    </row>
    <row r="24" spans="1:14" ht="122.25" customHeight="1" x14ac:dyDescent="0.25">
      <c r="A24" s="1179"/>
      <c r="B24" s="881"/>
      <c r="C24" s="881"/>
      <c r="D24" s="881"/>
      <c r="E24" s="881"/>
      <c r="F24" s="405"/>
      <c r="G24" s="340" t="s">
        <v>1263</v>
      </c>
      <c r="H24" s="213" t="s">
        <v>199</v>
      </c>
      <c r="I24" s="405"/>
      <c r="J24" s="439" t="s">
        <v>1264</v>
      </c>
      <c r="K24" s="865"/>
      <c r="L24" s="927"/>
      <c r="M24" s="1162"/>
      <c r="N24" s="1165"/>
    </row>
    <row r="25" spans="1:14" ht="78.75" x14ac:dyDescent="0.25">
      <c r="A25" s="1179"/>
      <c r="B25" s="881"/>
      <c r="C25" s="881"/>
      <c r="D25" s="881"/>
      <c r="E25" s="881"/>
      <c r="F25" s="405"/>
      <c r="G25" s="340" t="s">
        <v>1265</v>
      </c>
      <c r="H25" s="213" t="s">
        <v>199</v>
      </c>
      <c r="I25" s="405"/>
      <c r="J25" s="440" t="s">
        <v>1266</v>
      </c>
      <c r="K25" s="863" t="s">
        <v>2018</v>
      </c>
      <c r="L25" s="1166">
        <v>1</v>
      </c>
      <c r="M25" s="1160" t="s">
        <v>1267</v>
      </c>
      <c r="N25" s="1163" t="s">
        <v>1268</v>
      </c>
    </row>
    <row r="26" spans="1:14" ht="51.75" x14ac:dyDescent="0.25">
      <c r="A26" s="1179"/>
      <c r="B26" s="881"/>
      <c r="C26" s="881"/>
      <c r="D26" s="881"/>
      <c r="E26" s="881"/>
      <c r="F26" s="405"/>
      <c r="G26" s="340" t="s">
        <v>1269</v>
      </c>
      <c r="H26" s="213" t="s">
        <v>199</v>
      </c>
      <c r="I26" s="405"/>
      <c r="J26" s="440" t="s">
        <v>1270</v>
      </c>
      <c r="K26" s="864"/>
      <c r="L26" s="945"/>
      <c r="M26" s="1168"/>
      <c r="N26" s="1164"/>
    </row>
    <row r="27" spans="1:14" ht="51.75" x14ac:dyDescent="0.25">
      <c r="A27" s="1179"/>
      <c r="B27" s="881"/>
      <c r="C27" s="881"/>
      <c r="D27" s="881"/>
      <c r="E27" s="881"/>
      <c r="F27" s="405"/>
      <c r="G27" s="340" t="s">
        <v>1271</v>
      </c>
      <c r="H27" s="213" t="s">
        <v>199</v>
      </c>
      <c r="I27" s="405"/>
      <c r="J27" s="440" t="s">
        <v>1272</v>
      </c>
      <c r="K27" s="865"/>
      <c r="L27" s="927"/>
      <c r="M27" s="1159"/>
      <c r="N27" s="1165"/>
    </row>
    <row r="28" spans="1:14" ht="81" customHeight="1" x14ac:dyDescent="0.25">
      <c r="A28" s="1179"/>
      <c r="B28" s="881"/>
      <c r="C28" s="881"/>
      <c r="D28" s="881"/>
      <c r="E28" s="881"/>
      <c r="F28" s="405"/>
      <c r="G28" s="340" t="s">
        <v>1273</v>
      </c>
      <c r="H28" s="213" t="s">
        <v>199</v>
      </c>
      <c r="I28" s="405"/>
      <c r="J28" s="406" t="s">
        <v>1274</v>
      </c>
      <c r="K28" s="863" t="s">
        <v>659</v>
      </c>
      <c r="L28" s="1166">
        <v>1</v>
      </c>
      <c r="M28" s="1160" t="s">
        <v>2009</v>
      </c>
      <c r="N28" s="1163" t="s">
        <v>2019</v>
      </c>
    </row>
    <row r="29" spans="1:14" ht="81" customHeight="1" x14ac:dyDescent="0.25">
      <c r="A29" s="1179"/>
      <c r="B29" s="881"/>
      <c r="C29" s="881"/>
      <c r="D29" s="881"/>
      <c r="E29" s="881"/>
      <c r="F29" s="405"/>
      <c r="G29" s="340" t="s">
        <v>1275</v>
      </c>
      <c r="H29" s="213"/>
      <c r="I29" s="213" t="s">
        <v>199</v>
      </c>
      <c r="J29" s="214"/>
      <c r="K29" s="864"/>
      <c r="L29" s="945"/>
      <c r="M29" s="1161"/>
      <c r="N29" s="1170"/>
    </row>
    <row r="30" spans="1:14" ht="81" customHeight="1" x14ac:dyDescent="0.25">
      <c r="A30" s="1179"/>
      <c r="B30" s="881"/>
      <c r="C30" s="881"/>
      <c r="D30" s="881"/>
      <c r="E30" s="881"/>
      <c r="F30" s="405"/>
      <c r="G30" s="340" t="s">
        <v>1276</v>
      </c>
      <c r="H30" s="213"/>
      <c r="I30" s="213" t="s">
        <v>199</v>
      </c>
      <c r="J30" s="214"/>
      <c r="K30" s="865"/>
      <c r="L30" s="927"/>
      <c r="M30" s="1162"/>
      <c r="N30" s="1172"/>
    </row>
    <row r="31" spans="1:14" ht="78.75" x14ac:dyDescent="0.25">
      <c r="A31" s="1179"/>
      <c r="B31" s="881"/>
      <c r="C31" s="881"/>
      <c r="D31" s="881"/>
      <c r="E31" s="881"/>
      <c r="F31" s="405"/>
      <c r="G31" s="340" t="s">
        <v>1277</v>
      </c>
      <c r="H31" s="213"/>
      <c r="I31" s="213" t="s">
        <v>199</v>
      </c>
      <c r="J31" s="214"/>
      <c r="K31" s="863" t="s">
        <v>1278</v>
      </c>
      <c r="L31" s="1166">
        <v>1</v>
      </c>
      <c r="M31" s="1160" t="s">
        <v>2020</v>
      </c>
      <c r="N31" s="1163" t="s">
        <v>1279</v>
      </c>
    </row>
    <row r="32" spans="1:14" ht="63" x14ac:dyDescent="0.25">
      <c r="A32" s="1179"/>
      <c r="B32" s="881"/>
      <c r="C32" s="881"/>
      <c r="D32" s="881"/>
      <c r="E32" s="881"/>
      <c r="F32" s="405"/>
      <c r="G32" s="340" t="s">
        <v>1280</v>
      </c>
      <c r="H32" s="213"/>
      <c r="I32" s="213" t="s">
        <v>199</v>
      </c>
      <c r="J32" s="390"/>
      <c r="K32" s="864"/>
      <c r="L32" s="945"/>
      <c r="M32" s="1168"/>
      <c r="N32" s="1170"/>
    </row>
    <row r="33" spans="1:14" ht="31.5" x14ac:dyDescent="0.25">
      <c r="A33" s="1179"/>
      <c r="B33" s="881"/>
      <c r="C33" s="881"/>
      <c r="D33" s="881"/>
      <c r="E33" s="881"/>
      <c r="F33" s="405"/>
      <c r="G33" s="340" t="s">
        <v>1281</v>
      </c>
      <c r="H33" s="213" t="s">
        <v>199</v>
      </c>
      <c r="I33" s="213"/>
      <c r="J33" s="390"/>
      <c r="K33" s="865"/>
      <c r="L33" s="927"/>
      <c r="M33" s="1159"/>
      <c r="N33" s="1172"/>
    </row>
    <row r="34" spans="1:14" ht="31.5" x14ac:dyDescent="0.25">
      <c r="A34" s="1179"/>
      <c r="B34" s="881"/>
      <c r="C34" s="881"/>
      <c r="D34" s="881"/>
      <c r="E34" s="881"/>
      <c r="F34" s="405"/>
      <c r="G34" s="340" t="s">
        <v>1282</v>
      </c>
      <c r="H34" s="213" t="s">
        <v>199</v>
      </c>
      <c r="I34" s="213"/>
      <c r="J34" s="406" t="s">
        <v>1240</v>
      </c>
      <c r="K34" s="863" t="s">
        <v>1283</v>
      </c>
      <c r="L34" s="1166">
        <v>1</v>
      </c>
      <c r="M34" s="1160" t="s">
        <v>2010</v>
      </c>
      <c r="N34" s="1163" t="s">
        <v>2021</v>
      </c>
    </row>
    <row r="35" spans="1:14" ht="47.25" x14ac:dyDescent="0.25">
      <c r="A35" s="1179"/>
      <c r="B35" s="881"/>
      <c r="C35" s="881"/>
      <c r="D35" s="881"/>
      <c r="E35" s="881"/>
      <c r="F35" s="405"/>
      <c r="G35" s="340" t="s">
        <v>1284</v>
      </c>
      <c r="H35" s="213"/>
      <c r="I35" s="428"/>
      <c r="J35" s="390"/>
      <c r="K35" s="864"/>
      <c r="L35" s="945"/>
      <c r="M35" s="1168"/>
      <c r="N35" s="1170"/>
    </row>
    <row r="36" spans="1:14" ht="69" x14ac:dyDescent="0.25">
      <c r="A36" s="1179"/>
      <c r="B36" s="881"/>
      <c r="C36" s="881"/>
      <c r="D36" s="881"/>
      <c r="E36" s="881"/>
      <c r="F36" s="405"/>
      <c r="G36" s="340" t="s">
        <v>1285</v>
      </c>
      <c r="H36" s="213" t="s">
        <v>199</v>
      </c>
      <c r="I36" s="428"/>
      <c r="J36" s="406" t="s">
        <v>1286</v>
      </c>
      <c r="K36" s="864"/>
      <c r="L36" s="945"/>
      <c r="M36" s="1168"/>
      <c r="N36" s="1170"/>
    </row>
    <row r="37" spans="1:14" ht="63" x14ac:dyDescent="0.25">
      <c r="A37" s="1179"/>
      <c r="B37" s="881"/>
      <c r="C37" s="881"/>
      <c r="D37" s="881"/>
      <c r="E37" s="881"/>
      <c r="F37" s="405"/>
      <c r="G37" s="340" t="s">
        <v>1287</v>
      </c>
      <c r="H37" s="213"/>
      <c r="I37" s="213" t="s">
        <v>199</v>
      </c>
      <c r="J37" s="390"/>
      <c r="K37" s="864"/>
      <c r="L37" s="945"/>
      <c r="M37" s="1168"/>
      <c r="N37" s="1170"/>
    </row>
    <row r="38" spans="1:14" ht="63.75" thickBot="1" x14ac:dyDescent="0.3">
      <c r="A38" s="1180"/>
      <c r="B38" s="1182"/>
      <c r="C38" s="1182"/>
      <c r="D38" s="1182"/>
      <c r="E38" s="1182"/>
      <c r="F38" s="441"/>
      <c r="G38" s="341" t="s">
        <v>1288</v>
      </c>
      <c r="H38" s="442"/>
      <c r="I38" s="442" t="s">
        <v>199</v>
      </c>
      <c r="J38" s="443"/>
      <c r="K38" s="1156"/>
      <c r="L38" s="1167"/>
      <c r="M38" s="1169"/>
      <c r="N38" s="1171"/>
    </row>
    <row r="40" spans="1:14" ht="37.5" customHeight="1" x14ac:dyDescent="0.25">
      <c r="B40" s="485"/>
      <c r="C40" s="485"/>
      <c r="D40" s="859" t="s">
        <v>888</v>
      </c>
      <c r="E40" s="859"/>
      <c r="F40" s="485"/>
      <c r="G40" s="584"/>
      <c r="H40" s="860" t="s">
        <v>891</v>
      </c>
      <c r="I40" s="860"/>
      <c r="J40" s="485"/>
      <c r="K40" s="485"/>
      <c r="L40" s="483"/>
    </row>
    <row r="41" spans="1:14" ht="44.25" customHeight="1" x14ac:dyDescent="0.25">
      <c r="B41" s="502" t="s">
        <v>597</v>
      </c>
      <c r="C41" s="485"/>
      <c r="D41" s="312" t="s">
        <v>897</v>
      </c>
      <c r="E41" s="312" t="s">
        <v>898</v>
      </c>
      <c r="F41" s="485"/>
      <c r="G41" s="584"/>
      <c r="H41" s="312" t="s">
        <v>897</v>
      </c>
      <c r="I41" s="312" t="s">
        <v>898</v>
      </c>
      <c r="J41" s="485"/>
      <c r="K41" s="502" t="s">
        <v>598</v>
      </c>
      <c r="L41" s="516" t="s">
        <v>601</v>
      </c>
    </row>
    <row r="42" spans="1:14" ht="25.5" customHeight="1" x14ac:dyDescent="0.25">
      <c r="B42" s="496">
        <f>COUNTIF(B6:B38,"*")</f>
        <v>2</v>
      </c>
      <c r="C42" s="497"/>
      <c r="D42" s="496">
        <f t="shared" ref="D42:E42" si="0">COUNTIF(D6:D38,"*")</f>
        <v>0</v>
      </c>
      <c r="E42" s="496">
        <f t="shared" si="0"/>
        <v>2</v>
      </c>
      <c r="F42" s="497"/>
      <c r="G42" s="524"/>
      <c r="H42" s="496">
        <f t="shared" ref="H42:I42" si="1">COUNTIF(H6:H38,"*")</f>
        <v>21</v>
      </c>
      <c r="I42" s="496">
        <f t="shared" si="1"/>
        <v>11</v>
      </c>
      <c r="J42" s="497"/>
      <c r="K42" s="496">
        <f>COUNTIF(K6:K38,"*")</f>
        <v>11</v>
      </c>
      <c r="L42" s="522">
        <f>AVERAGE(L6:L38)</f>
        <v>0.9972727272727272</v>
      </c>
    </row>
  </sheetData>
  <mergeCells count="72">
    <mergeCell ref="L31:L33"/>
    <mergeCell ref="M31:M33"/>
    <mergeCell ref="N31:N33"/>
    <mergeCell ref="A1:B1"/>
    <mergeCell ref="C1:F1"/>
    <mergeCell ref="L25:L27"/>
    <mergeCell ref="M25:M27"/>
    <mergeCell ref="N25:N27"/>
    <mergeCell ref="N8:N9"/>
    <mergeCell ref="K17:K18"/>
    <mergeCell ref="N10:N13"/>
    <mergeCell ref="N17:N18"/>
    <mergeCell ref="K19:K21"/>
    <mergeCell ref="L19:L21"/>
    <mergeCell ref="M19:M21"/>
    <mergeCell ref="N19:N21"/>
    <mergeCell ref="C3:F3"/>
    <mergeCell ref="G3:J3"/>
    <mergeCell ref="K3:N3"/>
    <mergeCell ref="G4:G5"/>
    <mergeCell ref="H4:I4"/>
    <mergeCell ref="J4:J5"/>
    <mergeCell ref="L4:L5"/>
    <mergeCell ref="M4:M5"/>
    <mergeCell ref="N4:N5"/>
    <mergeCell ref="A4:A5"/>
    <mergeCell ref="B4:B5"/>
    <mergeCell ref="C4:C5"/>
    <mergeCell ref="D4:E4"/>
    <mergeCell ref="F4:F5"/>
    <mergeCell ref="A6:A16"/>
    <mergeCell ref="B6:B16"/>
    <mergeCell ref="C6:C16"/>
    <mergeCell ref="D6:D16"/>
    <mergeCell ref="E6:E16"/>
    <mergeCell ref="A17:A38"/>
    <mergeCell ref="B17:B38"/>
    <mergeCell ref="C17:C38"/>
    <mergeCell ref="D17:D38"/>
    <mergeCell ref="E17:E38"/>
    <mergeCell ref="N6:N7"/>
    <mergeCell ref="K6:K7"/>
    <mergeCell ref="L6:L7"/>
    <mergeCell ref="M6:M7"/>
    <mergeCell ref="K25:K27"/>
    <mergeCell ref="K8:K9"/>
    <mergeCell ref="L8:L9"/>
    <mergeCell ref="M8:M9"/>
    <mergeCell ref="K10:K13"/>
    <mergeCell ref="L10:L13"/>
    <mergeCell ref="M10:M13"/>
    <mergeCell ref="K14:K16"/>
    <mergeCell ref="L14:L16"/>
    <mergeCell ref="M14:M16"/>
    <mergeCell ref="K22:K24"/>
    <mergeCell ref="L22:L24"/>
    <mergeCell ref="D40:E40"/>
    <mergeCell ref="H40:I40"/>
    <mergeCell ref="N14:N16"/>
    <mergeCell ref="L17:L18"/>
    <mergeCell ref="M17:M18"/>
    <mergeCell ref="K34:K38"/>
    <mergeCell ref="M22:M24"/>
    <mergeCell ref="N22:N24"/>
    <mergeCell ref="L34:L38"/>
    <mergeCell ref="M34:M38"/>
    <mergeCell ref="N34:N38"/>
    <mergeCell ref="K28:K30"/>
    <mergeCell ref="L28:L30"/>
    <mergeCell ref="M28:M30"/>
    <mergeCell ref="N28:N30"/>
    <mergeCell ref="K31:K33"/>
  </mergeCells>
  <hyperlinks>
    <hyperlink ref="J6" r:id="rId1"/>
    <hyperlink ref="J7" r:id="rId2"/>
    <hyperlink ref="J8" r:id="rId3"/>
    <hyperlink ref="J9" r:id="rId4"/>
    <hyperlink ref="J12" r:id="rId5"/>
    <hyperlink ref="J13" r:id="rId6"/>
    <hyperlink ref="J17" r:id="rId7"/>
    <hyperlink ref="J18" r:id="rId8"/>
    <hyperlink ref="J19" r:id="rId9"/>
    <hyperlink ref="J20" r:id="rId10"/>
    <hyperlink ref="J21" r:id="rId11"/>
    <hyperlink ref="J22" r:id="rId12"/>
    <hyperlink ref="J23" r:id="rId13"/>
    <hyperlink ref="J24" r:id="rId14"/>
    <hyperlink ref="J25" r:id="rId15"/>
    <hyperlink ref="J26" r:id="rId16"/>
    <hyperlink ref="J27" r:id="rId17"/>
    <hyperlink ref="J28" r:id="rId18"/>
    <hyperlink ref="J34" r:id="rId19"/>
    <hyperlink ref="J36" r:id="rId20"/>
  </hyperlinks>
  <pageMargins left="0.7" right="0.7" top="0.75" bottom="0.75" header="0.3" footer="0.3"/>
  <drawing r:id="rId21"/>
  <legacyDrawing r:id="rId2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showGridLines="0" zoomScale="70" zoomScaleNormal="70" workbookViewId="0">
      <selection activeCell="K8" sqref="K8"/>
    </sheetView>
  </sheetViews>
  <sheetFormatPr baseColWidth="10" defaultRowHeight="15" x14ac:dyDescent="0.25"/>
  <cols>
    <col min="1" max="1" width="5.140625" style="32" customWidth="1"/>
    <col min="2" max="2" width="15.28515625" style="32" customWidth="1"/>
    <col min="3" max="3" width="28.28515625" style="32" customWidth="1"/>
    <col min="4" max="5" width="9.85546875" style="32" customWidth="1"/>
    <col min="6" max="6" width="29" style="32" customWidth="1"/>
    <col min="7" max="7" width="25.42578125" style="32" customWidth="1"/>
    <col min="8" max="9" width="18" style="32" customWidth="1"/>
    <col min="10" max="10" width="44.7109375" style="32" customWidth="1"/>
    <col min="11" max="11" width="30.7109375" style="32" customWidth="1"/>
    <col min="12" max="12" width="16.28515625" style="32" customWidth="1"/>
    <col min="13" max="13" width="59.7109375" style="32" customWidth="1"/>
    <col min="14" max="14" width="43.85546875" style="32" customWidth="1"/>
    <col min="15" max="16384" width="11.42578125" style="32"/>
  </cols>
  <sheetData>
    <row r="1" spans="1:14" ht="34.5" customHeight="1" x14ac:dyDescent="0.25">
      <c r="A1" s="861" t="s">
        <v>31</v>
      </c>
      <c r="B1" s="861"/>
      <c r="C1" s="862" t="s">
        <v>1302</v>
      </c>
      <c r="D1" s="862"/>
      <c r="E1" s="862"/>
      <c r="F1" s="862"/>
    </row>
    <row r="2" spans="1:14" ht="32.25" customHeight="1" x14ac:dyDescent="0.25"/>
    <row r="3" spans="1:14" s="84" customFormat="1" ht="16.5" x14ac:dyDescent="0.25">
      <c r="A3" s="32"/>
      <c r="B3" s="32"/>
      <c r="C3" s="922" t="s">
        <v>884</v>
      </c>
      <c r="D3" s="922"/>
      <c r="E3" s="922"/>
      <c r="F3" s="922"/>
      <c r="G3" s="923" t="s">
        <v>885</v>
      </c>
      <c r="H3" s="923"/>
      <c r="I3" s="923"/>
      <c r="J3" s="923"/>
      <c r="K3" s="924" t="s">
        <v>886</v>
      </c>
      <c r="L3" s="924"/>
      <c r="M3" s="924"/>
      <c r="N3" s="924"/>
    </row>
    <row r="4" spans="1:14" s="84" customForma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84" customFormat="1" x14ac:dyDescent="0.25">
      <c r="A5" s="885"/>
      <c r="B5" s="885"/>
      <c r="C5" s="886"/>
      <c r="D5" s="276" t="s">
        <v>897</v>
      </c>
      <c r="E5" s="276" t="s">
        <v>898</v>
      </c>
      <c r="F5" s="872"/>
      <c r="G5" s="873"/>
      <c r="H5" s="277" t="s">
        <v>897</v>
      </c>
      <c r="I5" s="277" t="s">
        <v>898</v>
      </c>
      <c r="J5" s="873"/>
      <c r="K5" s="275" t="s">
        <v>899</v>
      </c>
      <c r="L5" s="870"/>
      <c r="M5" s="870"/>
      <c r="N5" s="870"/>
    </row>
    <row r="6" spans="1:14" s="84" customFormat="1" ht="180" x14ac:dyDescent="0.25">
      <c r="A6" s="426">
        <v>1</v>
      </c>
      <c r="B6" s="214" t="s">
        <v>662</v>
      </c>
      <c r="C6" s="214" t="s">
        <v>663</v>
      </c>
      <c r="D6" s="426"/>
      <c r="E6" s="213" t="s">
        <v>199</v>
      </c>
      <c r="F6" s="426"/>
      <c r="G6" s="390" t="s">
        <v>664</v>
      </c>
      <c r="H6" s="213" t="s">
        <v>199</v>
      </c>
      <c r="I6" s="426"/>
      <c r="J6" s="444" t="s">
        <v>2027</v>
      </c>
      <c r="K6" s="390" t="s">
        <v>665</v>
      </c>
      <c r="L6" s="445">
        <v>1</v>
      </c>
      <c r="M6" s="444" t="s">
        <v>1290</v>
      </c>
      <c r="N6" s="444" t="s">
        <v>2028</v>
      </c>
    </row>
    <row r="7" spans="1:14" s="84" customFormat="1" ht="105" x14ac:dyDescent="0.25">
      <c r="A7" s="426">
        <v>2</v>
      </c>
      <c r="B7" s="214" t="s">
        <v>666</v>
      </c>
      <c r="C7" s="214" t="s">
        <v>667</v>
      </c>
      <c r="D7" s="426"/>
      <c r="E7" s="213" t="s">
        <v>199</v>
      </c>
      <c r="F7" s="426"/>
      <c r="G7" s="390" t="s">
        <v>1291</v>
      </c>
      <c r="H7" s="213" t="s">
        <v>199</v>
      </c>
      <c r="I7" s="426"/>
      <c r="J7" s="444" t="s">
        <v>2029</v>
      </c>
      <c r="K7" s="390" t="s">
        <v>668</v>
      </c>
      <c r="L7" s="445">
        <v>1</v>
      </c>
      <c r="M7" s="444" t="s">
        <v>2030</v>
      </c>
      <c r="N7" s="444" t="s">
        <v>2024</v>
      </c>
    </row>
    <row r="8" spans="1:14" s="84" customFormat="1" ht="225" x14ac:dyDescent="0.25">
      <c r="A8" s="426">
        <v>3</v>
      </c>
      <c r="B8" s="214" t="s">
        <v>669</v>
      </c>
      <c r="C8" s="214" t="s">
        <v>670</v>
      </c>
      <c r="D8" s="426"/>
      <c r="E8" s="213" t="s">
        <v>199</v>
      </c>
      <c r="F8" s="426"/>
      <c r="G8" s="390" t="s">
        <v>1292</v>
      </c>
      <c r="H8" s="213" t="s">
        <v>199</v>
      </c>
      <c r="I8" s="426"/>
      <c r="J8" s="444" t="s">
        <v>1293</v>
      </c>
      <c r="K8" s="390" t="s">
        <v>1294</v>
      </c>
      <c r="L8" s="446">
        <v>0.5</v>
      </c>
      <c r="M8" s="444" t="s">
        <v>2031</v>
      </c>
      <c r="N8" s="444" t="s">
        <v>2032</v>
      </c>
    </row>
    <row r="9" spans="1:14" s="84" customFormat="1" ht="105" x14ac:dyDescent="0.25">
      <c r="A9" s="426">
        <v>4</v>
      </c>
      <c r="B9" s="214" t="s">
        <v>671</v>
      </c>
      <c r="C9" s="214" t="s">
        <v>672</v>
      </c>
      <c r="D9" s="426"/>
      <c r="E9" s="213" t="s">
        <v>199</v>
      </c>
      <c r="F9" s="426"/>
      <c r="G9" s="390" t="s">
        <v>1295</v>
      </c>
      <c r="H9" s="213" t="s">
        <v>199</v>
      </c>
      <c r="I9" s="426"/>
      <c r="J9" s="444" t="s">
        <v>1296</v>
      </c>
      <c r="K9" s="390" t="s">
        <v>1297</v>
      </c>
      <c r="L9" s="445">
        <v>1</v>
      </c>
      <c r="M9" s="444" t="s">
        <v>1298</v>
      </c>
      <c r="N9" s="444" t="s">
        <v>2025</v>
      </c>
    </row>
    <row r="10" spans="1:14" s="84" customFormat="1" ht="165" x14ac:dyDescent="0.25">
      <c r="A10" s="426">
        <v>5</v>
      </c>
      <c r="B10" s="214" t="s">
        <v>673</v>
      </c>
      <c r="C10" s="214" t="s">
        <v>674</v>
      </c>
      <c r="D10" s="426"/>
      <c r="E10" s="213" t="s">
        <v>199</v>
      </c>
      <c r="F10" s="426"/>
      <c r="G10" s="390" t="s">
        <v>1299</v>
      </c>
      <c r="H10" s="213" t="s">
        <v>199</v>
      </c>
      <c r="I10" s="426"/>
      <c r="J10" s="444" t="s">
        <v>2033</v>
      </c>
      <c r="K10" s="390" t="s">
        <v>1300</v>
      </c>
      <c r="L10" s="445">
        <v>1</v>
      </c>
      <c r="M10" s="444" t="s">
        <v>1301</v>
      </c>
      <c r="N10" s="444" t="s">
        <v>2026</v>
      </c>
    </row>
    <row r="12" spans="1:14" ht="40.5" customHeight="1" x14ac:dyDescent="0.25">
      <c r="B12" s="485"/>
      <c r="C12" s="485"/>
      <c r="D12" s="859" t="s">
        <v>888</v>
      </c>
      <c r="E12" s="859"/>
      <c r="F12" s="485"/>
      <c r="G12" s="485"/>
      <c r="H12" s="860" t="s">
        <v>891</v>
      </c>
      <c r="I12" s="860"/>
      <c r="J12" s="485"/>
      <c r="K12" s="485"/>
      <c r="L12" s="483"/>
    </row>
    <row r="13" spans="1:14" ht="38.25" x14ac:dyDescent="0.25">
      <c r="B13" s="502" t="s">
        <v>597</v>
      </c>
      <c r="C13" s="485"/>
      <c r="D13" s="312" t="s">
        <v>897</v>
      </c>
      <c r="E13" s="312" t="s">
        <v>898</v>
      </c>
      <c r="F13" s="485"/>
      <c r="G13" s="485"/>
      <c r="H13" s="312" t="s">
        <v>897</v>
      </c>
      <c r="I13" s="312" t="s">
        <v>898</v>
      </c>
      <c r="J13" s="485"/>
      <c r="K13" s="502" t="s">
        <v>598</v>
      </c>
      <c r="L13" s="516" t="s">
        <v>601</v>
      </c>
    </row>
    <row r="14" spans="1:14" ht="27.75" customHeight="1" x14ac:dyDescent="0.25">
      <c r="B14" s="496">
        <f>COUNTIF(B6:B10,"*")</f>
        <v>5</v>
      </c>
      <c r="C14" s="497"/>
      <c r="D14" s="496">
        <f t="shared" ref="D14:E14" si="0">COUNTIF(D6:D10,"*")</f>
        <v>0</v>
      </c>
      <c r="E14" s="496">
        <f t="shared" si="0"/>
        <v>5</v>
      </c>
      <c r="F14" s="497"/>
      <c r="G14" s="497"/>
      <c r="H14" s="496">
        <f t="shared" ref="H14:I14" si="1">COUNTIF(H6:H10,"*")</f>
        <v>5</v>
      </c>
      <c r="I14" s="496">
        <f t="shared" si="1"/>
        <v>0</v>
      </c>
      <c r="J14" s="497"/>
      <c r="K14" s="496">
        <f>COUNTIF(K6:K10,"*")</f>
        <v>5</v>
      </c>
      <c r="L14" s="522">
        <f>AVERAGE(L6:L10)</f>
        <v>0.9</v>
      </c>
    </row>
  </sheetData>
  <mergeCells count="18">
    <mergeCell ref="A1:B1"/>
    <mergeCell ref="C1:F1"/>
    <mergeCell ref="L4:L5"/>
    <mergeCell ref="M4:M5"/>
    <mergeCell ref="N4:N5"/>
    <mergeCell ref="A4:A5"/>
    <mergeCell ref="B4:B5"/>
    <mergeCell ref="D12:E12"/>
    <mergeCell ref="H12:I12"/>
    <mergeCell ref="C3:F3"/>
    <mergeCell ref="G3:J3"/>
    <mergeCell ref="K3:N3"/>
    <mergeCell ref="C4:C5"/>
    <mergeCell ref="D4:E4"/>
    <mergeCell ref="F4:F5"/>
    <mergeCell ref="G4:G5"/>
    <mergeCell ref="H4:I4"/>
    <mergeCell ref="J4:J5"/>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
  <sheetViews>
    <sheetView showGridLines="0" zoomScale="70" zoomScaleNormal="70" workbookViewId="0">
      <selection activeCell="G6" sqref="G6:G7"/>
    </sheetView>
  </sheetViews>
  <sheetFormatPr baseColWidth="10" defaultColWidth="12.5703125" defaultRowHeight="15" x14ac:dyDescent="0.25"/>
  <cols>
    <col min="1" max="1" width="5.140625" style="1" customWidth="1"/>
    <col min="2" max="2" width="15.28515625" style="1" customWidth="1"/>
    <col min="3" max="3" width="28.28515625" style="1" customWidth="1"/>
    <col min="4" max="5" width="9.85546875" style="1" customWidth="1"/>
    <col min="6" max="6" width="29" style="1" customWidth="1"/>
    <col min="7" max="7" width="36" style="1" customWidth="1"/>
    <col min="8" max="8" width="10" style="1" customWidth="1"/>
    <col min="9" max="9" width="14.42578125" style="1" customWidth="1"/>
    <col min="10" max="10" width="44.7109375" style="1" customWidth="1"/>
    <col min="11" max="11" width="42.5703125" style="1" customWidth="1"/>
    <col min="12" max="12" width="23.28515625" style="1" customWidth="1"/>
    <col min="13" max="13" width="31.42578125" style="1" customWidth="1"/>
    <col min="14" max="14" width="31.140625" style="1" customWidth="1"/>
    <col min="15" max="16384" width="12.5703125" style="1"/>
  </cols>
  <sheetData>
    <row r="1" spans="1:14" ht="40.5" customHeight="1" x14ac:dyDescent="0.25">
      <c r="A1" s="861" t="s">
        <v>31</v>
      </c>
      <c r="B1" s="861"/>
      <c r="C1" s="862" t="s">
        <v>1314</v>
      </c>
      <c r="D1" s="862"/>
      <c r="E1" s="862"/>
      <c r="F1" s="862"/>
    </row>
    <row r="3" spans="1:14" ht="16.5" x14ac:dyDescent="0.25">
      <c r="A3" s="297"/>
      <c r="B3" s="297"/>
      <c r="C3" s="922" t="s">
        <v>884</v>
      </c>
      <c r="D3" s="922"/>
      <c r="E3" s="922"/>
      <c r="F3" s="922"/>
      <c r="G3" s="923" t="s">
        <v>885</v>
      </c>
      <c r="H3" s="923"/>
      <c r="I3" s="923"/>
      <c r="J3" s="923"/>
      <c r="K3" s="924" t="s">
        <v>886</v>
      </c>
      <c r="L3" s="924"/>
      <c r="M3" s="924"/>
      <c r="N3" s="924"/>
    </row>
    <row r="4" spans="1:14" ht="48" customHeight="1" x14ac:dyDescent="0.25">
      <c r="A4" s="884" t="s">
        <v>83</v>
      </c>
      <c r="B4" s="884" t="s">
        <v>661</v>
      </c>
      <c r="C4" s="1192" t="s">
        <v>887</v>
      </c>
      <c r="D4" s="859" t="s">
        <v>888</v>
      </c>
      <c r="E4" s="859"/>
      <c r="F4" s="859" t="s">
        <v>889</v>
      </c>
      <c r="G4" s="860" t="s">
        <v>890</v>
      </c>
      <c r="H4" s="860" t="s">
        <v>891</v>
      </c>
      <c r="I4" s="860"/>
      <c r="J4" s="860" t="s">
        <v>892</v>
      </c>
      <c r="K4" s="545" t="s">
        <v>893</v>
      </c>
      <c r="L4" s="870" t="s">
        <v>894</v>
      </c>
      <c r="M4" s="870" t="s">
        <v>895</v>
      </c>
      <c r="N4" s="870" t="s">
        <v>896</v>
      </c>
    </row>
    <row r="5" spans="1:14" ht="45.75" customHeight="1" x14ac:dyDescent="0.25">
      <c r="A5" s="885"/>
      <c r="B5" s="885"/>
      <c r="C5" s="1192"/>
      <c r="D5" s="546" t="s">
        <v>897</v>
      </c>
      <c r="E5" s="546" t="s">
        <v>898</v>
      </c>
      <c r="F5" s="872"/>
      <c r="G5" s="873"/>
      <c r="H5" s="547" t="s">
        <v>897</v>
      </c>
      <c r="I5" s="547" t="s">
        <v>898</v>
      </c>
      <c r="J5" s="873"/>
      <c r="K5" s="545" t="s">
        <v>899</v>
      </c>
      <c r="L5" s="870"/>
      <c r="M5" s="870"/>
      <c r="N5" s="870"/>
    </row>
    <row r="6" spans="1:14" ht="82.5" customHeight="1" x14ac:dyDescent="0.25">
      <c r="A6" s="1056">
        <v>1</v>
      </c>
      <c r="B6" s="1188" t="s">
        <v>675</v>
      </c>
      <c r="C6" s="240" t="s">
        <v>676</v>
      </c>
      <c r="D6" s="1056" t="s">
        <v>199</v>
      </c>
      <c r="E6" s="299"/>
      <c r="F6" s="237" t="s">
        <v>1303</v>
      </c>
      <c r="G6" s="1188" t="s">
        <v>1304</v>
      </c>
      <c r="H6" s="1056" t="s">
        <v>199</v>
      </c>
      <c r="I6" s="1056"/>
      <c r="J6" s="1190" t="s">
        <v>1305</v>
      </c>
      <c r="K6" s="653" t="s">
        <v>677</v>
      </c>
      <c r="L6" s="559">
        <v>1</v>
      </c>
      <c r="M6" s="653" t="s">
        <v>1902</v>
      </c>
      <c r="N6" s="240" t="s">
        <v>1903</v>
      </c>
    </row>
    <row r="7" spans="1:14" ht="158.25" customHeight="1" x14ac:dyDescent="0.25">
      <c r="A7" s="1057"/>
      <c r="B7" s="1189"/>
      <c r="C7" s="237" t="s">
        <v>1306</v>
      </c>
      <c r="D7" s="1057"/>
      <c r="E7" s="299"/>
      <c r="F7" s="237" t="s">
        <v>1307</v>
      </c>
      <c r="G7" s="1189"/>
      <c r="H7" s="1057"/>
      <c r="I7" s="1057"/>
      <c r="J7" s="1191"/>
      <c r="K7" s="654" t="s">
        <v>1308</v>
      </c>
      <c r="L7" s="238">
        <v>1</v>
      </c>
      <c r="M7" s="654" t="s">
        <v>1904</v>
      </c>
      <c r="N7" s="169" t="s">
        <v>1905</v>
      </c>
    </row>
    <row r="8" spans="1:14" ht="135" x14ac:dyDescent="0.25">
      <c r="A8" s="1056">
        <v>2</v>
      </c>
      <c r="B8" s="1188" t="s">
        <v>321</v>
      </c>
      <c r="C8" s="240" t="s">
        <v>2034</v>
      </c>
      <c r="D8" s="299"/>
      <c r="E8" s="1056" t="s">
        <v>199</v>
      </c>
      <c r="F8" s="240" t="s">
        <v>1309</v>
      </c>
      <c r="G8" s="240" t="s">
        <v>1310</v>
      </c>
      <c r="H8" s="302" t="s">
        <v>199</v>
      </c>
      <c r="I8" s="299"/>
      <c r="J8" s="240" t="s">
        <v>1311</v>
      </c>
      <c r="K8" s="653" t="s">
        <v>678</v>
      </c>
      <c r="L8" s="559">
        <v>1</v>
      </c>
      <c r="M8" s="653" t="s">
        <v>841</v>
      </c>
      <c r="N8" s="240" t="s">
        <v>1312</v>
      </c>
    </row>
    <row r="9" spans="1:14" ht="195" x14ac:dyDescent="0.25">
      <c r="A9" s="1057"/>
      <c r="B9" s="1189"/>
      <c r="C9" s="237" t="s">
        <v>322</v>
      </c>
      <c r="D9" s="342"/>
      <c r="E9" s="1057"/>
      <c r="F9" s="240" t="s">
        <v>1313</v>
      </c>
      <c r="G9" s="560" t="s">
        <v>1906</v>
      </c>
      <c r="H9" s="302" t="s">
        <v>199</v>
      </c>
      <c r="I9" s="342"/>
      <c r="J9" s="560" t="s">
        <v>1907</v>
      </c>
      <c r="K9" s="595" t="s">
        <v>679</v>
      </c>
      <c r="L9" s="238">
        <v>1</v>
      </c>
      <c r="M9" s="655" t="s">
        <v>1908</v>
      </c>
      <c r="N9" s="241" t="s">
        <v>1909</v>
      </c>
    </row>
    <row r="11" spans="1:14" ht="35.25" customHeight="1" x14ac:dyDescent="0.25">
      <c r="B11" s="485"/>
      <c r="C11" s="485"/>
      <c r="D11" s="859" t="s">
        <v>888</v>
      </c>
      <c r="E11" s="859"/>
      <c r="F11" s="485"/>
      <c r="G11" s="485"/>
      <c r="H11" s="860" t="s">
        <v>891</v>
      </c>
      <c r="I11" s="860"/>
      <c r="J11" s="485"/>
      <c r="K11" s="485"/>
      <c r="L11" s="483"/>
    </row>
    <row r="12" spans="1:14" ht="27" customHeight="1" x14ac:dyDescent="0.25">
      <c r="B12" s="502" t="s">
        <v>597</v>
      </c>
      <c r="C12" s="485"/>
      <c r="D12" s="312" t="s">
        <v>897</v>
      </c>
      <c r="E12" s="312" t="s">
        <v>898</v>
      </c>
      <c r="F12" s="485"/>
      <c r="G12" s="485"/>
      <c r="H12" s="312" t="s">
        <v>897</v>
      </c>
      <c r="I12" s="312" t="s">
        <v>898</v>
      </c>
      <c r="J12" s="485"/>
      <c r="K12" s="502" t="s">
        <v>598</v>
      </c>
      <c r="L12" s="516" t="s">
        <v>601</v>
      </c>
    </row>
    <row r="13" spans="1:14" ht="23.25" customHeight="1" x14ac:dyDescent="0.25">
      <c r="B13" s="496">
        <f>COUNTIF(B6:B9,"*")</f>
        <v>2</v>
      </c>
      <c r="C13" s="497"/>
      <c r="D13" s="496">
        <f t="shared" ref="D13:E13" si="0">COUNTIF(D6:D9,"*")</f>
        <v>1</v>
      </c>
      <c r="E13" s="496">
        <f t="shared" si="0"/>
        <v>1</v>
      </c>
      <c r="F13" s="497"/>
      <c r="G13" s="497"/>
      <c r="H13" s="496">
        <f t="shared" ref="H13:I13" si="1">COUNTIF(H6:H9,"*")</f>
        <v>3</v>
      </c>
      <c r="I13" s="496">
        <f t="shared" si="1"/>
        <v>0</v>
      </c>
      <c r="J13" s="497"/>
      <c r="K13" s="496">
        <f>COUNTIF(K6:K9,"*")</f>
        <v>4</v>
      </c>
      <c r="L13" s="522">
        <f>AVERAGE(L6:L9)</f>
        <v>1</v>
      </c>
    </row>
  </sheetData>
  <mergeCells count="28">
    <mergeCell ref="A1:B1"/>
    <mergeCell ref="C1:F1"/>
    <mergeCell ref="L4:L5"/>
    <mergeCell ref="M4:M5"/>
    <mergeCell ref="G6:G7"/>
    <mergeCell ref="H6:H7"/>
    <mergeCell ref="C3:F3"/>
    <mergeCell ref="G3:J3"/>
    <mergeCell ref="K3:N3"/>
    <mergeCell ref="A4:A5"/>
    <mergeCell ref="B4:B5"/>
    <mergeCell ref="C4:C5"/>
    <mergeCell ref="D4:E4"/>
    <mergeCell ref="F4:F5"/>
    <mergeCell ref="G4:G5"/>
    <mergeCell ref="H4:I4"/>
    <mergeCell ref="J4:J5"/>
    <mergeCell ref="D11:E11"/>
    <mergeCell ref="H11:I11"/>
    <mergeCell ref="N4:N5"/>
    <mergeCell ref="A6:A7"/>
    <mergeCell ref="B6:B7"/>
    <mergeCell ref="J6:J7"/>
    <mergeCell ref="I6:I7"/>
    <mergeCell ref="B8:B9"/>
    <mergeCell ref="A8:A9"/>
    <mergeCell ref="D6:D7"/>
    <mergeCell ref="E8:E9"/>
  </mergeCells>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topLeftCell="A7" zoomScale="90" zoomScaleNormal="90" workbookViewId="0">
      <selection sqref="A1:B2"/>
    </sheetView>
  </sheetViews>
  <sheetFormatPr baseColWidth="10" defaultColWidth="11.42578125" defaultRowHeight="12.75" x14ac:dyDescent="0.2"/>
  <cols>
    <col min="1" max="1" width="11.5703125" style="132" customWidth="1"/>
    <col min="2" max="2" width="14.7109375" style="132" customWidth="1"/>
    <col min="3" max="3" width="15.140625" style="19" customWidth="1"/>
    <col min="4" max="5" width="15.7109375" style="19" customWidth="1"/>
    <col min="6" max="6" width="16.5703125" style="19" customWidth="1"/>
    <col min="7" max="7" width="15.7109375" style="19" customWidth="1"/>
    <col min="8" max="8" width="4.140625" style="134" customWidth="1"/>
    <col min="9" max="10" width="4.140625" style="132" customWidth="1"/>
    <col min="11" max="11" width="26.5703125" style="132" customWidth="1"/>
    <col min="12" max="12" width="4.5703125" style="137" customWidth="1"/>
    <col min="13" max="13" width="4.5703125" style="19" customWidth="1"/>
    <col min="14" max="14" width="34.42578125" style="132" bestFit="1" customWidth="1"/>
    <col min="15" max="15" width="16.42578125" style="19" bestFit="1" customWidth="1"/>
    <col min="16" max="16" width="6.140625" style="133" bestFit="1" customWidth="1"/>
    <col min="17" max="17" width="6.42578125" style="133" bestFit="1" customWidth="1"/>
    <col min="18" max="18" width="13.5703125" style="19" customWidth="1"/>
    <col min="19" max="19" width="7.85546875" style="19" customWidth="1"/>
    <col min="20" max="20" width="16.28515625" style="133" customWidth="1"/>
    <col min="21" max="21" width="28.28515625" style="19" customWidth="1"/>
    <col min="22" max="16384" width="11.42578125" style="19"/>
  </cols>
  <sheetData>
    <row r="1" spans="1:21" ht="28.5" customHeight="1" x14ac:dyDescent="0.2">
      <c r="A1" s="1203"/>
      <c r="B1" s="1204"/>
      <c r="C1" s="1207" t="s">
        <v>239</v>
      </c>
      <c r="D1" s="1207"/>
      <c r="E1" s="1207"/>
      <c r="F1" s="1207"/>
      <c r="G1" s="1207"/>
      <c r="H1" s="1207"/>
      <c r="I1" s="1207"/>
      <c r="J1" s="1207"/>
      <c r="K1" s="1207"/>
      <c r="L1" s="1207"/>
      <c r="M1" s="1207"/>
      <c r="N1" s="1207"/>
      <c r="O1" s="1207"/>
      <c r="P1" s="1207"/>
      <c r="Q1" s="1207"/>
      <c r="R1" s="1207"/>
      <c r="S1" s="1207"/>
      <c r="T1" s="1207"/>
      <c r="U1" s="167" t="s">
        <v>240</v>
      </c>
    </row>
    <row r="2" spans="1:21" ht="28.5" customHeight="1" x14ac:dyDescent="0.2">
      <c r="A2" s="1205"/>
      <c r="B2" s="1206"/>
      <c r="C2" s="1208" t="s">
        <v>241</v>
      </c>
      <c r="D2" s="1208"/>
      <c r="E2" s="1208"/>
      <c r="F2" s="1208"/>
      <c r="G2" s="1208"/>
      <c r="H2" s="1208"/>
      <c r="I2" s="1208"/>
      <c r="J2" s="1208"/>
      <c r="K2" s="1208"/>
      <c r="L2" s="1208"/>
      <c r="M2" s="1208"/>
      <c r="N2" s="1208"/>
      <c r="O2" s="1208"/>
      <c r="P2" s="1208"/>
      <c r="Q2" s="1208"/>
      <c r="R2" s="1208"/>
      <c r="S2" s="1208"/>
      <c r="T2" s="1208"/>
      <c r="U2" s="168" t="s">
        <v>242</v>
      </c>
    </row>
    <row r="3" spans="1:21" ht="37.5" customHeight="1" thickBot="1" x14ac:dyDescent="0.25">
      <c r="A3" s="1209" t="s">
        <v>452</v>
      </c>
      <c r="B3" s="1209"/>
      <c r="C3" s="1209"/>
      <c r="D3" s="1209"/>
      <c r="E3" s="1209"/>
      <c r="F3" s="1209" t="s">
        <v>680</v>
      </c>
      <c r="G3" s="1209"/>
      <c r="H3" s="1209"/>
      <c r="I3" s="1209"/>
      <c r="J3" s="1209"/>
      <c r="K3" s="1209"/>
      <c r="L3" s="1209"/>
      <c r="M3" s="1209"/>
      <c r="N3" s="1209"/>
      <c r="O3" s="1209"/>
      <c r="P3" s="1209"/>
      <c r="Q3" s="1209"/>
      <c r="R3" s="1209"/>
      <c r="S3" s="1209"/>
      <c r="T3" s="1209"/>
      <c r="U3" s="1210"/>
    </row>
    <row r="4" spans="1:21" s="149" customFormat="1" ht="44.25" customHeight="1" x14ac:dyDescent="0.2">
      <c r="A4" s="1088" t="s">
        <v>453</v>
      </c>
      <c r="B4" s="1088"/>
      <c r="C4" s="1088" t="s">
        <v>454</v>
      </c>
      <c r="D4" s="1088" t="s">
        <v>455</v>
      </c>
      <c r="E4" s="1088"/>
      <c r="F4" s="1088"/>
      <c r="G4" s="1088" t="s">
        <v>329</v>
      </c>
      <c r="H4" s="1200" t="s">
        <v>243</v>
      </c>
      <c r="I4" s="1200" t="s">
        <v>244</v>
      </c>
      <c r="J4" s="1200" t="s">
        <v>245</v>
      </c>
      <c r="K4" s="1088" t="s">
        <v>246</v>
      </c>
      <c r="L4" s="1200" t="s">
        <v>247</v>
      </c>
      <c r="M4" s="1200" t="s">
        <v>248</v>
      </c>
      <c r="N4" s="1088" t="s">
        <v>249</v>
      </c>
      <c r="O4" s="1088" t="s">
        <v>250</v>
      </c>
      <c r="P4" s="1088" t="s">
        <v>251</v>
      </c>
      <c r="Q4" s="1088"/>
      <c r="R4" s="1088" t="s">
        <v>252</v>
      </c>
      <c r="S4" s="1088" t="s">
        <v>253</v>
      </c>
      <c r="T4" s="1202" t="s">
        <v>254</v>
      </c>
      <c r="U4" s="1088" t="s">
        <v>255</v>
      </c>
    </row>
    <row r="5" spans="1:21" s="149" customFormat="1" ht="82.5" customHeight="1" x14ac:dyDescent="0.2">
      <c r="A5" s="176" t="s">
        <v>330</v>
      </c>
      <c r="B5" s="176" t="s">
        <v>331</v>
      </c>
      <c r="C5" s="1087"/>
      <c r="D5" s="177" t="s">
        <v>256</v>
      </c>
      <c r="E5" s="177" t="s">
        <v>257</v>
      </c>
      <c r="F5" s="188" t="s">
        <v>258</v>
      </c>
      <c r="G5" s="1087"/>
      <c r="H5" s="1201"/>
      <c r="I5" s="1201"/>
      <c r="J5" s="1201"/>
      <c r="K5" s="1087"/>
      <c r="L5" s="1201"/>
      <c r="M5" s="1201"/>
      <c r="N5" s="1087"/>
      <c r="O5" s="1087"/>
      <c r="P5" s="176" t="s">
        <v>259</v>
      </c>
      <c r="Q5" s="176" t="s">
        <v>260</v>
      </c>
      <c r="R5" s="1087"/>
      <c r="S5" s="1087"/>
      <c r="T5" s="1085"/>
      <c r="U5" s="1087"/>
    </row>
    <row r="6" spans="1:21" s="150" customFormat="1" ht="119.25" customHeight="1" x14ac:dyDescent="0.2">
      <c r="A6" s="1193" t="s">
        <v>456</v>
      </c>
      <c r="B6" s="191" t="s">
        <v>457</v>
      </c>
      <c r="C6" s="1193" t="s">
        <v>458</v>
      </c>
      <c r="D6" s="191" t="s">
        <v>459</v>
      </c>
      <c r="E6" s="191" t="s">
        <v>460</v>
      </c>
      <c r="F6" s="191" t="s">
        <v>461</v>
      </c>
      <c r="G6" s="187" t="s">
        <v>462</v>
      </c>
      <c r="H6" s="1211" t="s">
        <v>296</v>
      </c>
      <c r="I6" s="1211" t="s">
        <v>409</v>
      </c>
      <c r="J6" s="1211" t="s">
        <v>463</v>
      </c>
      <c r="K6" s="192" t="s">
        <v>464</v>
      </c>
      <c r="L6" s="1211" t="s">
        <v>302</v>
      </c>
      <c r="M6" s="1211" t="s">
        <v>262</v>
      </c>
      <c r="N6" s="187" t="s">
        <v>681</v>
      </c>
      <c r="O6" s="136" t="s">
        <v>465</v>
      </c>
      <c r="P6" s="193">
        <v>43983</v>
      </c>
      <c r="Q6" s="193">
        <v>44378</v>
      </c>
      <c r="R6" s="187" t="s">
        <v>466</v>
      </c>
      <c r="S6" s="186">
        <v>3</v>
      </c>
      <c r="T6" s="194">
        <v>1</v>
      </c>
      <c r="U6" s="195" t="s">
        <v>842</v>
      </c>
    </row>
    <row r="7" spans="1:21" s="150" customFormat="1" ht="133.5" customHeight="1" x14ac:dyDescent="0.2">
      <c r="A7" s="1193"/>
      <c r="B7" s="191" t="s">
        <v>467</v>
      </c>
      <c r="C7" s="1193"/>
      <c r="D7" s="191" t="s">
        <v>468</v>
      </c>
      <c r="E7" s="187" t="s">
        <v>469</v>
      </c>
      <c r="F7" s="187" t="s">
        <v>470</v>
      </c>
      <c r="G7" s="187" t="s">
        <v>471</v>
      </c>
      <c r="H7" s="1211"/>
      <c r="I7" s="1211"/>
      <c r="J7" s="1211"/>
      <c r="K7" s="196" t="s">
        <v>472</v>
      </c>
      <c r="L7" s="1211"/>
      <c r="M7" s="1211"/>
      <c r="N7" s="136"/>
      <c r="O7" s="136"/>
      <c r="P7" s="193"/>
      <c r="Q7" s="193"/>
      <c r="R7" s="187"/>
      <c r="S7" s="186"/>
      <c r="T7" s="194"/>
      <c r="U7" s="187"/>
    </row>
    <row r="8" spans="1:21" s="150" customFormat="1" ht="94.5" customHeight="1" x14ac:dyDescent="0.2">
      <c r="A8" s="1193"/>
      <c r="B8" s="191" t="s">
        <v>473</v>
      </c>
      <c r="C8" s="1193"/>
      <c r="D8" s="191" t="s">
        <v>474</v>
      </c>
      <c r="E8" s="191" t="s">
        <v>475</v>
      </c>
      <c r="F8" s="191" t="s">
        <v>476</v>
      </c>
      <c r="G8" s="191" t="s">
        <v>477</v>
      </c>
      <c r="H8" s="1211"/>
      <c r="I8" s="1211"/>
      <c r="J8" s="1211"/>
      <c r="K8" s="192" t="s">
        <v>478</v>
      </c>
      <c r="L8" s="1211"/>
      <c r="M8" s="1211"/>
      <c r="N8" s="187"/>
      <c r="O8" s="136"/>
      <c r="P8" s="193"/>
      <c r="Q8" s="193"/>
      <c r="R8" s="187"/>
      <c r="S8" s="186"/>
      <c r="T8" s="194"/>
      <c r="U8" s="187"/>
    </row>
    <row r="9" spans="1:21" s="150" customFormat="1" ht="81" customHeight="1" x14ac:dyDescent="0.2">
      <c r="A9" s="1197" t="s">
        <v>479</v>
      </c>
      <c r="B9" s="1193" t="s">
        <v>480</v>
      </c>
      <c r="C9" s="1193" t="s">
        <v>481</v>
      </c>
      <c r="D9" s="1193" t="s">
        <v>482</v>
      </c>
      <c r="E9" s="1193" t="s">
        <v>483</v>
      </c>
      <c r="F9" s="1193" t="s">
        <v>484</v>
      </c>
      <c r="G9" s="1193" t="s">
        <v>485</v>
      </c>
      <c r="H9" s="1194" t="s">
        <v>406</v>
      </c>
      <c r="I9" s="1194" t="s">
        <v>297</v>
      </c>
      <c r="J9" s="1194" t="s">
        <v>407</v>
      </c>
      <c r="K9" s="197" t="s">
        <v>486</v>
      </c>
      <c r="L9" s="1194" t="s">
        <v>302</v>
      </c>
      <c r="M9" s="1194" t="s">
        <v>487</v>
      </c>
      <c r="N9" s="186" t="s">
        <v>682</v>
      </c>
      <c r="O9" s="163" t="s">
        <v>465</v>
      </c>
      <c r="P9" s="198">
        <v>44012</v>
      </c>
      <c r="Q9" s="198">
        <v>44166</v>
      </c>
      <c r="R9" s="186" t="s">
        <v>683</v>
      </c>
      <c r="S9" s="186">
        <v>1</v>
      </c>
      <c r="T9" s="199">
        <v>1</v>
      </c>
      <c r="U9" s="187" t="s">
        <v>843</v>
      </c>
    </row>
    <row r="10" spans="1:21" s="150" customFormat="1" ht="81" customHeight="1" x14ac:dyDescent="0.2">
      <c r="A10" s="1198"/>
      <c r="B10" s="1193"/>
      <c r="C10" s="1193"/>
      <c r="D10" s="1193"/>
      <c r="E10" s="1193"/>
      <c r="F10" s="1193"/>
      <c r="G10" s="1193"/>
      <c r="H10" s="1195"/>
      <c r="I10" s="1195"/>
      <c r="J10" s="1195"/>
      <c r="K10" s="197" t="s">
        <v>488</v>
      </c>
      <c r="L10" s="1195"/>
      <c r="M10" s="1195"/>
      <c r="N10" s="186" t="s">
        <v>2035</v>
      </c>
      <c r="O10" s="163" t="s">
        <v>465</v>
      </c>
      <c r="P10" s="198">
        <v>44075</v>
      </c>
      <c r="Q10" s="198">
        <v>44348</v>
      </c>
      <c r="R10" s="185" t="s">
        <v>684</v>
      </c>
      <c r="S10" s="164">
        <v>1</v>
      </c>
      <c r="T10" s="199">
        <v>0.8</v>
      </c>
      <c r="U10" s="200" t="s">
        <v>844</v>
      </c>
    </row>
    <row r="11" spans="1:21" s="150" customFormat="1" ht="81" customHeight="1" x14ac:dyDescent="0.2">
      <c r="A11" s="1198"/>
      <c r="B11" s="1193"/>
      <c r="C11" s="1193"/>
      <c r="D11" s="1193"/>
      <c r="E11" s="1193"/>
      <c r="F11" s="1193"/>
      <c r="G11" s="1193"/>
      <c r="H11" s="1195"/>
      <c r="I11" s="1195"/>
      <c r="J11" s="1195"/>
      <c r="K11" s="197" t="s">
        <v>489</v>
      </c>
      <c r="L11" s="1195"/>
      <c r="M11" s="1195"/>
      <c r="N11" s="186"/>
      <c r="O11" s="163"/>
      <c r="P11" s="198"/>
      <c r="Q11" s="198"/>
      <c r="R11" s="199"/>
      <c r="S11" s="164"/>
      <c r="T11" s="199"/>
      <c r="U11" s="200"/>
    </row>
    <row r="12" spans="1:21" s="150" customFormat="1" ht="81" customHeight="1" x14ac:dyDescent="0.2">
      <c r="A12" s="1199"/>
      <c r="B12" s="1193"/>
      <c r="C12" s="1193"/>
      <c r="D12" s="1193"/>
      <c r="E12" s="1193"/>
      <c r="F12" s="1193"/>
      <c r="G12" s="1193"/>
      <c r="H12" s="1196"/>
      <c r="I12" s="1196"/>
      <c r="J12" s="1196"/>
      <c r="K12" s="197" t="s">
        <v>685</v>
      </c>
      <c r="L12" s="1196"/>
      <c r="M12" s="1196"/>
      <c r="N12" s="186" t="s">
        <v>2036</v>
      </c>
      <c r="O12" s="163" t="s">
        <v>686</v>
      </c>
      <c r="P12" s="198">
        <v>43983</v>
      </c>
      <c r="Q12" s="198">
        <v>44075</v>
      </c>
      <c r="R12" s="199" t="s">
        <v>687</v>
      </c>
      <c r="S12" s="164">
        <v>1</v>
      </c>
      <c r="T12" s="199">
        <v>1</v>
      </c>
      <c r="U12" s="200" t="s">
        <v>845</v>
      </c>
    </row>
    <row r="13" spans="1:21" s="150" customFormat="1" ht="12" x14ac:dyDescent="0.2">
      <c r="A13" s="201"/>
      <c r="B13" s="182"/>
      <c r="C13" s="182"/>
      <c r="D13" s="182"/>
      <c r="E13" s="182"/>
      <c r="F13" s="182"/>
      <c r="G13" s="182"/>
      <c r="H13" s="183"/>
      <c r="I13" s="183"/>
      <c r="J13" s="183"/>
      <c r="K13" s="189"/>
      <c r="L13" s="183"/>
      <c r="M13" s="183"/>
      <c r="N13" s="186"/>
      <c r="O13" s="181"/>
      <c r="P13" s="184"/>
      <c r="Q13" s="184"/>
      <c r="R13" s="190"/>
      <c r="S13" s="202"/>
      <c r="T13" s="199"/>
      <c r="U13" s="203"/>
    </row>
    <row r="14" spans="1:21" s="159" customFormat="1" ht="31.5" customHeight="1" x14ac:dyDescent="0.25">
      <c r="A14" s="158">
        <f>COUNTIF(A6:A12,"*")</f>
        <v>2</v>
      </c>
      <c r="N14" s="158">
        <f>COUNTIF(N6:N12,"*")</f>
        <v>4</v>
      </c>
      <c r="T14" s="220">
        <f>AVERAGE(T6:T11)</f>
        <v>0.93333333333333324</v>
      </c>
    </row>
    <row r="15" spans="1:21" s="151" customFormat="1" ht="39.75" customHeight="1" x14ac:dyDescent="0.25">
      <c r="A15" s="131" t="s">
        <v>597</v>
      </c>
      <c r="N15" s="131" t="s">
        <v>598</v>
      </c>
      <c r="T15" s="153" t="s">
        <v>601</v>
      </c>
    </row>
  </sheetData>
  <mergeCells count="41">
    <mergeCell ref="A6:A8"/>
    <mergeCell ref="C6:C8"/>
    <mergeCell ref="H6:H8"/>
    <mergeCell ref="I6:I8"/>
    <mergeCell ref="J6:J8"/>
    <mergeCell ref="L6:L8"/>
    <mergeCell ref="O4:O5"/>
    <mergeCell ref="P4:Q4"/>
    <mergeCell ref="M6:M8"/>
    <mergeCell ref="J9:J12"/>
    <mergeCell ref="L9:L12"/>
    <mergeCell ref="M9:M12"/>
    <mergeCell ref="A1:B2"/>
    <mergeCell ref="C1:T1"/>
    <mergeCell ref="C2:T2"/>
    <mergeCell ref="A3:E3"/>
    <mergeCell ref="F3:U3"/>
    <mergeCell ref="R4:R5"/>
    <mergeCell ref="S4:S5"/>
    <mergeCell ref="T4:T5"/>
    <mergeCell ref="U4:U5"/>
    <mergeCell ref="I4:I5"/>
    <mergeCell ref="J4:J5"/>
    <mergeCell ref="K4:K5"/>
    <mergeCell ref="L4:L5"/>
    <mergeCell ref="M4:M5"/>
    <mergeCell ref="N4:N5"/>
    <mergeCell ref="A4:B4"/>
    <mergeCell ref="C4:C5"/>
    <mergeCell ref="D4:F4"/>
    <mergeCell ref="G4:G5"/>
    <mergeCell ref="H4:H5"/>
    <mergeCell ref="F9:F12"/>
    <mergeCell ref="G9:G12"/>
    <mergeCell ref="H9:H12"/>
    <mergeCell ref="I9:I12"/>
    <mergeCell ref="A9:A12"/>
    <mergeCell ref="B9:B12"/>
    <mergeCell ref="C9:C12"/>
    <mergeCell ref="D9:D12"/>
    <mergeCell ref="E9:E1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showGridLines="0" topLeftCell="H52" zoomScale="70" zoomScaleNormal="70" workbookViewId="0">
      <selection activeCell="M59" sqref="M59"/>
    </sheetView>
  </sheetViews>
  <sheetFormatPr baseColWidth="10" defaultColWidth="12.5703125" defaultRowHeight="15" x14ac:dyDescent="0.25"/>
  <cols>
    <col min="1" max="1" width="5.140625" style="24" customWidth="1"/>
    <col min="2" max="2" width="30.85546875" style="1" customWidth="1"/>
    <col min="3" max="3" width="21.28515625" style="33" customWidth="1"/>
    <col min="4" max="4" width="7.140625" style="33" customWidth="1"/>
    <col min="5" max="5" width="15.28515625" style="33" customWidth="1"/>
    <col min="6" max="6" width="35.28515625" style="1" customWidth="1"/>
    <col min="7" max="7" width="60.7109375" style="447" customWidth="1"/>
    <col min="8" max="9" width="13.42578125" style="1" customWidth="1"/>
    <col min="10" max="10" width="77.7109375" style="32" customWidth="1"/>
    <col min="11" max="11" width="58.140625" style="32" customWidth="1"/>
    <col min="12" max="12" width="17" style="33" customWidth="1"/>
    <col min="13" max="13" width="87.85546875" style="599" customWidth="1"/>
    <col min="14" max="14" width="76" style="1" customWidth="1"/>
    <col min="15" max="16384" width="12.5703125" style="1"/>
  </cols>
  <sheetData>
    <row r="1" spans="1:14" ht="41.25" customHeight="1" x14ac:dyDescent="0.25">
      <c r="A1" s="861" t="s">
        <v>31</v>
      </c>
      <c r="B1" s="861"/>
      <c r="C1" s="862" t="s">
        <v>1410</v>
      </c>
      <c r="D1" s="862"/>
      <c r="E1" s="862"/>
      <c r="F1" s="862"/>
    </row>
    <row r="3" spans="1:14" s="22" customFormat="1" ht="16.5" x14ac:dyDescent="0.25">
      <c r="A3" s="24"/>
      <c r="B3" s="1"/>
      <c r="C3" s="922" t="s">
        <v>884</v>
      </c>
      <c r="D3" s="922"/>
      <c r="E3" s="922"/>
      <c r="F3" s="922"/>
      <c r="G3" s="923" t="s">
        <v>885</v>
      </c>
      <c r="H3" s="923"/>
      <c r="I3" s="923"/>
      <c r="J3" s="923"/>
      <c r="K3" s="924" t="s">
        <v>886</v>
      </c>
      <c r="L3" s="924"/>
      <c r="M3" s="924"/>
      <c r="N3" s="924"/>
    </row>
    <row r="4" spans="1:14" s="22" customFormat="1" ht="32.25" customHeight="1" x14ac:dyDescent="0.25">
      <c r="A4" s="884" t="s">
        <v>1315</v>
      </c>
      <c r="B4" s="1221" t="s">
        <v>661</v>
      </c>
      <c r="C4" s="1223" t="s">
        <v>887</v>
      </c>
      <c r="D4" s="1224" t="s">
        <v>888</v>
      </c>
      <c r="E4" s="1224"/>
      <c r="F4" s="1225" t="s">
        <v>889</v>
      </c>
      <c r="G4" s="860" t="s">
        <v>890</v>
      </c>
      <c r="H4" s="860" t="s">
        <v>891</v>
      </c>
      <c r="I4" s="860"/>
      <c r="J4" s="860" t="s">
        <v>892</v>
      </c>
      <c r="K4" s="275" t="s">
        <v>893</v>
      </c>
      <c r="L4" s="870" t="s">
        <v>894</v>
      </c>
      <c r="M4" s="870" t="s">
        <v>895</v>
      </c>
      <c r="N4" s="870" t="s">
        <v>896</v>
      </c>
    </row>
    <row r="5" spans="1:14" s="22" customFormat="1" ht="24.75" customHeight="1" x14ac:dyDescent="0.25">
      <c r="A5" s="884"/>
      <c r="B5" s="1222"/>
      <c r="C5" s="1223"/>
      <c r="D5" s="343" t="s">
        <v>897</v>
      </c>
      <c r="E5" s="343" t="s">
        <v>898</v>
      </c>
      <c r="F5" s="1226"/>
      <c r="G5" s="873"/>
      <c r="H5" s="277" t="s">
        <v>897</v>
      </c>
      <c r="I5" s="277" t="s">
        <v>898</v>
      </c>
      <c r="J5" s="873"/>
      <c r="K5" s="275" t="s">
        <v>899</v>
      </c>
      <c r="L5" s="870"/>
      <c r="M5" s="870"/>
      <c r="N5" s="870"/>
    </row>
    <row r="6" spans="1:14" s="345" customFormat="1" ht="174" customHeight="1" x14ac:dyDescent="0.2">
      <c r="A6" s="1229">
        <v>1</v>
      </c>
      <c r="B6" s="1230" t="s">
        <v>688</v>
      </c>
      <c r="C6" s="1231"/>
      <c r="D6" s="1231"/>
      <c r="E6" s="1231" t="s">
        <v>1085</v>
      </c>
      <c r="F6" s="1237" t="s">
        <v>275</v>
      </c>
      <c r="G6" s="263" t="s">
        <v>1316</v>
      </c>
      <c r="H6" s="344" t="s">
        <v>1085</v>
      </c>
      <c r="I6" s="344"/>
      <c r="J6" s="271" t="s">
        <v>2052</v>
      </c>
      <c r="K6" s="269"/>
      <c r="L6" s="269"/>
      <c r="M6" s="657"/>
      <c r="N6" s="657"/>
    </row>
    <row r="7" spans="1:14" s="345" customFormat="1" ht="69.75" customHeight="1" x14ac:dyDescent="0.2">
      <c r="A7" s="1229"/>
      <c r="B7" s="1230"/>
      <c r="C7" s="1233"/>
      <c r="D7" s="1233"/>
      <c r="E7" s="1233"/>
      <c r="F7" s="1233"/>
      <c r="G7" s="263" t="s">
        <v>1317</v>
      </c>
      <c r="H7" s="346" t="s">
        <v>1085</v>
      </c>
      <c r="I7" s="346"/>
      <c r="J7" s="347" t="s">
        <v>1318</v>
      </c>
      <c r="K7" s="1238" t="s">
        <v>1319</v>
      </c>
      <c r="L7" s="1251">
        <v>1</v>
      </c>
      <c r="M7" s="1227" t="s">
        <v>846</v>
      </c>
      <c r="N7" s="1245" t="s">
        <v>847</v>
      </c>
    </row>
    <row r="8" spans="1:14" s="345" customFormat="1" ht="69.75" customHeight="1" x14ac:dyDescent="0.2">
      <c r="A8" s="1229"/>
      <c r="B8" s="1230"/>
      <c r="C8" s="1233"/>
      <c r="D8" s="1233"/>
      <c r="E8" s="1233"/>
      <c r="F8" s="1233"/>
      <c r="G8" s="263" t="s">
        <v>1320</v>
      </c>
      <c r="H8" s="344" t="s">
        <v>1085</v>
      </c>
      <c r="I8" s="344"/>
      <c r="J8" s="271" t="s">
        <v>1321</v>
      </c>
      <c r="K8" s="1250"/>
      <c r="L8" s="1232"/>
      <c r="M8" s="1228"/>
      <c r="N8" s="1246"/>
    </row>
    <row r="9" spans="1:14" s="345" customFormat="1" ht="69.75" customHeight="1" x14ac:dyDescent="0.2">
      <c r="A9" s="1229"/>
      <c r="B9" s="1230"/>
      <c r="C9" s="1233"/>
      <c r="D9" s="1233"/>
      <c r="E9" s="1233"/>
      <c r="F9" s="1233"/>
      <c r="G9" s="263" t="s">
        <v>1322</v>
      </c>
      <c r="H9" s="344" t="s">
        <v>1085</v>
      </c>
      <c r="I9" s="344"/>
      <c r="J9" s="272" t="s">
        <v>1323</v>
      </c>
      <c r="K9" s="269"/>
      <c r="L9" s="269"/>
      <c r="M9" s="657"/>
      <c r="N9" s="657"/>
    </row>
    <row r="10" spans="1:14" s="345" customFormat="1" ht="117" customHeight="1" x14ac:dyDescent="0.2">
      <c r="A10" s="1229"/>
      <c r="B10" s="1230"/>
      <c r="C10" s="1233"/>
      <c r="D10" s="1233"/>
      <c r="E10" s="1233"/>
      <c r="F10" s="1233"/>
      <c r="G10" s="263" t="s">
        <v>1324</v>
      </c>
      <c r="H10" s="344" t="s">
        <v>1085</v>
      </c>
      <c r="I10" s="344"/>
      <c r="J10" s="271" t="s">
        <v>2053</v>
      </c>
      <c r="K10" s="269"/>
      <c r="L10" s="269"/>
      <c r="M10" s="657"/>
      <c r="N10" s="657"/>
    </row>
    <row r="11" spans="1:14" s="345" customFormat="1" ht="87" customHeight="1" x14ac:dyDescent="0.2">
      <c r="A11" s="1229"/>
      <c r="B11" s="1230"/>
      <c r="C11" s="1233"/>
      <c r="D11" s="1233"/>
      <c r="E11" s="1233"/>
      <c r="F11" s="1233"/>
      <c r="G11" s="263" t="s">
        <v>1325</v>
      </c>
      <c r="H11" s="344"/>
      <c r="I11" s="344" t="s">
        <v>1085</v>
      </c>
      <c r="J11" s="271" t="s">
        <v>1326</v>
      </c>
      <c r="K11" s="269"/>
      <c r="L11" s="269"/>
      <c r="M11" s="657"/>
      <c r="N11" s="657"/>
    </row>
    <row r="12" spans="1:14" s="345" customFormat="1" ht="98.25" customHeight="1" x14ac:dyDescent="0.2">
      <c r="A12" s="1229"/>
      <c r="B12" s="1230"/>
      <c r="C12" s="1232"/>
      <c r="D12" s="1232"/>
      <c r="E12" s="1232"/>
      <c r="F12" s="1232"/>
      <c r="G12" s="263" t="s">
        <v>1327</v>
      </c>
      <c r="H12" s="344" t="s">
        <v>1085</v>
      </c>
      <c r="I12" s="344"/>
      <c r="J12" s="271" t="s">
        <v>1328</v>
      </c>
      <c r="K12" s="269"/>
      <c r="L12" s="269"/>
      <c r="M12" s="657"/>
      <c r="N12" s="657"/>
    </row>
    <row r="13" spans="1:14" s="345" customFormat="1" ht="75" customHeight="1" x14ac:dyDescent="0.2">
      <c r="A13" s="1229">
        <v>2</v>
      </c>
      <c r="B13" s="1230" t="s">
        <v>269</v>
      </c>
      <c r="C13" s="1229"/>
      <c r="D13" s="1229"/>
      <c r="E13" s="1231" t="s">
        <v>1085</v>
      </c>
      <c r="F13" s="1231" t="s">
        <v>275</v>
      </c>
      <c r="G13" s="263" t="s">
        <v>1329</v>
      </c>
      <c r="H13" s="344" t="s">
        <v>1085</v>
      </c>
      <c r="I13" s="344"/>
      <c r="J13" s="271" t="s">
        <v>1330</v>
      </c>
      <c r="K13" s="269"/>
      <c r="L13" s="269"/>
      <c r="M13" s="657"/>
      <c r="N13" s="657"/>
    </row>
    <row r="14" spans="1:14" s="345" customFormat="1" ht="57" customHeight="1" x14ac:dyDescent="0.2">
      <c r="A14" s="1229"/>
      <c r="B14" s="1230"/>
      <c r="C14" s="1229"/>
      <c r="D14" s="1229"/>
      <c r="E14" s="1233"/>
      <c r="F14" s="1233"/>
      <c r="G14" s="263" t="s">
        <v>1331</v>
      </c>
      <c r="H14" s="344" t="s">
        <v>1085</v>
      </c>
      <c r="I14" s="344"/>
      <c r="J14" s="271" t="s">
        <v>1332</v>
      </c>
      <c r="K14" s="269"/>
      <c r="L14" s="269"/>
      <c r="M14" s="657"/>
      <c r="N14" s="657"/>
    </row>
    <row r="15" spans="1:14" s="348" customFormat="1" ht="127.5" x14ac:dyDescent="0.2">
      <c r="A15" s="1229"/>
      <c r="B15" s="1230"/>
      <c r="C15" s="1229"/>
      <c r="D15" s="1229"/>
      <c r="E15" s="1233"/>
      <c r="F15" s="1233"/>
      <c r="G15" s="263" t="s">
        <v>1333</v>
      </c>
      <c r="H15" s="344" t="s">
        <v>1085</v>
      </c>
      <c r="I15" s="344"/>
      <c r="J15" s="271" t="s">
        <v>1334</v>
      </c>
      <c r="K15" s="262" t="s">
        <v>1335</v>
      </c>
      <c r="L15" s="270">
        <v>1</v>
      </c>
      <c r="M15" s="658" t="s">
        <v>848</v>
      </c>
      <c r="N15" s="658" t="s">
        <v>849</v>
      </c>
    </row>
    <row r="16" spans="1:14" s="348" customFormat="1" ht="127.5" x14ac:dyDescent="0.2">
      <c r="A16" s="1229"/>
      <c r="B16" s="1230"/>
      <c r="C16" s="1229"/>
      <c r="D16" s="1229"/>
      <c r="E16" s="1233"/>
      <c r="F16" s="1233"/>
      <c r="G16" s="263" t="s">
        <v>1336</v>
      </c>
      <c r="H16" s="344" t="s">
        <v>1085</v>
      </c>
      <c r="I16" s="344"/>
      <c r="J16" s="271" t="s">
        <v>1337</v>
      </c>
      <c r="K16" s="262" t="s">
        <v>1338</v>
      </c>
      <c r="L16" s="269"/>
      <c r="M16" s="658" t="s">
        <v>850</v>
      </c>
      <c r="N16" s="657"/>
    </row>
    <row r="17" spans="1:14" s="348" customFormat="1" ht="38.25" x14ac:dyDescent="0.2">
      <c r="A17" s="1229"/>
      <c r="B17" s="1230"/>
      <c r="C17" s="1229"/>
      <c r="D17" s="1229"/>
      <c r="E17" s="1233"/>
      <c r="F17" s="1233"/>
      <c r="G17" s="263" t="s">
        <v>1339</v>
      </c>
      <c r="H17" s="344" t="s">
        <v>1085</v>
      </c>
      <c r="I17" s="344"/>
      <c r="J17" s="271" t="s">
        <v>1340</v>
      </c>
      <c r="K17" s="269"/>
      <c r="L17" s="269"/>
      <c r="M17" s="657"/>
      <c r="N17" s="657"/>
    </row>
    <row r="18" spans="1:14" s="348" customFormat="1" ht="38.25" x14ac:dyDescent="0.2">
      <c r="A18" s="1229"/>
      <c r="B18" s="1230"/>
      <c r="C18" s="1229"/>
      <c r="D18" s="1229"/>
      <c r="E18" s="1233"/>
      <c r="F18" s="1233"/>
      <c r="G18" s="263" t="s">
        <v>1341</v>
      </c>
      <c r="H18" s="344" t="s">
        <v>1085</v>
      </c>
      <c r="I18" s="344"/>
      <c r="J18" s="271" t="s">
        <v>1342</v>
      </c>
      <c r="K18" s="269"/>
      <c r="L18" s="269"/>
      <c r="M18" s="657"/>
      <c r="N18" s="657"/>
    </row>
    <row r="19" spans="1:14" s="348" customFormat="1" ht="51" x14ac:dyDescent="0.2">
      <c r="A19" s="1229"/>
      <c r="B19" s="1230"/>
      <c r="C19" s="1229"/>
      <c r="D19" s="1229"/>
      <c r="E19" s="1233"/>
      <c r="F19" s="1233"/>
      <c r="G19" s="263" t="s">
        <v>1343</v>
      </c>
      <c r="H19" s="344" t="s">
        <v>1085</v>
      </c>
      <c r="I19" s="344"/>
      <c r="J19" s="271" t="s">
        <v>1344</v>
      </c>
      <c r="K19" s="269"/>
      <c r="L19" s="269"/>
      <c r="M19" s="657"/>
      <c r="N19" s="657"/>
    </row>
    <row r="20" spans="1:14" s="348" customFormat="1" ht="38.25" x14ac:dyDescent="0.2">
      <c r="A20" s="1229"/>
      <c r="B20" s="1230"/>
      <c r="C20" s="1229"/>
      <c r="D20" s="1229"/>
      <c r="E20" s="1233"/>
      <c r="F20" s="1233"/>
      <c r="G20" s="263" t="s">
        <v>1345</v>
      </c>
      <c r="H20" s="344" t="s">
        <v>1085</v>
      </c>
      <c r="I20" s="344"/>
      <c r="J20" s="271" t="s">
        <v>1346</v>
      </c>
      <c r="K20" s="262" t="s">
        <v>1347</v>
      </c>
      <c r="L20" s="270">
        <v>1</v>
      </c>
      <c r="M20" s="658" t="s">
        <v>851</v>
      </c>
      <c r="N20" s="658" t="s">
        <v>852</v>
      </c>
    </row>
    <row r="21" spans="1:14" s="348" customFormat="1" ht="102" x14ac:dyDescent="0.2">
      <c r="A21" s="1229"/>
      <c r="B21" s="1230"/>
      <c r="C21" s="1229"/>
      <c r="D21" s="1229"/>
      <c r="E21" s="1233"/>
      <c r="F21" s="1233"/>
      <c r="G21" s="263" t="s">
        <v>1348</v>
      </c>
      <c r="H21" s="346" t="s">
        <v>1085</v>
      </c>
      <c r="I21" s="346"/>
      <c r="J21" s="349" t="s">
        <v>1349</v>
      </c>
      <c r="K21" s="262" t="s">
        <v>1350</v>
      </c>
      <c r="L21" s="269"/>
      <c r="M21" s="658" t="s">
        <v>2054</v>
      </c>
      <c r="N21" s="657"/>
    </row>
    <row r="22" spans="1:14" s="348" customFormat="1" ht="38.25" x14ac:dyDescent="0.2">
      <c r="A22" s="1229"/>
      <c r="B22" s="1230"/>
      <c r="C22" s="1229"/>
      <c r="D22" s="1229"/>
      <c r="E22" s="1233"/>
      <c r="F22" s="1233"/>
      <c r="G22" s="1212" t="s">
        <v>1351</v>
      </c>
      <c r="H22" s="1241" t="s">
        <v>1085</v>
      </c>
      <c r="I22" s="1214"/>
      <c r="J22" s="1243" t="s">
        <v>1352</v>
      </c>
      <c r="K22" s="262" t="s">
        <v>1353</v>
      </c>
      <c r="L22" s="269"/>
      <c r="M22" s="657"/>
      <c r="N22" s="657"/>
    </row>
    <row r="23" spans="1:14" s="348" customFormat="1" ht="89.25" x14ac:dyDescent="0.2">
      <c r="A23" s="1229"/>
      <c r="B23" s="1230"/>
      <c r="C23" s="1229"/>
      <c r="D23" s="1229"/>
      <c r="E23" s="1233"/>
      <c r="F23" s="1233"/>
      <c r="G23" s="1213"/>
      <c r="H23" s="1242"/>
      <c r="I23" s="1215"/>
      <c r="J23" s="1244"/>
      <c r="K23" s="262" t="s">
        <v>1354</v>
      </c>
      <c r="L23" s="270">
        <v>1</v>
      </c>
      <c r="M23" s="658" t="s">
        <v>2055</v>
      </c>
      <c r="N23" s="658" t="s">
        <v>853</v>
      </c>
    </row>
    <row r="24" spans="1:14" s="348" customFormat="1" ht="76.5" x14ac:dyDescent="0.2">
      <c r="A24" s="1229"/>
      <c r="B24" s="1230"/>
      <c r="C24" s="1229"/>
      <c r="D24" s="1229"/>
      <c r="E24" s="1232"/>
      <c r="F24" s="1232"/>
      <c r="G24" s="263" t="s">
        <v>1355</v>
      </c>
      <c r="H24" s="344" t="s">
        <v>1085</v>
      </c>
      <c r="I24" s="344"/>
      <c r="J24" s="271" t="s">
        <v>1356</v>
      </c>
      <c r="K24" s="262" t="s">
        <v>1357</v>
      </c>
      <c r="L24" s="270">
        <v>1</v>
      </c>
      <c r="M24" s="658" t="s">
        <v>854</v>
      </c>
      <c r="N24" s="658" t="s">
        <v>855</v>
      </c>
    </row>
    <row r="25" spans="1:14" s="348" customFormat="1" ht="102" x14ac:dyDescent="0.2">
      <c r="A25" s="1231">
        <v>3</v>
      </c>
      <c r="B25" s="1234" t="s">
        <v>270</v>
      </c>
      <c r="C25" s="1237" t="s">
        <v>1358</v>
      </c>
      <c r="D25" s="1231" t="s">
        <v>1085</v>
      </c>
      <c r="E25" s="1231"/>
      <c r="F25" s="1238" t="s">
        <v>2056</v>
      </c>
      <c r="G25" s="263" t="s">
        <v>1359</v>
      </c>
      <c r="H25" s="344"/>
      <c r="I25" s="344" t="s">
        <v>1085</v>
      </c>
      <c r="J25" s="271" t="s">
        <v>1360</v>
      </c>
      <c r="K25" s="344"/>
      <c r="L25" s="269"/>
      <c r="M25" s="657"/>
      <c r="N25" s="657"/>
    </row>
    <row r="26" spans="1:14" s="348" customFormat="1" ht="38.25" x14ac:dyDescent="0.2">
      <c r="A26" s="1233"/>
      <c r="B26" s="1235"/>
      <c r="C26" s="1233"/>
      <c r="D26" s="1233"/>
      <c r="E26" s="1233"/>
      <c r="F26" s="1239"/>
      <c r="G26" s="263" t="s">
        <v>1361</v>
      </c>
      <c r="H26" s="344" t="s">
        <v>1085</v>
      </c>
      <c r="I26" s="344"/>
      <c r="J26" s="272" t="s">
        <v>1323</v>
      </c>
      <c r="K26" s="344"/>
      <c r="L26" s="269"/>
      <c r="M26" s="657"/>
      <c r="N26" s="657"/>
    </row>
    <row r="27" spans="1:14" s="348" customFormat="1" ht="140.25" x14ac:dyDescent="0.2">
      <c r="A27" s="1233"/>
      <c r="B27" s="1235"/>
      <c r="C27" s="1233"/>
      <c r="D27" s="1233"/>
      <c r="E27" s="1233"/>
      <c r="F27" s="1239"/>
      <c r="G27" s="1216" t="s">
        <v>1362</v>
      </c>
      <c r="H27" s="1214" t="s">
        <v>1085</v>
      </c>
      <c r="I27" s="1214"/>
      <c r="J27" s="1243" t="s">
        <v>2057</v>
      </c>
      <c r="K27" s="262" t="s">
        <v>1363</v>
      </c>
      <c r="L27" s="270">
        <v>0.5</v>
      </c>
      <c r="M27" s="658" t="s">
        <v>2058</v>
      </c>
      <c r="N27" s="659" t="s">
        <v>2059</v>
      </c>
    </row>
    <row r="28" spans="1:14" s="348" customFormat="1" ht="38.25" x14ac:dyDescent="0.2">
      <c r="A28" s="1232"/>
      <c r="B28" s="1236"/>
      <c r="C28" s="1232"/>
      <c r="D28" s="1232"/>
      <c r="E28" s="1232"/>
      <c r="F28" s="1240"/>
      <c r="G28" s="1217"/>
      <c r="H28" s="1215"/>
      <c r="I28" s="1215"/>
      <c r="J28" s="1244"/>
      <c r="K28" s="262" t="s">
        <v>1364</v>
      </c>
      <c r="L28" s="270">
        <v>0.5</v>
      </c>
      <c r="M28" s="658" t="s">
        <v>856</v>
      </c>
      <c r="N28" s="658" t="s">
        <v>857</v>
      </c>
    </row>
    <row r="29" spans="1:14" s="348" customFormat="1" ht="25.5" x14ac:dyDescent="0.2">
      <c r="A29" s="1229">
        <v>5</v>
      </c>
      <c r="B29" s="1230" t="s">
        <v>271</v>
      </c>
      <c r="C29" s="1231"/>
      <c r="D29" s="1231"/>
      <c r="E29" s="1231" t="s">
        <v>1085</v>
      </c>
      <c r="F29" s="1231" t="s">
        <v>275</v>
      </c>
      <c r="G29" s="263" t="s">
        <v>1365</v>
      </c>
      <c r="H29" s="344" t="s">
        <v>1085</v>
      </c>
      <c r="I29" s="344"/>
      <c r="J29" s="271" t="s">
        <v>1366</v>
      </c>
      <c r="K29" s="269"/>
      <c r="L29" s="269"/>
      <c r="M29" s="657"/>
      <c r="N29" s="657"/>
    </row>
    <row r="30" spans="1:14" s="348" customFormat="1" ht="51" x14ac:dyDescent="0.2">
      <c r="A30" s="1229"/>
      <c r="B30" s="1230"/>
      <c r="C30" s="1233"/>
      <c r="D30" s="1233"/>
      <c r="E30" s="1233"/>
      <c r="F30" s="1233"/>
      <c r="G30" s="263" t="s">
        <v>1367</v>
      </c>
      <c r="H30" s="344" t="s">
        <v>1085</v>
      </c>
      <c r="I30" s="344"/>
      <c r="J30" s="271" t="s">
        <v>1368</v>
      </c>
      <c r="K30" s="269"/>
      <c r="L30" s="269"/>
      <c r="M30" s="657"/>
      <c r="N30" s="657"/>
    </row>
    <row r="31" spans="1:14" s="348" customFormat="1" ht="25.5" x14ac:dyDescent="0.2">
      <c r="A31" s="1229"/>
      <c r="B31" s="1230"/>
      <c r="C31" s="1233"/>
      <c r="D31" s="1233"/>
      <c r="E31" s="1233"/>
      <c r="F31" s="1233"/>
      <c r="G31" s="263" t="s">
        <v>1369</v>
      </c>
      <c r="H31" s="344" t="s">
        <v>1085</v>
      </c>
      <c r="I31" s="344"/>
      <c r="J31" s="271" t="s">
        <v>1330</v>
      </c>
      <c r="K31" s="219" t="s">
        <v>1370</v>
      </c>
      <c r="L31" s="270">
        <v>1</v>
      </c>
      <c r="M31" s="659" t="s">
        <v>2060</v>
      </c>
      <c r="N31" s="659" t="s">
        <v>858</v>
      </c>
    </row>
    <row r="32" spans="1:14" s="348" customFormat="1" ht="53.25" customHeight="1" x14ac:dyDescent="0.2">
      <c r="A32" s="1229"/>
      <c r="B32" s="1230"/>
      <c r="C32" s="1232"/>
      <c r="D32" s="1232"/>
      <c r="E32" s="1232"/>
      <c r="F32" s="1232"/>
      <c r="G32" s="263" t="s">
        <v>1371</v>
      </c>
      <c r="H32" s="344" t="s">
        <v>1085</v>
      </c>
      <c r="I32" s="344"/>
      <c r="J32" s="271" t="s">
        <v>1372</v>
      </c>
      <c r="K32" s="269"/>
      <c r="L32" s="269"/>
      <c r="M32" s="657"/>
      <c r="N32" s="657"/>
    </row>
    <row r="33" spans="1:14" s="348" customFormat="1" ht="191.25" x14ac:dyDescent="0.2">
      <c r="A33" s="1229">
        <v>6</v>
      </c>
      <c r="B33" s="1247" t="s">
        <v>273</v>
      </c>
      <c r="C33" s="1231"/>
      <c r="D33" s="1231"/>
      <c r="E33" s="1231" t="s">
        <v>1085</v>
      </c>
      <c r="F33" s="1231" t="s">
        <v>275</v>
      </c>
      <c r="G33" s="263" t="s">
        <v>1373</v>
      </c>
      <c r="H33" s="344"/>
      <c r="I33" s="344" t="s">
        <v>1085</v>
      </c>
      <c r="J33" s="271" t="s">
        <v>2061</v>
      </c>
      <c r="K33" s="219" t="s">
        <v>1374</v>
      </c>
      <c r="L33" s="269"/>
      <c r="M33" s="662" t="s">
        <v>859</v>
      </c>
      <c r="N33" s="660"/>
    </row>
    <row r="34" spans="1:14" s="348" customFormat="1" ht="216.75" x14ac:dyDescent="0.2">
      <c r="A34" s="1229"/>
      <c r="B34" s="1248"/>
      <c r="C34" s="1233"/>
      <c r="D34" s="1233"/>
      <c r="E34" s="1233"/>
      <c r="F34" s="1233"/>
      <c r="G34" s="263" t="s">
        <v>1375</v>
      </c>
      <c r="H34" s="344"/>
      <c r="I34" s="344" t="s">
        <v>1085</v>
      </c>
      <c r="J34" s="271" t="s">
        <v>2062</v>
      </c>
      <c r="K34" s="219" t="s">
        <v>1376</v>
      </c>
      <c r="L34" s="269"/>
      <c r="M34" s="662" t="s">
        <v>859</v>
      </c>
      <c r="N34" s="660"/>
    </row>
    <row r="35" spans="1:14" s="348" customFormat="1" ht="102" x14ac:dyDescent="0.2">
      <c r="A35" s="1229"/>
      <c r="B35" s="1248"/>
      <c r="C35" s="1233"/>
      <c r="D35" s="1233"/>
      <c r="E35" s="1233"/>
      <c r="F35" s="1233"/>
      <c r="G35" s="1212" t="s">
        <v>1377</v>
      </c>
      <c r="H35" s="1214" t="s">
        <v>1085</v>
      </c>
      <c r="I35" s="1214"/>
      <c r="J35" s="1243" t="s">
        <v>1378</v>
      </c>
      <c r="K35" s="219" t="s">
        <v>1379</v>
      </c>
      <c r="L35" s="270"/>
      <c r="M35" s="658" t="s">
        <v>2063</v>
      </c>
      <c r="N35" s="659" t="s">
        <v>860</v>
      </c>
    </row>
    <row r="36" spans="1:14" s="348" customFormat="1" ht="89.25" x14ac:dyDescent="0.2">
      <c r="A36" s="1229"/>
      <c r="B36" s="1248"/>
      <c r="C36" s="1233"/>
      <c r="D36" s="1233"/>
      <c r="E36" s="1233"/>
      <c r="F36" s="1233"/>
      <c r="G36" s="1213"/>
      <c r="H36" s="1215"/>
      <c r="I36" s="1215"/>
      <c r="J36" s="1244"/>
      <c r="K36" s="219" t="s">
        <v>1380</v>
      </c>
      <c r="L36" s="270">
        <v>1</v>
      </c>
      <c r="M36" s="658" t="s">
        <v>2064</v>
      </c>
      <c r="N36" s="659" t="s">
        <v>861</v>
      </c>
    </row>
    <row r="37" spans="1:14" s="348" customFormat="1" ht="153" x14ac:dyDescent="0.2">
      <c r="A37" s="1229"/>
      <c r="B37" s="1248"/>
      <c r="C37" s="1233"/>
      <c r="D37" s="1233"/>
      <c r="E37" s="1233"/>
      <c r="F37" s="1233"/>
      <c r="G37" s="1212" t="s">
        <v>1381</v>
      </c>
      <c r="H37" s="1214" t="s">
        <v>1085</v>
      </c>
      <c r="I37" s="1214"/>
      <c r="J37" s="1243" t="s">
        <v>1382</v>
      </c>
      <c r="K37" s="219" t="s">
        <v>1383</v>
      </c>
      <c r="L37" s="270">
        <v>1</v>
      </c>
      <c r="M37" s="658" t="s">
        <v>2065</v>
      </c>
      <c r="N37" s="658" t="s">
        <v>2066</v>
      </c>
    </row>
    <row r="38" spans="1:14" s="348" customFormat="1" ht="102" x14ac:dyDescent="0.2">
      <c r="A38" s="1229"/>
      <c r="B38" s="1249"/>
      <c r="C38" s="1232"/>
      <c r="D38" s="1232"/>
      <c r="E38" s="1232"/>
      <c r="F38" s="1232"/>
      <c r="G38" s="1213"/>
      <c r="H38" s="1215"/>
      <c r="I38" s="1215"/>
      <c r="J38" s="1244"/>
      <c r="K38" s="219" t="s">
        <v>1384</v>
      </c>
      <c r="L38" s="270">
        <v>0.5</v>
      </c>
      <c r="M38" s="658" t="s">
        <v>2067</v>
      </c>
      <c r="N38" s="659" t="s">
        <v>862</v>
      </c>
    </row>
    <row r="39" spans="1:14" s="348" customFormat="1" ht="89.25" x14ac:dyDescent="0.2">
      <c r="A39" s="269">
        <v>7</v>
      </c>
      <c r="B39" s="264" t="s">
        <v>274</v>
      </c>
      <c r="C39" s="269"/>
      <c r="D39" s="269"/>
      <c r="E39" s="269" t="s">
        <v>1085</v>
      </c>
      <c r="F39" s="269" t="s">
        <v>275</v>
      </c>
      <c r="G39" s="263" t="s">
        <v>1385</v>
      </c>
      <c r="H39" s="344" t="s">
        <v>1085</v>
      </c>
      <c r="I39" s="344"/>
      <c r="J39" s="271" t="s">
        <v>1386</v>
      </c>
      <c r="K39" s="219" t="s">
        <v>1387</v>
      </c>
      <c r="L39" s="269"/>
      <c r="M39" s="658" t="s">
        <v>863</v>
      </c>
      <c r="N39" s="660"/>
    </row>
    <row r="40" spans="1:14" s="348" customFormat="1" ht="136.5" customHeight="1" x14ac:dyDescent="0.2">
      <c r="A40" s="1229">
        <v>8</v>
      </c>
      <c r="B40" s="1247" t="s">
        <v>276</v>
      </c>
      <c r="C40" s="1231"/>
      <c r="D40" s="1231"/>
      <c r="E40" s="1231" t="s">
        <v>1085</v>
      </c>
      <c r="F40" s="1231" t="s">
        <v>275</v>
      </c>
      <c r="G40" s="1234"/>
      <c r="H40" s="1234"/>
      <c r="I40" s="1234" t="s">
        <v>1085</v>
      </c>
      <c r="J40" s="1234"/>
      <c r="K40" s="219" t="s">
        <v>1388</v>
      </c>
      <c r="L40" s="270">
        <v>1</v>
      </c>
      <c r="M40" s="658" t="s">
        <v>864</v>
      </c>
      <c r="N40" s="658" t="s">
        <v>865</v>
      </c>
    </row>
    <row r="41" spans="1:14" s="348" customFormat="1" ht="236.25" customHeight="1" x14ac:dyDescent="0.2">
      <c r="A41" s="1229"/>
      <c r="B41" s="1248"/>
      <c r="C41" s="1233"/>
      <c r="D41" s="1233"/>
      <c r="E41" s="1233"/>
      <c r="F41" s="1233"/>
      <c r="G41" s="1235"/>
      <c r="H41" s="1235"/>
      <c r="I41" s="1235"/>
      <c r="J41" s="1235"/>
      <c r="K41" s="219" t="s">
        <v>1389</v>
      </c>
      <c r="L41" s="270">
        <v>1</v>
      </c>
      <c r="M41" s="658" t="s">
        <v>866</v>
      </c>
      <c r="N41" s="659" t="s">
        <v>867</v>
      </c>
    </row>
    <row r="42" spans="1:14" s="348" customFormat="1" ht="165" customHeight="1" x14ac:dyDescent="0.2">
      <c r="A42" s="1229"/>
      <c r="B42" s="1249"/>
      <c r="C42" s="1232"/>
      <c r="D42" s="1232"/>
      <c r="E42" s="1232"/>
      <c r="F42" s="1232"/>
      <c r="G42" s="1236"/>
      <c r="H42" s="1236"/>
      <c r="I42" s="1236"/>
      <c r="J42" s="1236"/>
      <c r="K42" s="219" t="s">
        <v>1390</v>
      </c>
      <c r="L42" s="270"/>
      <c r="M42" s="658" t="s">
        <v>868</v>
      </c>
      <c r="N42" s="657"/>
    </row>
    <row r="43" spans="1:14" s="348" customFormat="1" ht="88.5" customHeight="1" x14ac:dyDescent="0.2">
      <c r="A43" s="269">
        <v>9</v>
      </c>
      <c r="B43" s="264" t="s">
        <v>1391</v>
      </c>
      <c r="C43" s="269"/>
      <c r="D43" s="269"/>
      <c r="E43" s="269" t="s">
        <v>1085</v>
      </c>
      <c r="F43" s="269" t="s">
        <v>275</v>
      </c>
      <c r="G43" s="263" t="s">
        <v>1392</v>
      </c>
      <c r="H43" s="344"/>
      <c r="I43" s="344" t="s">
        <v>1085</v>
      </c>
      <c r="J43" s="350"/>
      <c r="K43" s="271" t="s">
        <v>1393</v>
      </c>
      <c r="L43" s="270">
        <v>1</v>
      </c>
      <c r="M43" s="658" t="s">
        <v>869</v>
      </c>
      <c r="N43" s="659" t="s">
        <v>870</v>
      </c>
    </row>
    <row r="44" spans="1:14" s="348" customFormat="1" ht="165.75" x14ac:dyDescent="0.2">
      <c r="A44" s="269">
        <v>10</v>
      </c>
      <c r="B44" s="264" t="s">
        <v>277</v>
      </c>
      <c r="C44" s="269"/>
      <c r="D44" s="269"/>
      <c r="E44" s="269" t="s">
        <v>1085</v>
      </c>
      <c r="F44" s="269" t="s">
        <v>275</v>
      </c>
      <c r="G44" s="263" t="s">
        <v>1394</v>
      </c>
      <c r="H44" s="344" t="s">
        <v>1085</v>
      </c>
      <c r="I44" s="344"/>
      <c r="J44" s="271" t="s">
        <v>2038</v>
      </c>
      <c r="K44" s="219" t="s">
        <v>1395</v>
      </c>
      <c r="L44" s="270">
        <v>1</v>
      </c>
      <c r="M44" s="658" t="s">
        <v>871</v>
      </c>
      <c r="N44" s="658" t="s">
        <v>872</v>
      </c>
    </row>
    <row r="45" spans="1:14" s="348" customFormat="1" ht="25.5" x14ac:dyDescent="0.2">
      <c r="A45" s="1229">
        <v>11</v>
      </c>
      <c r="B45" s="1230" t="s">
        <v>1396</v>
      </c>
      <c r="C45" s="1231"/>
      <c r="D45" s="1231"/>
      <c r="E45" s="1231" t="s">
        <v>1085</v>
      </c>
      <c r="F45" s="1231" t="s">
        <v>275</v>
      </c>
      <c r="G45" s="263" t="s">
        <v>278</v>
      </c>
      <c r="H45" s="269" t="s">
        <v>1085</v>
      </c>
      <c r="I45" s="351"/>
      <c r="J45" s="219" t="s">
        <v>874</v>
      </c>
      <c r="K45" s="219" t="s">
        <v>279</v>
      </c>
      <c r="L45" s="270">
        <v>1</v>
      </c>
      <c r="M45" s="658" t="s">
        <v>873</v>
      </c>
      <c r="N45" s="657" t="s">
        <v>874</v>
      </c>
    </row>
    <row r="46" spans="1:14" s="348" customFormat="1" ht="25.5" x14ac:dyDescent="0.2">
      <c r="A46" s="1229"/>
      <c r="B46" s="1230"/>
      <c r="C46" s="1232"/>
      <c r="D46" s="1232"/>
      <c r="E46" s="1232"/>
      <c r="F46" s="1232"/>
      <c r="G46" s="263" t="s">
        <v>1397</v>
      </c>
      <c r="H46" s="269" t="s">
        <v>1085</v>
      </c>
      <c r="I46" s="351"/>
      <c r="J46" s="236" t="s">
        <v>2039</v>
      </c>
      <c r="K46" s="219" t="s">
        <v>689</v>
      </c>
      <c r="L46" s="270">
        <v>1</v>
      </c>
      <c r="M46" s="658" t="s">
        <v>2040</v>
      </c>
      <c r="N46" s="657" t="s">
        <v>2041</v>
      </c>
    </row>
    <row r="47" spans="1:14" s="348" customFormat="1" ht="38.25" x14ac:dyDescent="0.2">
      <c r="A47" s="1229">
        <v>12</v>
      </c>
      <c r="B47" s="1247" t="s">
        <v>1398</v>
      </c>
      <c r="C47" s="1231"/>
      <c r="D47" s="1231"/>
      <c r="E47" s="1231" t="s">
        <v>1085</v>
      </c>
      <c r="F47" s="1231" t="s">
        <v>275</v>
      </c>
      <c r="G47" s="263" t="s">
        <v>280</v>
      </c>
      <c r="H47" s="269" t="s">
        <v>1085</v>
      </c>
      <c r="I47" s="351"/>
      <c r="J47" s="219" t="s">
        <v>877</v>
      </c>
      <c r="K47" s="219" t="s">
        <v>2042</v>
      </c>
      <c r="L47" s="270">
        <v>0.9</v>
      </c>
      <c r="M47" s="658" t="s">
        <v>875</v>
      </c>
      <c r="N47" s="657" t="s">
        <v>2043</v>
      </c>
    </row>
    <row r="48" spans="1:14" s="348" customFormat="1" ht="51" x14ac:dyDescent="0.2">
      <c r="A48" s="1229"/>
      <c r="B48" s="1248"/>
      <c r="C48" s="1233"/>
      <c r="D48" s="1233"/>
      <c r="E48" s="1233"/>
      <c r="F48" s="1233"/>
      <c r="G48" s="1212" t="s">
        <v>282</v>
      </c>
      <c r="H48" s="1231" t="s">
        <v>1085</v>
      </c>
      <c r="I48" s="1231"/>
      <c r="J48" s="1261" t="s">
        <v>877</v>
      </c>
      <c r="K48" s="219" t="s">
        <v>283</v>
      </c>
      <c r="L48" s="270">
        <v>1</v>
      </c>
      <c r="M48" s="658" t="s">
        <v>876</v>
      </c>
      <c r="N48" s="657" t="s">
        <v>877</v>
      </c>
    </row>
    <row r="49" spans="1:14" s="348" customFormat="1" ht="38.25" x14ac:dyDescent="0.2">
      <c r="A49" s="1229"/>
      <c r="B49" s="1249"/>
      <c r="C49" s="1232"/>
      <c r="D49" s="1232"/>
      <c r="E49" s="1232"/>
      <c r="F49" s="1232"/>
      <c r="G49" s="1213"/>
      <c r="H49" s="1232"/>
      <c r="I49" s="1232"/>
      <c r="J49" s="1240"/>
      <c r="K49" s="219" t="s">
        <v>2044</v>
      </c>
      <c r="L49" s="270">
        <v>0.9</v>
      </c>
      <c r="M49" s="658" t="s">
        <v>2045</v>
      </c>
      <c r="N49" s="657" t="s">
        <v>2046</v>
      </c>
    </row>
    <row r="50" spans="1:14" s="348" customFormat="1" ht="102" x14ac:dyDescent="0.2">
      <c r="A50" s="1229">
        <v>14</v>
      </c>
      <c r="B50" s="1247" t="s">
        <v>1399</v>
      </c>
      <c r="C50" s="1231"/>
      <c r="D50" s="1231"/>
      <c r="E50" s="1231" t="s">
        <v>1085</v>
      </c>
      <c r="F50" s="1231" t="s">
        <v>275</v>
      </c>
      <c r="G50" s="263" t="s">
        <v>690</v>
      </c>
      <c r="H50" s="269" t="s">
        <v>1085</v>
      </c>
      <c r="I50" s="269"/>
      <c r="J50" s="236" t="s">
        <v>1400</v>
      </c>
      <c r="K50" s="219" t="s">
        <v>285</v>
      </c>
      <c r="L50" s="270">
        <v>1</v>
      </c>
      <c r="M50" s="658" t="s">
        <v>2047</v>
      </c>
      <c r="N50" s="658" t="s">
        <v>878</v>
      </c>
    </row>
    <row r="51" spans="1:14" s="348" customFormat="1" ht="150" x14ac:dyDescent="0.2">
      <c r="A51" s="1229"/>
      <c r="B51" s="1248"/>
      <c r="C51" s="1233"/>
      <c r="D51" s="1233"/>
      <c r="E51" s="1233"/>
      <c r="F51" s="1233"/>
      <c r="G51" s="263" t="s">
        <v>1401</v>
      </c>
      <c r="H51" s="269" t="s">
        <v>1085</v>
      </c>
      <c r="I51" s="269"/>
      <c r="J51" s="214" t="s">
        <v>2048</v>
      </c>
      <c r="K51" s="269"/>
      <c r="L51" s="269"/>
      <c r="M51" s="657"/>
      <c r="N51" s="657"/>
    </row>
    <row r="52" spans="1:14" s="348" customFormat="1" ht="51" x14ac:dyDescent="0.2">
      <c r="A52" s="1229"/>
      <c r="B52" s="1249"/>
      <c r="C52" s="1232"/>
      <c r="D52" s="1232"/>
      <c r="E52" s="1232"/>
      <c r="F52" s="1232"/>
      <c r="G52" s="249"/>
      <c r="H52" s="269"/>
      <c r="I52" s="269"/>
      <c r="J52" s="352"/>
      <c r="K52" s="219" t="s">
        <v>286</v>
      </c>
      <c r="L52" s="270">
        <v>1</v>
      </c>
      <c r="M52" s="658" t="s">
        <v>879</v>
      </c>
      <c r="N52" s="658" t="s">
        <v>880</v>
      </c>
    </row>
    <row r="53" spans="1:14" s="348" customFormat="1" ht="89.25" x14ac:dyDescent="0.2">
      <c r="A53" s="269">
        <v>15</v>
      </c>
      <c r="B53" s="264" t="s">
        <v>1402</v>
      </c>
      <c r="C53" s="269"/>
      <c r="D53" s="269"/>
      <c r="E53" s="269" t="s">
        <v>1085</v>
      </c>
      <c r="F53" s="269" t="s">
        <v>275</v>
      </c>
      <c r="G53" s="263" t="s">
        <v>287</v>
      </c>
      <c r="H53" s="269" t="s">
        <v>1085</v>
      </c>
      <c r="I53" s="269"/>
      <c r="J53" s="448" t="s">
        <v>1403</v>
      </c>
      <c r="K53" s="219" t="s">
        <v>2049</v>
      </c>
      <c r="L53" s="270">
        <v>1</v>
      </c>
      <c r="M53" s="658" t="s">
        <v>881</v>
      </c>
      <c r="N53" s="658" t="s">
        <v>882</v>
      </c>
    </row>
    <row r="54" spans="1:14" s="348" customFormat="1" ht="131.25" customHeight="1" x14ac:dyDescent="0.2">
      <c r="A54" s="269">
        <v>16</v>
      </c>
      <c r="B54" s="353" t="s">
        <v>1404</v>
      </c>
      <c r="C54" s="269"/>
      <c r="D54" s="269"/>
      <c r="E54" s="269" t="s">
        <v>1085</v>
      </c>
      <c r="F54" s="269" t="s">
        <v>275</v>
      </c>
      <c r="G54" s="249"/>
      <c r="H54" s="249"/>
      <c r="I54" s="249"/>
      <c r="J54" s="249"/>
      <c r="K54" s="219" t="s">
        <v>288</v>
      </c>
      <c r="L54" s="270">
        <v>1</v>
      </c>
      <c r="M54" s="658" t="s">
        <v>883</v>
      </c>
      <c r="N54" s="658" t="s">
        <v>2050</v>
      </c>
    </row>
    <row r="55" spans="1:14" ht="87.75" customHeight="1" x14ac:dyDescent="0.25">
      <c r="A55" s="1252">
        <v>17</v>
      </c>
      <c r="B55" s="1255" t="s">
        <v>1405</v>
      </c>
      <c r="C55" s="1258"/>
      <c r="D55" s="1218" t="s">
        <v>1406</v>
      </c>
      <c r="E55" s="1218" t="s">
        <v>1085</v>
      </c>
      <c r="F55" s="1218" t="s">
        <v>275</v>
      </c>
      <c r="G55" s="354" t="s">
        <v>280</v>
      </c>
      <c r="H55" s="355" t="s">
        <v>1085</v>
      </c>
      <c r="I55" s="355" t="s">
        <v>1406</v>
      </c>
      <c r="J55" s="355"/>
      <c r="K55" s="356" t="s">
        <v>281</v>
      </c>
      <c r="L55" s="357">
        <v>0.9</v>
      </c>
      <c r="M55" s="663" t="s">
        <v>1407</v>
      </c>
      <c r="N55" s="658" t="s">
        <v>2037</v>
      </c>
    </row>
    <row r="56" spans="1:14" ht="120" x14ac:dyDescent="0.25">
      <c r="A56" s="1253"/>
      <c r="B56" s="1256"/>
      <c r="C56" s="1259"/>
      <c r="D56" s="1219"/>
      <c r="E56" s="1219"/>
      <c r="F56" s="1219"/>
      <c r="G56" s="358" t="s">
        <v>2051</v>
      </c>
      <c r="H56" s="359" t="s">
        <v>1085</v>
      </c>
      <c r="I56" s="359" t="s">
        <v>1406</v>
      </c>
      <c r="J56" s="359"/>
      <c r="K56" s="360" t="s">
        <v>284</v>
      </c>
      <c r="L56" s="357">
        <v>0.9</v>
      </c>
      <c r="M56" s="661" t="s">
        <v>1408</v>
      </c>
      <c r="N56" s="661"/>
    </row>
    <row r="57" spans="1:14" ht="89.25" customHeight="1" x14ac:dyDescent="0.25">
      <c r="A57" s="1254"/>
      <c r="B57" s="1257"/>
      <c r="C57" s="1260"/>
      <c r="D57" s="1220"/>
      <c r="E57" s="1220"/>
      <c r="F57" s="1220"/>
      <c r="G57" s="358" t="s">
        <v>282</v>
      </c>
      <c r="H57" s="359" t="s">
        <v>1085</v>
      </c>
      <c r="I57" s="359" t="s">
        <v>1406</v>
      </c>
      <c r="J57" s="359"/>
      <c r="K57" s="360" t="s">
        <v>283</v>
      </c>
      <c r="L57" s="361">
        <v>0.9</v>
      </c>
      <c r="M57" s="661" t="s">
        <v>1409</v>
      </c>
      <c r="N57" s="661"/>
    </row>
    <row r="58" spans="1:14" ht="38.25" customHeight="1" x14ac:dyDescent="0.25"/>
    <row r="59" spans="1:14" ht="46.5" customHeight="1" x14ac:dyDescent="0.25">
      <c r="B59" s="485"/>
      <c r="C59" s="485"/>
      <c r="D59" s="859" t="s">
        <v>888</v>
      </c>
      <c r="E59" s="859"/>
      <c r="F59" s="485"/>
      <c r="G59" s="485"/>
      <c r="H59" s="860" t="s">
        <v>891</v>
      </c>
      <c r="I59" s="860"/>
      <c r="J59" s="485"/>
      <c r="K59" s="485"/>
      <c r="L59" s="483"/>
    </row>
    <row r="60" spans="1:14" ht="38.25" x14ac:dyDescent="0.25">
      <c r="B60" s="502" t="s">
        <v>597</v>
      </c>
      <c r="C60" s="485"/>
      <c r="D60" s="312" t="s">
        <v>897</v>
      </c>
      <c r="E60" s="312" t="s">
        <v>898</v>
      </c>
      <c r="F60" s="485"/>
      <c r="G60" s="485"/>
      <c r="H60" s="312" t="s">
        <v>897</v>
      </c>
      <c r="I60" s="312" t="s">
        <v>898</v>
      </c>
      <c r="J60" s="485"/>
      <c r="K60" s="502" t="s">
        <v>598</v>
      </c>
      <c r="L60" s="516" t="s">
        <v>601</v>
      </c>
    </row>
    <row r="61" spans="1:14" ht="27.75" customHeight="1" x14ac:dyDescent="0.25">
      <c r="B61" s="496">
        <f>COUNTIF(B6:B44,"*")</f>
        <v>9</v>
      </c>
      <c r="C61" s="497"/>
      <c r="D61" s="496">
        <f>COUNTIF(D6:D57,"*")</f>
        <v>2</v>
      </c>
      <c r="E61" s="496">
        <f>COUNTIF(E6:E57,"*")</f>
        <v>14</v>
      </c>
      <c r="F61" s="497"/>
      <c r="G61" s="497"/>
      <c r="H61" s="496">
        <f t="shared" ref="H61:I61" si="0">COUNTIF(H54:H57,"*")</f>
        <v>3</v>
      </c>
      <c r="I61" s="496">
        <f t="shared" si="0"/>
        <v>3</v>
      </c>
      <c r="J61" s="497"/>
      <c r="K61" s="496">
        <f>COUNTIF(K6:K57,"*")</f>
        <v>35</v>
      </c>
      <c r="L61" s="522">
        <f>AVERAGE(L6:L57)</f>
        <v>0.92592592592592571</v>
      </c>
    </row>
  </sheetData>
  <mergeCells count="106">
    <mergeCell ref="A1:B1"/>
    <mergeCell ref="C1:F1"/>
    <mergeCell ref="J48:J49"/>
    <mergeCell ref="A50:A52"/>
    <mergeCell ref="B50:B52"/>
    <mergeCell ref="C50:C52"/>
    <mergeCell ref="D50:D52"/>
    <mergeCell ref="E50:E52"/>
    <mergeCell ref="F50:F52"/>
    <mergeCell ref="G48:G49"/>
    <mergeCell ref="H48:H49"/>
    <mergeCell ref="I48:I49"/>
    <mergeCell ref="J35:J36"/>
    <mergeCell ref="G37:G38"/>
    <mergeCell ref="H37:H38"/>
    <mergeCell ref="I37:I38"/>
    <mergeCell ref="J37:J38"/>
    <mergeCell ref="A40:A42"/>
    <mergeCell ref="B40:B42"/>
    <mergeCell ref="C40:C42"/>
    <mergeCell ref="D40:D42"/>
    <mergeCell ref="E40:E42"/>
    <mergeCell ref="F40:F42"/>
    <mergeCell ref="G40:G42"/>
    <mergeCell ref="A47:A49"/>
    <mergeCell ref="B47:B49"/>
    <mergeCell ref="C47:C49"/>
    <mergeCell ref="D47:D49"/>
    <mergeCell ref="E47:E49"/>
    <mergeCell ref="F47:F49"/>
    <mergeCell ref="A55:A57"/>
    <mergeCell ref="B55:B57"/>
    <mergeCell ref="C55:C57"/>
    <mergeCell ref="N7:N8"/>
    <mergeCell ref="H40:H42"/>
    <mergeCell ref="I40:I42"/>
    <mergeCell ref="J40:J42"/>
    <mergeCell ref="A29:A32"/>
    <mergeCell ref="B29:B32"/>
    <mergeCell ref="C29:C32"/>
    <mergeCell ref="D29:D32"/>
    <mergeCell ref="E29:E32"/>
    <mergeCell ref="F29:F32"/>
    <mergeCell ref="A33:A38"/>
    <mergeCell ref="B33:B38"/>
    <mergeCell ref="C33:C38"/>
    <mergeCell ref="D33:D38"/>
    <mergeCell ref="E33:E38"/>
    <mergeCell ref="F33:F38"/>
    <mergeCell ref="A6:A12"/>
    <mergeCell ref="B6:B12"/>
    <mergeCell ref="C6:C12"/>
    <mergeCell ref="D6:D12"/>
    <mergeCell ref="E6:E12"/>
    <mergeCell ref="F6:F12"/>
    <mergeCell ref="K7:K8"/>
    <mergeCell ref="L7:L8"/>
    <mergeCell ref="M7:M8"/>
    <mergeCell ref="A45:A46"/>
    <mergeCell ref="B45:B46"/>
    <mergeCell ref="C45:C46"/>
    <mergeCell ref="D45:D46"/>
    <mergeCell ref="E45:E46"/>
    <mergeCell ref="F45:F46"/>
    <mergeCell ref="A25:A28"/>
    <mergeCell ref="B25:B28"/>
    <mergeCell ref="C25:C28"/>
    <mergeCell ref="D25:D28"/>
    <mergeCell ref="E25:E28"/>
    <mergeCell ref="F25:F28"/>
    <mergeCell ref="A13:A24"/>
    <mergeCell ref="B13:B24"/>
    <mergeCell ref="C13:C24"/>
    <mergeCell ref="D13:D24"/>
    <mergeCell ref="E13:E24"/>
    <mergeCell ref="F13:F24"/>
    <mergeCell ref="G22:G23"/>
    <mergeCell ref="H22:H23"/>
    <mergeCell ref="I22:I23"/>
    <mergeCell ref="J22:J23"/>
    <mergeCell ref="J27:J28"/>
    <mergeCell ref="C3:F3"/>
    <mergeCell ref="G3:J3"/>
    <mergeCell ref="K3:N3"/>
    <mergeCell ref="A4:A5"/>
    <mergeCell ref="B4:B5"/>
    <mergeCell ref="C4:C5"/>
    <mergeCell ref="D4:E4"/>
    <mergeCell ref="F4:F5"/>
    <mergeCell ref="G4:G5"/>
    <mergeCell ref="H4:I4"/>
    <mergeCell ref="J4:J5"/>
    <mergeCell ref="L4:L5"/>
    <mergeCell ref="M4:M5"/>
    <mergeCell ref="N4:N5"/>
    <mergeCell ref="G35:G36"/>
    <mergeCell ref="H35:H36"/>
    <mergeCell ref="I35:I36"/>
    <mergeCell ref="D59:E59"/>
    <mergeCell ref="H59:I59"/>
    <mergeCell ref="G27:G28"/>
    <mergeCell ref="H27:H28"/>
    <mergeCell ref="I27:I28"/>
    <mergeCell ref="D55:D57"/>
    <mergeCell ref="E55:E57"/>
    <mergeCell ref="F55:F57"/>
  </mergeCells>
  <pageMargins left="0.7" right="0.7" top="0.75" bottom="0.75" header="0.3" footer="0.3"/>
  <pageSetup paperSize="9" orientation="portrait"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showGridLines="0" topLeftCell="C1" zoomScale="80" zoomScaleNormal="80" workbookViewId="0">
      <selection sqref="A1:B1"/>
    </sheetView>
  </sheetViews>
  <sheetFormatPr baseColWidth="10" defaultRowHeight="39.75" customHeight="1" x14ac:dyDescent="0.25"/>
  <cols>
    <col min="1" max="1" width="5.140625" style="415" customWidth="1"/>
    <col min="2" max="2" width="15.28515625" style="415" customWidth="1"/>
    <col min="3" max="3" width="28.28515625" style="415" customWidth="1"/>
    <col min="4" max="5" width="9.85546875" style="415" customWidth="1"/>
    <col min="6" max="6" width="29" style="415" customWidth="1"/>
    <col min="7" max="7" width="39" style="416" customWidth="1"/>
    <col min="8" max="8" width="10" style="417" customWidth="1"/>
    <col min="9" max="9" width="10" style="415" customWidth="1"/>
    <col min="10" max="10" width="39" style="416" customWidth="1"/>
    <col min="11" max="11" width="45" style="416" customWidth="1"/>
    <col min="12" max="12" width="14" style="518" customWidth="1"/>
    <col min="13" max="13" width="61.42578125" style="416" customWidth="1"/>
    <col min="14" max="14" width="35.140625" style="416" customWidth="1"/>
    <col min="15" max="16384" width="11.42578125" style="415"/>
  </cols>
  <sheetData>
    <row r="1" spans="1:14" ht="39.75" customHeight="1" x14ac:dyDescent="0.25">
      <c r="A1" s="861" t="s">
        <v>31</v>
      </c>
      <c r="B1" s="861"/>
      <c r="C1" s="862" t="s">
        <v>1448</v>
      </c>
      <c r="D1" s="862"/>
      <c r="E1" s="862"/>
      <c r="F1" s="862"/>
    </row>
    <row r="3" spans="1:14" ht="39.75" customHeight="1" x14ac:dyDescent="0.25">
      <c r="C3" s="983" t="s">
        <v>884</v>
      </c>
      <c r="D3" s="983"/>
      <c r="E3" s="983"/>
      <c r="F3" s="983"/>
      <c r="G3" s="984" t="s">
        <v>885</v>
      </c>
      <c r="H3" s="984"/>
      <c r="I3" s="984"/>
      <c r="J3" s="984"/>
      <c r="K3" s="955" t="s">
        <v>886</v>
      </c>
      <c r="L3" s="955"/>
      <c r="M3" s="955"/>
      <c r="N3" s="955"/>
    </row>
    <row r="4" spans="1:14" ht="39.75" customHeight="1" x14ac:dyDescent="0.25">
      <c r="A4" s="956" t="s">
        <v>83</v>
      </c>
      <c r="B4" s="956" t="s">
        <v>661</v>
      </c>
      <c r="C4" s="958" t="s">
        <v>887</v>
      </c>
      <c r="D4" s="959" t="s">
        <v>888</v>
      </c>
      <c r="E4" s="959"/>
      <c r="F4" s="959" t="s">
        <v>889</v>
      </c>
      <c r="G4" s="961" t="s">
        <v>890</v>
      </c>
      <c r="H4" s="961" t="s">
        <v>891</v>
      </c>
      <c r="I4" s="961"/>
      <c r="J4" s="961" t="s">
        <v>892</v>
      </c>
      <c r="K4" s="318" t="s">
        <v>893</v>
      </c>
      <c r="L4" s="1053" t="s">
        <v>894</v>
      </c>
      <c r="M4" s="976" t="s">
        <v>895</v>
      </c>
      <c r="N4" s="976" t="s">
        <v>896</v>
      </c>
    </row>
    <row r="5" spans="1:14" ht="39.75" customHeight="1" x14ac:dyDescent="0.25">
      <c r="A5" s="957"/>
      <c r="B5" s="957"/>
      <c r="C5" s="958"/>
      <c r="D5" s="307" t="s">
        <v>897</v>
      </c>
      <c r="E5" s="307" t="s">
        <v>898</v>
      </c>
      <c r="F5" s="960"/>
      <c r="G5" s="962"/>
      <c r="H5" s="556" t="s">
        <v>897</v>
      </c>
      <c r="I5" s="308" t="s">
        <v>898</v>
      </c>
      <c r="J5" s="962"/>
      <c r="K5" s="318" t="s">
        <v>899</v>
      </c>
      <c r="L5" s="1053"/>
      <c r="M5" s="976"/>
      <c r="N5" s="976"/>
    </row>
    <row r="6" spans="1:14" ht="60.75" customHeight="1" x14ac:dyDescent="0.25">
      <c r="A6" s="987">
        <v>1</v>
      </c>
      <c r="B6" s="1262" t="s">
        <v>606</v>
      </c>
      <c r="C6" s="1262" t="s">
        <v>691</v>
      </c>
      <c r="D6" s="987"/>
      <c r="E6" s="987" t="s">
        <v>199</v>
      </c>
      <c r="F6" s="987"/>
      <c r="G6" s="449" t="s">
        <v>1411</v>
      </c>
      <c r="H6" s="1262" t="s">
        <v>199</v>
      </c>
      <c r="I6" s="1262"/>
      <c r="J6" s="449" t="s">
        <v>1412</v>
      </c>
      <c r="K6" s="449" t="s">
        <v>1413</v>
      </c>
      <c r="L6" s="446">
        <v>1</v>
      </c>
      <c r="M6" s="1265" t="s">
        <v>1414</v>
      </c>
      <c r="N6" s="1267" t="s">
        <v>1415</v>
      </c>
    </row>
    <row r="7" spans="1:14" ht="63" customHeight="1" x14ac:dyDescent="0.25">
      <c r="A7" s="988"/>
      <c r="B7" s="1263"/>
      <c r="C7" s="1263"/>
      <c r="D7" s="988"/>
      <c r="E7" s="988"/>
      <c r="F7" s="988"/>
      <c r="G7" s="450" t="s">
        <v>1416</v>
      </c>
      <c r="H7" s="1264"/>
      <c r="I7" s="1264"/>
      <c r="J7" s="449" t="s">
        <v>1417</v>
      </c>
      <c r="K7" s="450" t="s">
        <v>1418</v>
      </c>
      <c r="L7" s="446">
        <v>1</v>
      </c>
      <c r="M7" s="1266"/>
      <c r="N7" s="1268"/>
    </row>
    <row r="8" spans="1:14" ht="57" customHeight="1" x14ac:dyDescent="0.25">
      <c r="A8" s="988"/>
      <c r="B8" s="1263"/>
      <c r="C8" s="1263"/>
      <c r="D8" s="988"/>
      <c r="E8" s="988"/>
      <c r="F8" s="988"/>
      <c r="G8" s="1262" t="s">
        <v>2069</v>
      </c>
      <c r="H8" s="1262" t="s">
        <v>1085</v>
      </c>
      <c r="I8" s="1262"/>
      <c r="J8" s="449" t="s">
        <v>2074</v>
      </c>
      <c r="K8" s="1262" t="s">
        <v>1419</v>
      </c>
      <c r="L8" s="878">
        <v>1</v>
      </c>
      <c r="M8" s="1265"/>
      <c r="N8" s="1267"/>
    </row>
    <row r="9" spans="1:14" ht="39.75" customHeight="1" x14ac:dyDescent="0.25">
      <c r="A9" s="988"/>
      <c r="B9" s="1263"/>
      <c r="C9" s="1263"/>
      <c r="D9" s="988"/>
      <c r="E9" s="988"/>
      <c r="F9" s="988"/>
      <c r="G9" s="1263"/>
      <c r="H9" s="1263"/>
      <c r="I9" s="1263"/>
      <c r="J9" s="440" t="s">
        <v>1420</v>
      </c>
      <c r="K9" s="1263"/>
      <c r="L9" s="879"/>
      <c r="M9" s="1269"/>
      <c r="N9" s="1270"/>
    </row>
    <row r="10" spans="1:14" ht="39.75" customHeight="1" x14ac:dyDescent="0.25">
      <c r="A10" s="988"/>
      <c r="B10" s="1263"/>
      <c r="C10" s="1263"/>
      <c r="D10" s="988"/>
      <c r="E10" s="988"/>
      <c r="F10" s="988"/>
      <c r="G10" s="1263"/>
      <c r="H10" s="1263"/>
      <c r="I10" s="1263"/>
      <c r="J10" s="451" t="s">
        <v>1421</v>
      </c>
      <c r="K10" s="1263"/>
      <c r="L10" s="879"/>
      <c r="M10" s="1269"/>
      <c r="N10" s="1270"/>
    </row>
    <row r="11" spans="1:14" ht="39.75" customHeight="1" x14ac:dyDescent="0.25">
      <c r="A11" s="988"/>
      <c r="B11" s="1263"/>
      <c r="C11" s="1263"/>
      <c r="D11" s="988"/>
      <c r="E11" s="988"/>
      <c r="F11" s="988"/>
      <c r="G11" s="1264"/>
      <c r="H11" s="1264"/>
      <c r="I11" s="1264"/>
      <c r="J11" s="440" t="s">
        <v>1422</v>
      </c>
      <c r="K11" s="1264"/>
      <c r="L11" s="880"/>
      <c r="M11" s="1266"/>
      <c r="N11" s="1268"/>
    </row>
    <row r="12" spans="1:14" ht="111.75" customHeight="1" x14ac:dyDescent="0.25">
      <c r="A12" s="988"/>
      <c r="B12" s="1263"/>
      <c r="C12" s="1263"/>
      <c r="D12" s="988"/>
      <c r="E12" s="988"/>
      <c r="F12" s="988"/>
      <c r="G12" s="1262" t="s">
        <v>1423</v>
      </c>
      <c r="H12" s="1262" t="s">
        <v>1085</v>
      </c>
      <c r="I12" s="1262"/>
      <c r="J12" s="1262" t="s">
        <v>1424</v>
      </c>
      <c r="K12" s="1262" t="s">
        <v>324</v>
      </c>
      <c r="L12" s="878">
        <v>1</v>
      </c>
      <c r="M12" s="1265" t="s">
        <v>2070</v>
      </c>
      <c r="N12" s="583" t="s">
        <v>2068</v>
      </c>
    </row>
    <row r="13" spans="1:14" ht="89.25" customHeight="1" x14ac:dyDescent="0.25">
      <c r="A13" s="988"/>
      <c r="B13" s="1263"/>
      <c r="C13" s="1263"/>
      <c r="D13" s="988"/>
      <c r="E13" s="988"/>
      <c r="F13" s="988"/>
      <c r="G13" s="1264"/>
      <c r="H13" s="1264"/>
      <c r="I13" s="1264"/>
      <c r="J13" s="1264"/>
      <c r="K13" s="1264"/>
      <c r="L13" s="880"/>
      <c r="M13" s="1266"/>
      <c r="N13" s="493" t="s">
        <v>1425</v>
      </c>
    </row>
    <row r="14" spans="1:14" ht="59.25" customHeight="1" x14ac:dyDescent="0.25">
      <c r="A14" s="988"/>
      <c r="B14" s="1263"/>
      <c r="C14" s="1263"/>
      <c r="D14" s="988"/>
      <c r="E14" s="988"/>
      <c r="F14" s="988"/>
      <c r="G14" s="449" t="s">
        <v>1426</v>
      </c>
      <c r="H14" s="555" t="s">
        <v>1085</v>
      </c>
      <c r="I14" s="449"/>
      <c r="J14" s="449" t="s">
        <v>1427</v>
      </c>
      <c r="K14" s="1262" t="s">
        <v>692</v>
      </c>
      <c r="L14" s="878">
        <v>0.98</v>
      </c>
      <c r="M14" s="1265" t="s">
        <v>1428</v>
      </c>
      <c r="N14" s="1275" t="s">
        <v>1429</v>
      </c>
    </row>
    <row r="15" spans="1:14" ht="70.5" customHeight="1" x14ac:dyDescent="0.25">
      <c r="A15" s="988"/>
      <c r="B15" s="1263"/>
      <c r="C15" s="1263"/>
      <c r="D15" s="988"/>
      <c r="E15" s="988"/>
      <c r="F15" s="988"/>
      <c r="G15" s="449" t="s">
        <v>323</v>
      </c>
      <c r="H15" s="555" t="s">
        <v>1085</v>
      </c>
      <c r="I15" s="449"/>
      <c r="J15" s="449" t="s">
        <v>1430</v>
      </c>
      <c r="K15" s="1264"/>
      <c r="L15" s="880"/>
      <c r="M15" s="1266"/>
      <c r="N15" s="1276"/>
    </row>
    <row r="16" spans="1:14" ht="134.25" customHeight="1" x14ac:dyDescent="0.25">
      <c r="A16" s="989"/>
      <c r="B16" s="1264"/>
      <c r="C16" s="1264"/>
      <c r="D16" s="989"/>
      <c r="E16" s="989"/>
      <c r="F16" s="989"/>
      <c r="G16" s="452"/>
      <c r="H16" s="557"/>
      <c r="I16" s="452"/>
      <c r="J16" s="452"/>
      <c r="K16" s="449" t="s">
        <v>2071</v>
      </c>
      <c r="L16" s="391">
        <v>0.9</v>
      </c>
      <c r="M16" s="664" t="s">
        <v>2072</v>
      </c>
      <c r="N16" s="667" t="s">
        <v>1431</v>
      </c>
    </row>
    <row r="17" spans="1:14" ht="59.25" customHeight="1" x14ac:dyDescent="0.25">
      <c r="A17" s="987">
        <v>2</v>
      </c>
      <c r="B17" s="1262" t="s">
        <v>693</v>
      </c>
      <c r="C17" s="1262" t="s">
        <v>325</v>
      </c>
      <c r="D17" s="987"/>
      <c r="E17" s="987" t="s">
        <v>199</v>
      </c>
      <c r="F17" s="987"/>
      <c r="G17" s="1262" t="s">
        <v>1432</v>
      </c>
      <c r="H17" s="1262" t="s">
        <v>1085</v>
      </c>
      <c r="I17" s="1262"/>
      <c r="J17" s="1262" t="s">
        <v>1433</v>
      </c>
      <c r="K17" s="449" t="s">
        <v>2073</v>
      </c>
      <c r="L17" s="446">
        <v>0.9</v>
      </c>
      <c r="M17" s="665" t="s">
        <v>1434</v>
      </c>
      <c r="N17" s="668"/>
    </row>
    <row r="18" spans="1:14" ht="39.75" customHeight="1" x14ac:dyDescent="0.25">
      <c r="A18" s="988"/>
      <c r="B18" s="1263"/>
      <c r="C18" s="1263"/>
      <c r="D18" s="988"/>
      <c r="E18" s="988"/>
      <c r="F18" s="988"/>
      <c r="G18" s="1264"/>
      <c r="H18" s="1264"/>
      <c r="I18" s="1264"/>
      <c r="J18" s="1264"/>
      <c r="K18" s="449" t="s">
        <v>1435</v>
      </c>
      <c r="L18" s="446">
        <v>1</v>
      </c>
      <c r="M18" s="666" t="s">
        <v>1436</v>
      </c>
      <c r="N18" s="668" t="s">
        <v>1437</v>
      </c>
    </row>
    <row r="19" spans="1:14" ht="39.75" customHeight="1" x14ac:dyDescent="0.25">
      <c r="A19" s="988"/>
      <c r="B19" s="1263"/>
      <c r="C19" s="1263"/>
      <c r="D19" s="988"/>
      <c r="E19" s="988"/>
      <c r="F19" s="988"/>
      <c r="G19" s="1262" t="s">
        <v>1438</v>
      </c>
      <c r="H19" s="1262" t="s">
        <v>1085</v>
      </c>
      <c r="I19" s="1271"/>
      <c r="J19" s="449" t="s">
        <v>1439</v>
      </c>
      <c r="K19" s="1267" t="s">
        <v>1440</v>
      </c>
      <c r="L19" s="878">
        <v>0.9</v>
      </c>
      <c r="M19" s="1265" t="s">
        <v>1441</v>
      </c>
      <c r="N19" s="1274" t="s">
        <v>1442</v>
      </c>
    </row>
    <row r="20" spans="1:14" ht="39.75" customHeight="1" x14ac:dyDescent="0.25">
      <c r="A20" s="988"/>
      <c r="B20" s="1263"/>
      <c r="C20" s="1263"/>
      <c r="D20" s="988"/>
      <c r="E20" s="988"/>
      <c r="F20" s="988"/>
      <c r="G20" s="1263"/>
      <c r="H20" s="1263"/>
      <c r="I20" s="1272"/>
      <c r="J20" s="440" t="s">
        <v>1443</v>
      </c>
      <c r="K20" s="1270"/>
      <c r="L20" s="879"/>
      <c r="M20" s="1269"/>
      <c r="N20" s="1274"/>
    </row>
    <row r="21" spans="1:14" ht="39.75" customHeight="1" x14ac:dyDescent="0.25">
      <c r="A21" s="988"/>
      <c r="B21" s="1263"/>
      <c r="C21" s="1263"/>
      <c r="D21" s="988"/>
      <c r="E21" s="988"/>
      <c r="F21" s="988"/>
      <c r="G21" s="1263"/>
      <c r="H21" s="1263"/>
      <c r="I21" s="1272"/>
      <c r="J21" s="449" t="s">
        <v>1444</v>
      </c>
      <c r="K21" s="1270"/>
      <c r="L21" s="879"/>
      <c r="M21" s="1269"/>
      <c r="N21" s="1274"/>
    </row>
    <row r="22" spans="1:14" ht="39.75" customHeight="1" x14ac:dyDescent="0.25">
      <c r="A22" s="988"/>
      <c r="B22" s="1263"/>
      <c r="C22" s="1263"/>
      <c r="D22" s="988"/>
      <c r="E22" s="988"/>
      <c r="F22" s="988"/>
      <c r="G22" s="1263"/>
      <c r="H22" s="1264"/>
      <c r="I22" s="1273"/>
      <c r="J22" s="440" t="s">
        <v>1445</v>
      </c>
      <c r="K22" s="1268"/>
      <c r="L22" s="880"/>
      <c r="M22" s="1266"/>
      <c r="N22" s="493" t="s">
        <v>1431</v>
      </c>
    </row>
    <row r="23" spans="1:14" ht="65.25" customHeight="1" x14ac:dyDescent="0.25">
      <c r="A23" s="989"/>
      <c r="B23" s="1264"/>
      <c r="C23" s="1264"/>
      <c r="D23" s="989"/>
      <c r="E23" s="989"/>
      <c r="F23" s="989"/>
      <c r="G23" s="449" t="s">
        <v>1446</v>
      </c>
      <c r="H23" s="555" t="s">
        <v>1085</v>
      </c>
      <c r="I23" s="453"/>
      <c r="J23" s="454" t="s">
        <v>1447</v>
      </c>
      <c r="K23" s="449"/>
      <c r="L23" s="446"/>
      <c r="M23" s="665"/>
      <c r="N23" s="668"/>
    </row>
    <row r="24" spans="1:14" ht="39.75" customHeight="1" x14ac:dyDescent="0.25">
      <c r="H24" s="571"/>
      <c r="I24" s="455"/>
      <c r="J24" s="523"/>
      <c r="K24" s="523"/>
      <c r="L24" s="483"/>
      <c r="M24" s="523"/>
      <c r="N24" s="523"/>
    </row>
    <row r="25" spans="1:14" ht="39.75" customHeight="1" x14ac:dyDescent="0.25">
      <c r="B25" s="485"/>
      <c r="C25" s="485"/>
      <c r="D25" s="859" t="s">
        <v>888</v>
      </c>
      <c r="E25" s="859"/>
      <c r="F25" s="485"/>
      <c r="G25" s="584"/>
      <c r="H25" s="860" t="s">
        <v>891</v>
      </c>
      <c r="I25" s="860"/>
      <c r="J25" s="485"/>
      <c r="K25" s="485"/>
      <c r="L25" s="483"/>
      <c r="M25" s="523"/>
      <c r="N25" s="523"/>
    </row>
    <row r="26" spans="1:14" ht="44.25" customHeight="1" x14ac:dyDescent="0.25">
      <c r="B26" s="502" t="s">
        <v>597</v>
      </c>
      <c r="C26" s="485"/>
      <c r="D26" s="312" t="s">
        <v>897</v>
      </c>
      <c r="E26" s="312" t="s">
        <v>898</v>
      </c>
      <c r="F26" s="485"/>
      <c r="G26" s="584"/>
      <c r="H26" s="553" t="s">
        <v>897</v>
      </c>
      <c r="I26" s="312" t="s">
        <v>898</v>
      </c>
      <c r="J26" s="485"/>
      <c r="K26" s="502" t="s">
        <v>598</v>
      </c>
      <c r="L26" s="516" t="s">
        <v>601</v>
      </c>
      <c r="M26" s="523"/>
      <c r="N26" s="523"/>
    </row>
    <row r="27" spans="1:14" ht="21" customHeight="1" x14ac:dyDescent="0.25">
      <c r="B27" s="496">
        <f>COUNTIF(B6:B23,"*")</f>
        <v>2</v>
      </c>
      <c r="C27" s="497"/>
      <c r="D27" s="496">
        <f t="shared" ref="D27:E27" si="0">COUNTIF(D6:D23,"*")</f>
        <v>0</v>
      </c>
      <c r="E27" s="496">
        <f t="shared" si="0"/>
        <v>2</v>
      </c>
      <c r="F27" s="497"/>
      <c r="G27" s="524"/>
      <c r="H27" s="496">
        <f t="shared" ref="H27:I27" si="1">COUNTIF(H6:H23,"*")</f>
        <v>8</v>
      </c>
      <c r="I27" s="496">
        <f t="shared" si="1"/>
        <v>0</v>
      </c>
      <c r="J27" s="524"/>
      <c r="K27" s="496">
        <f>COUNTIF(K6:K23,"*")</f>
        <v>9</v>
      </c>
      <c r="L27" s="517">
        <f>AVERAGE(L6:L23)</f>
        <v>0.96444444444444466</v>
      </c>
      <c r="M27" s="523"/>
      <c r="N27" s="523"/>
    </row>
  </sheetData>
  <mergeCells count="63">
    <mergeCell ref="M19:M22"/>
    <mergeCell ref="N19:N21"/>
    <mergeCell ref="A1:B1"/>
    <mergeCell ref="C1:F1"/>
    <mergeCell ref="B17:B23"/>
    <mergeCell ref="A17:A23"/>
    <mergeCell ref="B6:B16"/>
    <mergeCell ref="A6:A16"/>
    <mergeCell ref="L14:L15"/>
    <mergeCell ref="M14:M15"/>
    <mergeCell ref="N14:N15"/>
    <mergeCell ref="C17:C23"/>
    <mergeCell ref="D17:D23"/>
    <mergeCell ref="E17:E23"/>
    <mergeCell ref="J17:J18"/>
    <mergeCell ref="G12:G13"/>
    <mergeCell ref="H12:H13"/>
    <mergeCell ref="I12:I13"/>
    <mergeCell ref="J12:J13"/>
    <mergeCell ref="L19:L22"/>
    <mergeCell ref="H19:H22"/>
    <mergeCell ref="I19:I22"/>
    <mergeCell ref="K19:K22"/>
    <mergeCell ref="K8:K11"/>
    <mergeCell ref="K14:K15"/>
    <mergeCell ref="L8:L11"/>
    <mergeCell ref="M8:M11"/>
    <mergeCell ref="N8:N11"/>
    <mergeCell ref="K12:K13"/>
    <mergeCell ref="L12:L13"/>
    <mergeCell ref="M12:M13"/>
    <mergeCell ref="M6:M7"/>
    <mergeCell ref="N6:N7"/>
    <mergeCell ref="C3:F3"/>
    <mergeCell ref="G3:J3"/>
    <mergeCell ref="K3:N3"/>
    <mergeCell ref="G4:G5"/>
    <mergeCell ref="H4:I4"/>
    <mergeCell ref="J4:J5"/>
    <mergeCell ref="H6:H7"/>
    <mergeCell ref="I6:I7"/>
    <mergeCell ref="L4:L5"/>
    <mergeCell ref="M4:M5"/>
    <mergeCell ref="N4:N5"/>
    <mergeCell ref="C6:C16"/>
    <mergeCell ref="D6:D16"/>
    <mergeCell ref="E6:E16"/>
    <mergeCell ref="D25:E25"/>
    <mergeCell ref="H25:I25"/>
    <mergeCell ref="A4:A5"/>
    <mergeCell ref="B4:B5"/>
    <mergeCell ref="C4:C5"/>
    <mergeCell ref="D4:E4"/>
    <mergeCell ref="F4:F5"/>
    <mergeCell ref="F6:F16"/>
    <mergeCell ref="G8:G11"/>
    <mergeCell ref="H8:H11"/>
    <mergeCell ref="I8:I11"/>
    <mergeCell ref="F17:F23"/>
    <mergeCell ref="G17:G18"/>
    <mergeCell ref="H17:H18"/>
    <mergeCell ref="I17:I18"/>
    <mergeCell ref="G19:G22"/>
  </mergeCells>
  <hyperlinks>
    <hyperlink ref="N14" r:id="rId1"/>
    <hyperlink ref="J9" r:id="rId2"/>
    <hyperlink ref="J11" r:id="rId3"/>
    <hyperlink ref="N13" r:id="rId4"/>
    <hyperlink ref="J20" r:id="rId5"/>
    <hyperlink ref="J22" r:id="rId6"/>
    <hyperlink ref="N22" r:id="rId7"/>
    <hyperlink ref="N16" r:id="rId8"/>
    <hyperlink ref="J23" r:id="rId9"/>
  </hyperlinks>
  <pageMargins left="0.7" right="0.7" top="0.75" bottom="0.75" header="0.3" footer="0.3"/>
  <pageSetup orientation="portrait" r:id="rId10"/>
  <drawing r:id="rId11"/>
  <legacyDrawing r:id="rId1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0"/>
  <sheetViews>
    <sheetView showGridLines="0" zoomScale="60" zoomScaleNormal="60" workbookViewId="0">
      <selection activeCell="N85" sqref="N85"/>
    </sheetView>
  </sheetViews>
  <sheetFormatPr baseColWidth="10" defaultRowHeight="15" x14ac:dyDescent="0.25"/>
  <cols>
    <col min="1" max="1" width="5.140625" style="1" customWidth="1"/>
    <col min="2" max="2" width="21.140625" style="33" customWidth="1"/>
    <col min="3" max="3" width="28.28515625" style="32" customWidth="1"/>
    <col min="4" max="5" width="9.85546875" style="32" customWidth="1"/>
    <col min="6" max="6" width="29" style="32" customWidth="1"/>
    <col min="7" max="7" width="36.140625" style="32" customWidth="1"/>
    <col min="8" max="9" width="10" style="32" customWidth="1"/>
    <col min="10" max="10" width="46.85546875" style="32" customWidth="1"/>
    <col min="11" max="11" width="68.140625" style="32" customWidth="1"/>
    <col min="12" max="12" width="20.28515625" style="32" customWidth="1"/>
    <col min="13" max="13" width="87.28515625" style="32" customWidth="1"/>
    <col min="14" max="14" width="56.7109375" style="32" customWidth="1"/>
    <col min="15" max="16384" width="11.42578125" style="1"/>
  </cols>
  <sheetData>
    <row r="1" spans="1:14" ht="46.5" customHeight="1" x14ac:dyDescent="0.25">
      <c r="A1" s="861" t="s">
        <v>31</v>
      </c>
      <c r="B1" s="861"/>
      <c r="C1" s="1151" t="s">
        <v>1861</v>
      </c>
      <c r="D1" s="1151"/>
      <c r="E1" s="1151"/>
      <c r="F1" s="1151"/>
    </row>
    <row r="3" spans="1:14" s="22" customFormat="1" ht="35.25" customHeight="1" x14ac:dyDescent="0.25">
      <c r="A3" s="1"/>
      <c r="B3" s="33"/>
      <c r="C3" s="1134" t="s">
        <v>884</v>
      </c>
      <c r="D3" s="1134"/>
      <c r="E3" s="1134"/>
      <c r="F3" s="1134"/>
      <c r="G3" s="1135" t="s">
        <v>885</v>
      </c>
      <c r="H3" s="1135"/>
      <c r="I3" s="1135"/>
      <c r="J3" s="1135"/>
      <c r="K3" s="1136" t="s">
        <v>886</v>
      </c>
      <c r="L3" s="1136"/>
      <c r="M3" s="1136"/>
      <c r="N3" s="1136"/>
    </row>
    <row r="4" spans="1:14" s="22" customFormat="1" ht="59.25" customHeight="1" x14ac:dyDescent="0.25">
      <c r="A4" s="884" t="s">
        <v>83</v>
      </c>
      <c r="B4" s="884" t="s">
        <v>661</v>
      </c>
      <c r="C4" s="886" t="s">
        <v>887</v>
      </c>
      <c r="D4" s="859" t="s">
        <v>888</v>
      </c>
      <c r="E4" s="859"/>
      <c r="F4" s="859" t="s">
        <v>889</v>
      </c>
      <c r="G4" s="860" t="s">
        <v>890</v>
      </c>
      <c r="H4" s="860" t="s">
        <v>891</v>
      </c>
      <c r="I4" s="860"/>
      <c r="J4" s="860" t="s">
        <v>892</v>
      </c>
      <c r="K4" s="311" t="s">
        <v>893</v>
      </c>
      <c r="L4" s="870" t="s">
        <v>894</v>
      </c>
      <c r="M4" s="870" t="s">
        <v>895</v>
      </c>
      <c r="N4" s="870" t="s">
        <v>1725</v>
      </c>
    </row>
    <row r="5" spans="1:14" s="22" customFormat="1" ht="35.25" customHeight="1" x14ac:dyDescent="0.25">
      <c r="A5" s="885"/>
      <c r="B5" s="885"/>
      <c r="C5" s="886"/>
      <c r="D5" s="312" t="s">
        <v>1726</v>
      </c>
      <c r="E5" s="312" t="s">
        <v>898</v>
      </c>
      <c r="F5" s="872"/>
      <c r="G5" s="873"/>
      <c r="H5" s="313" t="s">
        <v>1726</v>
      </c>
      <c r="I5" s="313" t="s">
        <v>898</v>
      </c>
      <c r="J5" s="873"/>
      <c r="K5" s="311" t="s">
        <v>899</v>
      </c>
      <c r="L5" s="870"/>
      <c r="M5" s="870"/>
      <c r="N5" s="870"/>
    </row>
    <row r="6" spans="1:14" s="104" customFormat="1" ht="90" x14ac:dyDescent="0.25">
      <c r="A6" s="1278">
        <v>1</v>
      </c>
      <c r="B6" s="1277" t="s">
        <v>1727</v>
      </c>
      <c r="C6" s="1277"/>
      <c r="D6" s="1277"/>
      <c r="E6" s="1277" t="s">
        <v>199</v>
      </c>
      <c r="F6" s="1277"/>
      <c r="G6" s="525" t="s">
        <v>1728</v>
      </c>
      <c r="H6" s="212" t="s">
        <v>199</v>
      </c>
      <c r="I6" s="212"/>
      <c r="J6" s="310" t="s">
        <v>1729</v>
      </c>
      <c r="K6" s="525" t="s">
        <v>1730</v>
      </c>
      <c r="L6" s="3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 r="K7" s="525" t="s">
        <v>1735</v>
      </c>
      <c r="L7" s="317"/>
      <c r="M7" s="526" t="s">
        <v>1736</v>
      </c>
      <c r="N7" s="310"/>
    </row>
    <row r="8" spans="1:14" s="104" customFormat="1" ht="60" x14ac:dyDescent="0.25">
      <c r="A8" s="1279"/>
      <c r="B8" s="914"/>
      <c r="C8" s="914"/>
      <c r="D8" s="914"/>
      <c r="E8" s="914"/>
      <c r="F8" s="914"/>
      <c r="G8" s="525" t="s">
        <v>1738</v>
      </c>
      <c r="H8" s="212" t="s">
        <v>199</v>
      </c>
      <c r="I8" s="212"/>
      <c r="J8" s="310" t="s">
        <v>1739</v>
      </c>
      <c r="K8" s="525"/>
      <c r="L8" s="317"/>
      <c r="M8" s="526"/>
      <c r="N8" s="526"/>
    </row>
    <row r="9" spans="1:14" s="104" customFormat="1" ht="65.25" customHeight="1" x14ac:dyDescent="0.25">
      <c r="A9" s="1280"/>
      <c r="B9" s="915"/>
      <c r="C9" s="915"/>
      <c r="D9" s="915"/>
      <c r="E9" s="915"/>
      <c r="F9" s="915"/>
      <c r="G9" s="525" t="s">
        <v>1740</v>
      </c>
      <c r="H9" s="212"/>
      <c r="I9" s="212" t="s">
        <v>199</v>
      </c>
      <c r="J9" s="310" t="s">
        <v>1737</v>
      </c>
      <c r="K9" s="525"/>
      <c r="L9" s="317"/>
      <c r="M9" s="526"/>
      <c r="N9" s="526"/>
    </row>
    <row r="10" spans="1:14" s="104" customFormat="1" ht="60" x14ac:dyDescent="0.25">
      <c r="A10" s="1277">
        <v>2</v>
      </c>
      <c r="B10" s="1277" t="s">
        <v>1741</v>
      </c>
      <c r="C10" s="1277"/>
      <c r="D10" s="1277"/>
      <c r="E10" s="1277" t="s">
        <v>199</v>
      </c>
      <c r="F10" s="1277"/>
      <c r="G10" s="525" t="s">
        <v>1742</v>
      </c>
      <c r="H10" s="212" t="s">
        <v>199</v>
      </c>
      <c r="I10" s="212"/>
      <c r="J10" s="310" t="s">
        <v>1743</v>
      </c>
      <c r="K10" s="525" t="s">
        <v>1744</v>
      </c>
      <c r="L10" s="317">
        <v>1</v>
      </c>
      <c r="M10" s="526" t="s">
        <v>1745</v>
      </c>
      <c r="N10" s="527" t="s">
        <v>2075</v>
      </c>
    </row>
    <row r="11" spans="1:14" s="104" customFormat="1" ht="210" x14ac:dyDescent="0.25">
      <c r="A11" s="914"/>
      <c r="B11" s="914"/>
      <c r="C11" s="914"/>
      <c r="D11" s="914"/>
      <c r="E11" s="914"/>
      <c r="F11" s="914"/>
      <c r="G11" s="525" t="s">
        <v>1746</v>
      </c>
      <c r="H11" s="212" t="s">
        <v>199</v>
      </c>
      <c r="I11" s="212"/>
      <c r="J11" s="310" t="s">
        <v>1747</v>
      </c>
      <c r="K11" s="525" t="s">
        <v>1748</v>
      </c>
      <c r="L11" s="317">
        <v>1</v>
      </c>
      <c r="M11" s="526" t="s">
        <v>1749</v>
      </c>
      <c r="N11" s="527" t="s">
        <v>2076</v>
      </c>
    </row>
    <row r="12" spans="1:14" s="104" customFormat="1" ht="45" x14ac:dyDescent="0.25">
      <c r="A12" s="914"/>
      <c r="B12" s="914"/>
      <c r="C12" s="914"/>
      <c r="D12" s="914"/>
      <c r="E12" s="914"/>
      <c r="F12" s="914"/>
      <c r="G12" s="525" t="s">
        <v>1750</v>
      </c>
      <c r="H12" s="212" t="s">
        <v>199</v>
      </c>
      <c r="I12" s="212"/>
      <c r="J12" s="310" t="s">
        <v>1751</v>
      </c>
      <c r="K12" s="525" t="s">
        <v>1752</v>
      </c>
      <c r="L12" s="317">
        <v>1</v>
      </c>
      <c r="M12" s="526" t="s">
        <v>1753</v>
      </c>
      <c r="N12" s="526" t="s">
        <v>2077</v>
      </c>
    </row>
    <row r="13" spans="1:14" s="104" customFormat="1" ht="30" x14ac:dyDescent="0.25">
      <c r="A13" s="915"/>
      <c r="B13" s="915"/>
      <c r="C13" s="915"/>
      <c r="D13" s="915"/>
      <c r="E13" s="915"/>
      <c r="F13" s="915"/>
      <c r="G13" s="105"/>
      <c r="H13" s="212"/>
      <c r="I13" s="212"/>
      <c r="J13" s="212"/>
      <c r="K13" s="525" t="s">
        <v>1754</v>
      </c>
      <c r="L13" s="317">
        <v>1</v>
      </c>
      <c r="M13" s="526" t="s">
        <v>1755</v>
      </c>
      <c r="N13" s="526" t="s">
        <v>2078</v>
      </c>
    </row>
    <row r="14" spans="1:14" s="104" customFormat="1" ht="240" x14ac:dyDescent="0.25">
      <c r="A14" s="1277">
        <v>3</v>
      </c>
      <c r="B14" s="1277" t="s">
        <v>1756</v>
      </c>
      <c r="C14" s="1277"/>
      <c r="D14" s="1277"/>
      <c r="E14" s="1277" t="s">
        <v>199</v>
      </c>
      <c r="F14" s="1277"/>
      <c r="G14" s="525" t="s">
        <v>1757</v>
      </c>
      <c r="H14" s="212" t="s">
        <v>199</v>
      </c>
      <c r="I14" s="212"/>
      <c r="J14" s="310" t="s">
        <v>1758</v>
      </c>
      <c r="K14" s="525" t="s">
        <v>1759</v>
      </c>
      <c r="L14" s="317">
        <v>0.94</v>
      </c>
      <c r="M14" s="526" t="s">
        <v>1760</v>
      </c>
      <c r="N14" s="526" t="s">
        <v>2079</v>
      </c>
    </row>
    <row r="15" spans="1:14" s="104" customFormat="1" ht="60" x14ac:dyDescent="0.25">
      <c r="A15" s="914"/>
      <c r="B15" s="914"/>
      <c r="C15" s="914"/>
      <c r="D15" s="914"/>
      <c r="E15" s="914"/>
      <c r="F15" s="914"/>
      <c r="G15" s="525" t="s">
        <v>1761</v>
      </c>
      <c r="H15" s="212" t="s">
        <v>199</v>
      </c>
      <c r="I15" s="212"/>
      <c r="J15" s="310" t="s">
        <v>1762</v>
      </c>
      <c r="K15" s="525" t="s">
        <v>1763</v>
      </c>
      <c r="L15" s="317">
        <v>1</v>
      </c>
      <c r="M15" s="526" t="s">
        <v>1764</v>
      </c>
      <c r="N15" s="526" t="s">
        <v>2080</v>
      </c>
    </row>
    <row r="16" spans="1:14" s="104" customFormat="1" ht="240" x14ac:dyDescent="0.25">
      <c r="A16" s="914"/>
      <c r="B16" s="914"/>
      <c r="C16" s="914"/>
      <c r="D16" s="914"/>
      <c r="E16" s="914"/>
      <c r="F16" s="914"/>
      <c r="G16" s="525" t="s">
        <v>1765</v>
      </c>
      <c r="H16" s="212" t="s">
        <v>199</v>
      </c>
      <c r="I16" s="212"/>
      <c r="J16" s="310" t="s">
        <v>1766</v>
      </c>
      <c r="K16" s="525" t="s">
        <v>1767</v>
      </c>
      <c r="L16" s="317">
        <v>1</v>
      </c>
      <c r="M16" s="526" t="s">
        <v>1768</v>
      </c>
      <c r="N16" s="526" t="s">
        <v>2081</v>
      </c>
    </row>
    <row r="17" spans="1:14" s="104" customFormat="1" ht="72.75" customHeight="1" x14ac:dyDescent="0.25">
      <c r="A17" s="915"/>
      <c r="B17" s="915"/>
      <c r="C17" s="915"/>
      <c r="D17" s="915"/>
      <c r="E17" s="915"/>
      <c r="F17" s="915"/>
      <c r="G17" s="525" t="s">
        <v>1769</v>
      </c>
      <c r="H17" s="212" t="s">
        <v>199</v>
      </c>
      <c r="I17" s="212"/>
      <c r="J17" s="212" t="s">
        <v>1770</v>
      </c>
      <c r="K17" s="528" t="s">
        <v>1771</v>
      </c>
      <c r="L17" s="317">
        <v>1</v>
      </c>
      <c r="M17" s="526" t="s">
        <v>1772</v>
      </c>
      <c r="N17" s="526" t="s">
        <v>2082</v>
      </c>
    </row>
    <row r="18" spans="1:14" s="104" customFormat="1" ht="60" customHeight="1" x14ac:dyDescent="0.25">
      <c r="A18" s="1277">
        <v>4</v>
      </c>
      <c r="B18" s="1277" t="s">
        <v>1773</v>
      </c>
      <c r="C18" s="1277"/>
      <c r="D18" s="1277"/>
      <c r="E18" s="1277" t="s">
        <v>199</v>
      </c>
      <c r="F18" s="1277"/>
      <c r="G18" s="525" t="s">
        <v>1774</v>
      </c>
      <c r="H18" s="212" t="s">
        <v>199</v>
      </c>
      <c r="I18" s="212"/>
      <c r="J18" s="310" t="s">
        <v>1775</v>
      </c>
      <c r="K18" s="525" t="s">
        <v>1776</v>
      </c>
      <c r="L18" s="317">
        <v>0.8</v>
      </c>
      <c r="M18" s="526" t="s">
        <v>2106</v>
      </c>
      <c r="N18" s="526" t="s">
        <v>1775</v>
      </c>
    </row>
    <row r="19" spans="1:14" s="104" customFormat="1" ht="45" x14ac:dyDescent="0.25">
      <c r="A19" s="915"/>
      <c r="B19" s="915"/>
      <c r="C19" s="915"/>
      <c r="D19" s="915"/>
      <c r="E19" s="915"/>
      <c r="F19" s="915"/>
      <c r="G19" s="525" t="s">
        <v>1777</v>
      </c>
      <c r="H19" s="212" t="s">
        <v>199</v>
      </c>
      <c r="I19" s="212"/>
      <c r="J19" s="310" t="s">
        <v>2107</v>
      </c>
      <c r="K19" s="525" t="s">
        <v>1778</v>
      </c>
      <c r="L19" s="317">
        <v>0.9</v>
      </c>
      <c r="M19" s="526" t="s">
        <v>1779</v>
      </c>
      <c r="N19" s="526" t="s">
        <v>1780</v>
      </c>
    </row>
    <row r="20" spans="1:14" s="104" customFormat="1" ht="71.25" customHeight="1" x14ac:dyDescent="0.25">
      <c r="A20" s="1277">
        <v>5</v>
      </c>
      <c r="B20" s="1277" t="s">
        <v>1781</v>
      </c>
      <c r="C20" s="1277"/>
      <c r="D20" s="484"/>
      <c r="E20" s="1277" t="s">
        <v>199</v>
      </c>
      <c r="F20" s="1277"/>
      <c r="G20" s="525" t="s">
        <v>1782</v>
      </c>
      <c r="H20" s="212" t="s">
        <v>199</v>
      </c>
      <c r="I20" s="212"/>
      <c r="J20" s="310" t="s">
        <v>1783</v>
      </c>
      <c r="K20" s="525" t="s">
        <v>1784</v>
      </c>
      <c r="L20" s="317">
        <v>1</v>
      </c>
      <c r="M20" s="526" t="s">
        <v>1785</v>
      </c>
      <c r="N20" s="526" t="s">
        <v>2083</v>
      </c>
    </row>
    <row r="21" spans="1:14" s="104" customFormat="1" ht="30" x14ac:dyDescent="0.25">
      <c r="A21" s="914"/>
      <c r="B21" s="914"/>
      <c r="C21" s="914"/>
      <c r="D21" s="315"/>
      <c r="E21" s="914"/>
      <c r="F21" s="914"/>
      <c r="G21" s="525" t="s">
        <v>1786</v>
      </c>
      <c r="H21" s="212" t="s">
        <v>199</v>
      </c>
      <c r="I21" s="212"/>
      <c r="J21" s="310" t="s">
        <v>1775</v>
      </c>
      <c r="K21" s="525" t="s">
        <v>1778</v>
      </c>
      <c r="L21" s="317">
        <v>0.9</v>
      </c>
      <c r="M21" s="526" t="s">
        <v>1787</v>
      </c>
      <c r="N21" s="526" t="s">
        <v>1788</v>
      </c>
    </row>
    <row r="22" spans="1:14" s="104" customFormat="1" ht="41.25" customHeight="1" x14ac:dyDescent="0.25">
      <c r="A22" s="914"/>
      <c r="B22" s="914"/>
      <c r="C22" s="914"/>
      <c r="D22" s="315"/>
      <c r="E22" s="914"/>
      <c r="F22" s="914"/>
      <c r="G22" s="525" t="s">
        <v>1789</v>
      </c>
      <c r="H22" s="212" t="s">
        <v>199</v>
      </c>
      <c r="I22" s="212"/>
      <c r="J22" s="310" t="s">
        <v>1790</v>
      </c>
      <c r="K22" s="525"/>
      <c r="L22" s="317"/>
      <c r="M22" s="526"/>
      <c r="N22" s="526"/>
    </row>
    <row r="23" spans="1:14" s="104" customFormat="1" ht="60" x14ac:dyDescent="0.25">
      <c r="A23" s="915"/>
      <c r="B23" s="915"/>
      <c r="C23" s="915"/>
      <c r="D23" s="316"/>
      <c r="E23" s="915"/>
      <c r="F23" s="915"/>
      <c r="G23" s="525" t="s">
        <v>1791</v>
      </c>
      <c r="H23" s="212" t="s">
        <v>199</v>
      </c>
      <c r="I23" s="212"/>
      <c r="J23" s="310" t="s">
        <v>2084</v>
      </c>
      <c r="K23" s="525"/>
      <c r="L23" s="317"/>
      <c r="M23" s="526"/>
      <c r="N23" s="526"/>
    </row>
    <row r="24" spans="1:14" s="104" customFormat="1" ht="45" x14ac:dyDescent="0.25">
      <c r="A24" s="1277">
        <v>6</v>
      </c>
      <c r="B24" s="1277" t="s">
        <v>1792</v>
      </c>
      <c r="C24" s="1277"/>
      <c r="D24" s="1277"/>
      <c r="E24" s="1277" t="s">
        <v>199</v>
      </c>
      <c r="F24" s="1277"/>
      <c r="G24" s="525" t="s">
        <v>1793</v>
      </c>
      <c r="H24" s="212" t="s">
        <v>199</v>
      </c>
      <c r="I24" s="212"/>
      <c r="J24" s="310" t="s">
        <v>2108</v>
      </c>
      <c r="K24" s="525" t="s">
        <v>1794</v>
      </c>
      <c r="L24" s="317">
        <v>0.9</v>
      </c>
      <c r="M24" s="526" t="s">
        <v>1795</v>
      </c>
      <c r="N24" s="526" t="s">
        <v>2084</v>
      </c>
    </row>
    <row r="25" spans="1:14" s="104" customFormat="1" ht="60" x14ac:dyDescent="0.25">
      <c r="A25" s="914"/>
      <c r="B25" s="914"/>
      <c r="C25" s="914"/>
      <c r="D25" s="914"/>
      <c r="E25" s="914"/>
      <c r="F25" s="914"/>
      <c r="G25" s="525" t="s">
        <v>1796</v>
      </c>
      <c r="H25" s="212" t="s">
        <v>199</v>
      </c>
      <c r="I25" s="212"/>
      <c r="J25" s="310" t="s">
        <v>2084</v>
      </c>
      <c r="K25" s="525" t="s">
        <v>1797</v>
      </c>
      <c r="L25" s="317">
        <v>0.9</v>
      </c>
      <c r="M25" s="526" t="s">
        <v>1798</v>
      </c>
      <c r="N25" s="526" t="s">
        <v>2085</v>
      </c>
    </row>
    <row r="26" spans="1:14" s="104" customFormat="1" ht="60" x14ac:dyDescent="0.25">
      <c r="A26" s="915"/>
      <c r="B26" s="915"/>
      <c r="C26" s="915"/>
      <c r="D26" s="915"/>
      <c r="E26" s="915"/>
      <c r="F26" s="915"/>
      <c r="G26" s="525" t="s">
        <v>1799</v>
      </c>
      <c r="H26" s="212" t="s">
        <v>199</v>
      </c>
      <c r="I26" s="212"/>
      <c r="J26" s="310" t="s">
        <v>2084</v>
      </c>
      <c r="K26" s="491"/>
      <c r="L26" s="491"/>
      <c r="M26" s="491"/>
      <c r="N26" s="491"/>
    </row>
    <row r="28" spans="1:14" ht="43.5" customHeight="1" x14ac:dyDescent="0.25">
      <c r="B28" s="485"/>
      <c r="C28" s="485"/>
      <c r="D28" s="859" t="s">
        <v>888</v>
      </c>
      <c r="E28" s="859"/>
      <c r="F28" s="485"/>
      <c r="G28" s="485"/>
      <c r="H28" s="860" t="s">
        <v>891</v>
      </c>
      <c r="I28" s="860"/>
      <c r="J28" s="485"/>
      <c r="K28" s="485"/>
      <c r="L28" s="483"/>
    </row>
    <row r="29" spans="1:14" ht="61.5" customHeight="1" x14ac:dyDescent="0.25">
      <c r="B29" s="529" t="s">
        <v>597</v>
      </c>
      <c r="C29" s="485"/>
      <c r="D29" s="312" t="s">
        <v>897</v>
      </c>
      <c r="E29" s="312" t="s">
        <v>898</v>
      </c>
      <c r="F29" s="485"/>
      <c r="G29" s="485"/>
      <c r="H29" s="312" t="s">
        <v>897</v>
      </c>
      <c r="I29" s="312" t="s">
        <v>898</v>
      </c>
      <c r="J29" s="485"/>
      <c r="K29" s="529" t="s">
        <v>598</v>
      </c>
      <c r="L29" s="530" t="s">
        <v>601</v>
      </c>
    </row>
    <row r="30" spans="1:14" x14ac:dyDescent="0.25">
      <c r="B30" s="531">
        <f>COUNTIF(B6:B26,"*")</f>
        <v>6</v>
      </c>
      <c r="C30" s="532"/>
      <c r="D30" s="531">
        <f t="shared" ref="D30:E30" si="0">COUNTIF(D6:D26,"*")</f>
        <v>0</v>
      </c>
      <c r="E30" s="531">
        <f t="shared" si="0"/>
        <v>6</v>
      </c>
      <c r="F30" s="532"/>
      <c r="G30" s="532"/>
      <c r="H30" s="531">
        <f t="shared" ref="H30:I30" si="1">COUNTIF(H6:H26,"*")</f>
        <v>19</v>
      </c>
      <c r="I30" s="531">
        <f t="shared" si="1"/>
        <v>1</v>
      </c>
      <c r="J30" s="532"/>
      <c r="K30" s="531">
        <f>COUNTIF(K6:K26,"*")</f>
        <v>16</v>
      </c>
      <c r="L30" s="533">
        <f>AVERAGE(L6:L26)</f>
        <v>0.94933333333333347</v>
      </c>
    </row>
    <row r="31" spans="1:14" x14ac:dyDescent="0.25">
      <c r="L31" s="33" t="s">
        <v>1889</v>
      </c>
    </row>
    <row r="32" spans="1:14" x14ac:dyDescent="0.25">
      <c r="L32" s="534">
        <f>AVERAGE(L30,L45,L63,L74,L90)</f>
        <v>0.96525555555555564</v>
      </c>
    </row>
    <row r="33" spans="1:14" x14ac:dyDescent="0.25">
      <c r="L33" s="1"/>
    </row>
    <row r="35" spans="1:14" x14ac:dyDescent="0.25">
      <c r="A35" s="861" t="s">
        <v>31</v>
      </c>
      <c r="B35" s="861"/>
      <c r="C35" s="1151" t="s">
        <v>1862</v>
      </c>
      <c r="D35" s="1151"/>
      <c r="E35" s="1151"/>
      <c r="F35" s="1151"/>
    </row>
    <row r="37" spans="1:14" x14ac:dyDescent="0.25">
      <c r="C37" s="1134" t="s">
        <v>884</v>
      </c>
      <c r="D37" s="1134"/>
      <c r="E37" s="1134"/>
      <c r="F37" s="1134"/>
      <c r="G37" s="1135" t="s">
        <v>885</v>
      </c>
      <c r="H37" s="1135"/>
      <c r="I37" s="1135"/>
      <c r="J37" s="1135"/>
      <c r="K37" s="1136" t="s">
        <v>886</v>
      </c>
      <c r="L37" s="1136"/>
      <c r="M37" s="1136"/>
      <c r="N37" s="1136"/>
    </row>
    <row r="38" spans="1:14" ht="45" customHeight="1" x14ac:dyDescent="0.25">
      <c r="B38" s="884" t="s">
        <v>661</v>
      </c>
      <c r="C38" s="886" t="s">
        <v>887</v>
      </c>
      <c r="D38" s="859" t="s">
        <v>888</v>
      </c>
      <c r="E38" s="859"/>
      <c r="F38" s="859" t="s">
        <v>889</v>
      </c>
      <c r="G38" s="860" t="s">
        <v>890</v>
      </c>
      <c r="H38" s="860" t="s">
        <v>891</v>
      </c>
      <c r="I38" s="860"/>
      <c r="J38" s="860" t="s">
        <v>892</v>
      </c>
      <c r="K38" s="311" t="s">
        <v>893</v>
      </c>
      <c r="L38" s="870" t="s">
        <v>894</v>
      </c>
      <c r="M38" s="870" t="s">
        <v>895</v>
      </c>
      <c r="N38" s="870" t="s">
        <v>896</v>
      </c>
    </row>
    <row r="39" spans="1:14" ht="45" customHeight="1" x14ac:dyDescent="0.25">
      <c r="B39" s="885"/>
      <c r="C39" s="886"/>
      <c r="D39" s="312" t="s">
        <v>897</v>
      </c>
      <c r="E39" s="312" t="s">
        <v>898</v>
      </c>
      <c r="F39" s="872"/>
      <c r="G39" s="873"/>
      <c r="H39" s="313" t="s">
        <v>897</v>
      </c>
      <c r="I39" s="313" t="s">
        <v>898</v>
      </c>
      <c r="J39" s="873"/>
      <c r="K39" s="311" t="s">
        <v>899</v>
      </c>
      <c r="L39" s="870"/>
      <c r="M39" s="870"/>
      <c r="N39" s="870"/>
    </row>
    <row r="40" spans="1:14" ht="120" x14ac:dyDescent="0.25">
      <c r="B40" s="394" t="s">
        <v>1727</v>
      </c>
      <c r="C40" s="214" t="s">
        <v>1800</v>
      </c>
      <c r="D40" s="548" t="s">
        <v>1085</v>
      </c>
      <c r="E40" s="214"/>
      <c r="F40" s="214" t="s">
        <v>2086</v>
      </c>
      <c r="G40" s="214" t="s">
        <v>1728</v>
      </c>
      <c r="H40" s="426" t="s">
        <v>1085</v>
      </c>
      <c r="I40" s="214"/>
      <c r="J40" s="214" t="s">
        <v>2087</v>
      </c>
      <c r="K40" s="214" t="s">
        <v>1730</v>
      </c>
      <c r="L40" s="445">
        <v>1</v>
      </c>
      <c r="M40" s="394" t="s">
        <v>2112</v>
      </c>
      <c r="N40" s="214" t="s">
        <v>2109</v>
      </c>
    </row>
    <row r="41" spans="1:14" ht="165" x14ac:dyDescent="0.25">
      <c r="B41" s="394" t="s">
        <v>1741</v>
      </c>
      <c r="C41" s="214" t="s">
        <v>1801</v>
      </c>
      <c r="D41" s="548" t="s">
        <v>1085</v>
      </c>
      <c r="E41" s="426"/>
      <c r="F41" s="214" t="s">
        <v>2088</v>
      </c>
      <c r="G41" s="214" t="s">
        <v>1802</v>
      </c>
      <c r="H41" s="426" t="s">
        <v>1085</v>
      </c>
      <c r="I41" s="426"/>
      <c r="J41" s="214" t="s">
        <v>2089</v>
      </c>
      <c r="K41" s="214" t="s">
        <v>1744</v>
      </c>
      <c r="L41" s="445">
        <v>1</v>
      </c>
      <c r="M41" s="214" t="s">
        <v>2111</v>
      </c>
      <c r="N41" s="214" t="s">
        <v>2110</v>
      </c>
    </row>
    <row r="42" spans="1:14" ht="60" customHeight="1" x14ac:dyDescent="0.25">
      <c r="B42" s="863" t="s">
        <v>1756</v>
      </c>
      <c r="C42" s="926"/>
      <c r="D42" s="926"/>
      <c r="E42" s="926" t="s">
        <v>1085</v>
      </c>
      <c r="F42" s="926"/>
      <c r="G42" s="863" t="s">
        <v>1757</v>
      </c>
      <c r="H42" s="926" t="s">
        <v>1085</v>
      </c>
      <c r="I42" s="926"/>
      <c r="J42" s="863" t="s">
        <v>2090</v>
      </c>
      <c r="K42" s="214" t="s">
        <v>1759</v>
      </c>
      <c r="L42" s="445">
        <v>1</v>
      </c>
      <c r="M42" s="214" t="s">
        <v>2113</v>
      </c>
      <c r="N42" s="214" t="s">
        <v>2110</v>
      </c>
    </row>
    <row r="43" spans="1:14" ht="45" customHeight="1" x14ac:dyDescent="0.25">
      <c r="B43" s="865"/>
      <c r="C43" s="927"/>
      <c r="D43" s="927"/>
      <c r="E43" s="927"/>
      <c r="F43" s="927"/>
      <c r="G43" s="865"/>
      <c r="H43" s="927"/>
      <c r="I43" s="927"/>
      <c r="J43" s="865"/>
      <c r="K43" s="214" t="s">
        <v>1803</v>
      </c>
      <c r="L43" s="445">
        <v>1</v>
      </c>
      <c r="M43" s="214" t="s">
        <v>2114</v>
      </c>
      <c r="N43" s="214" t="s">
        <v>2116</v>
      </c>
    </row>
    <row r="44" spans="1:14" ht="150" x14ac:dyDescent="0.25">
      <c r="B44" s="394" t="s">
        <v>2091</v>
      </c>
      <c r="C44" s="426"/>
      <c r="D44" s="426"/>
      <c r="E44" s="426" t="s">
        <v>1085</v>
      </c>
      <c r="F44" s="426"/>
      <c r="G44" s="214" t="s">
        <v>1769</v>
      </c>
      <c r="H44" s="426" t="s">
        <v>1085</v>
      </c>
      <c r="I44" s="426"/>
      <c r="J44" s="214" t="s">
        <v>1804</v>
      </c>
      <c r="K44" s="214" t="s">
        <v>1767</v>
      </c>
      <c r="L44" s="445">
        <v>1</v>
      </c>
      <c r="M44" s="214" t="s">
        <v>2115</v>
      </c>
      <c r="N44" s="214" t="s">
        <v>2117</v>
      </c>
    </row>
    <row r="45" spans="1:14" x14ac:dyDescent="0.25">
      <c r="L45" s="533">
        <f>AVERAGE(L40:L41)</f>
        <v>1</v>
      </c>
    </row>
    <row r="46" spans="1:14" ht="18" customHeight="1" x14ac:dyDescent="0.25">
      <c r="A46" s="861" t="s">
        <v>31</v>
      </c>
      <c r="B46" s="861"/>
      <c r="C46" s="1151" t="s">
        <v>1863</v>
      </c>
      <c r="D46" s="1151"/>
      <c r="E46" s="1151"/>
      <c r="F46" s="1151"/>
    </row>
    <row r="48" spans="1:14" ht="28.5" customHeight="1" x14ac:dyDescent="0.25">
      <c r="C48" s="1134" t="s">
        <v>884</v>
      </c>
      <c r="D48" s="1134"/>
      <c r="E48" s="1134"/>
      <c r="F48" s="1134"/>
      <c r="G48" s="1135" t="s">
        <v>885</v>
      </c>
      <c r="H48" s="1135"/>
      <c r="I48" s="1135"/>
      <c r="J48" s="1135"/>
      <c r="K48" s="1136" t="s">
        <v>886</v>
      </c>
      <c r="L48" s="1136"/>
      <c r="M48" s="1136"/>
      <c r="N48" s="1136"/>
    </row>
    <row r="49" spans="1:14" x14ac:dyDescent="0.25">
      <c r="A49" s="884" t="s">
        <v>83</v>
      </c>
      <c r="B49" s="884" t="s">
        <v>661</v>
      </c>
      <c r="C49" s="886" t="s">
        <v>887</v>
      </c>
      <c r="D49" s="859" t="s">
        <v>888</v>
      </c>
      <c r="E49" s="859"/>
      <c r="F49" s="859" t="s">
        <v>889</v>
      </c>
      <c r="G49" s="860" t="s">
        <v>890</v>
      </c>
      <c r="H49" s="860" t="s">
        <v>891</v>
      </c>
      <c r="I49" s="860"/>
      <c r="J49" s="860" t="s">
        <v>892</v>
      </c>
      <c r="K49" s="311" t="s">
        <v>893</v>
      </c>
      <c r="L49" s="870" t="s">
        <v>894</v>
      </c>
      <c r="M49" s="870" t="s">
        <v>895</v>
      </c>
      <c r="N49" s="870" t="s">
        <v>896</v>
      </c>
    </row>
    <row r="50" spans="1:14" x14ac:dyDescent="0.25">
      <c r="A50" s="885"/>
      <c r="B50" s="885"/>
      <c r="C50" s="886"/>
      <c r="D50" s="312" t="s">
        <v>897</v>
      </c>
      <c r="E50" s="312" t="s">
        <v>898</v>
      </c>
      <c r="F50" s="872"/>
      <c r="G50" s="873"/>
      <c r="H50" s="313" t="s">
        <v>897</v>
      </c>
      <c r="I50" s="313" t="s">
        <v>898</v>
      </c>
      <c r="J50" s="873"/>
      <c r="K50" s="311" t="s">
        <v>899</v>
      </c>
      <c r="L50" s="870"/>
      <c r="M50" s="870"/>
      <c r="N50" s="870"/>
    </row>
    <row r="51" spans="1:14" ht="182.25" customHeight="1" x14ac:dyDescent="0.25">
      <c r="A51" s="409">
        <v>1</v>
      </c>
      <c r="B51" s="394" t="s">
        <v>1727</v>
      </c>
      <c r="C51" s="214"/>
      <c r="D51" s="409"/>
      <c r="E51" s="409" t="s">
        <v>1085</v>
      </c>
      <c r="F51" s="214"/>
      <c r="G51" s="394" t="s">
        <v>1805</v>
      </c>
      <c r="H51" s="409" t="s">
        <v>1085</v>
      </c>
      <c r="I51" s="426"/>
      <c r="J51" s="394" t="s">
        <v>1806</v>
      </c>
      <c r="K51" s="394" t="s">
        <v>1730</v>
      </c>
      <c r="L51" s="509">
        <v>1</v>
      </c>
      <c r="M51" s="444" t="s">
        <v>2118</v>
      </c>
      <c r="N51" s="394" t="s">
        <v>1807</v>
      </c>
    </row>
    <row r="52" spans="1:14" ht="105" x14ac:dyDescent="0.25">
      <c r="A52" s="926">
        <v>2</v>
      </c>
      <c r="B52" s="863" t="s">
        <v>1741</v>
      </c>
      <c r="C52" s="394" t="s">
        <v>1808</v>
      </c>
      <c r="D52" s="409" t="s">
        <v>1085</v>
      </c>
      <c r="E52" s="426"/>
      <c r="F52" s="394" t="s">
        <v>1809</v>
      </c>
      <c r="G52" s="394" t="s">
        <v>1810</v>
      </c>
      <c r="H52" s="409" t="s">
        <v>1085</v>
      </c>
      <c r="I52" s="426"/>
      <c r="J52" s="394" t="s">
        <v>1811</v>
      </c>
      <c r="K52" s="394" t="s">
        <v>1812</v>
      </c>
      <c r="L52" s="509">
        <v>0.7</v>
      </c>
      <c r="M52" s="444" t="s">
        <v>1813</v>
      </c>
      <c r="N52" s="394" t="s">
        <v>1814</v>
      </c>
    </row>
    <row r="53" spans="1:14" ht="75" x14ac:dyDescent="0.25">
      <c r="A53" s="945"/>
      <c r="B53" s="864"/>
      <c r="C53" s="426"/>
      <c r="D53" s="426"/>
      <c r="E53" s="409" t="s">
        <v>1085</v>
      </c>
      <c r="F53" s="426"/>
      <c r="G53" s="314" t="s">
        <v>1815</v>
      </c>
      <c r="H53" s="409" t="s">
        <v>1085</v>
      </c>
      <c r="I53" s="426"/>
      <c r="J53" s="394" t="s">
        <v>1816</v>
      </c>
      <c r="K53" s="394" t="s">
        <v>1817</v>
      </c>
      <c r="L53" s="509">
        <v>1</v>
      </c>
      <c r="M53" s="444" t="s">
        <v>1818</v>
      </c>
      <c r="N53" s="394" t="s">
        <v>1819</v>
      </c>
    </row>
    <row r="54" spans="1:14" ht="60" x14ac:dyDescent="0.25">
      <c r="A54" s="945"/>
      <c r="B54" s="864"/>
      <c r="C54" s="426"/>
      <c r="D54" s="426"/>
      <c r="E54" s="409" t="s">
        <v>1085</v>
      </c>
      <c r="F54" s="426"/>
      <c r="G54" s="394" t="s">
        <v>1802</v>
      </c>
      <c r="H54" s="409" t="s">
        <v>1085</v>
      </c>
      <c r="I54" s="426"/>
      <c r="J54" s="394" t="s">
        <v>1820</v>
      </c>
      <c r="K54" s="394" t="s">
        <v>1821</v>
      </c>
      <c r="L54" s="509">
        <v>1</v>
      </c>
      <c r="M54" s="444" t="s">
        <v>1822</v>
      </c>
      <c r="N54" s="394" t="s">
        <v>1823</v>
      </c>
    </row>
    <row r="55" spans="1:14" ht="60" x14ac:dyDescent="0.25">
      <c r="A55" s="927"/>
      <c r="B55" s="865"/>
      <c r="C55" s="426"/>
      <c r="D55" s="426"/>
      <c r="E55" s="409" t="s">
        <v>1085</v>
      </c>
      <c r="F55" s="426"/>
      <c r="G55" s="394" t="s">
        <v>1824</v>
      </c>
      <c r="H55" s="409" t="s">
        <v>1085</v>
      </c>
      <c r="I55" s="426"/>
      <c r="J55" s="394" t="s">
        <v>1825</v>
      </c>
      <c r="K55" s="394" t="s">
        <v>1754</v>
      </c>
      <c r="L55" s="509">
        <v>1</v>
      </c>
      <c r="M55" s="444" t="s">
        <v>1826</v>
      </c>
      <c r="N55" s="394" t="s">
        <v>1827</v>
      </c>
    </row>
    <row r="56" spans="1:14" ht="91.5" customHeight="1" x14ac:dyDescent="0.25">
      <c r="A56" s="926">
        <v>3</v>
      </c>
      <c r="B56" s="863" t="s">
        <v>1756</v>
      </c>
      <c r="C56" s="426"/>
      <c r="D56" s="426"/>
      <c r="E56" s="409" t="s">
        <v>1085</v>
      </c>
      <c r="F56" s="426"/>
      <c r="G56" s="314" t="s">
        <v>1757</v>
      </c>
      <c r="H56" s="409" t="s">
        <v>1085</v>
      </c>
      <c r="I56" s="426"/>
      <c r="J56" s="394" t="s">
        <v>1828</v>
      </c>
      <c r="K56" s="394" t="s">
        <v>1759</v>
      </c>
      <c r="L56" s="509">
        <v>1</v>
      </c>
      <c r="M56" s="444" t="s">
        <v>1829</v>
      </c>
      <c r="N56" s="394" t="s">
        <v>1830</v>
      </c>
    </row>
    <row r="57" spans="1:14" ht="105" x14ac:dyDescent="0.25">
      <c r="A57" s="945"/>
      <c r="B57" s="864"/>
      <c r="C57" s="426"/>
      <c r="D57" s="426"/>
      <c r="E57" s="409" t="s">
        <v>1085</v>
      </c>
      <c r="F57" s="426"/>
      <c r="G57" s="314" t="s">
        <v>1831</v>
      </c>
      <c r="H57" s="409" t="s">
        <v>1085</v>
      </c>
      <c r="I57" s="426"/>
      <c r="J57" s="394" t="s">
        <v>1832</v>
      </c>
      <c r="K57" s="394" t="s">
        <v>1833</v>
      </c>
      <c r="L57" s="509">
        <v>1</v>
      </c>
      <c r="M57" s="444" t="s">
        <v>1834</v>
      </c>
      <c r="N57" s="394" t="s">
        <v>1835</v>
      </c>
    </row>
    <row r="58" spans="1:14" ht="45" x14ac:dyDescent="0.25">
      <c r="A58" s="945"/>
      <c r="B58" s="864"/>
      <c r="C58" s="426"/>
      <c r="D58" s="426"/>
      <c r="E58" s="409" t="s">
        <v>1085</v>
      </c>
      <c r="F58" s="426"/>
      <c r="G58" s="910" t="s">
        <v>1769</v>
      </c>
      <c r="H58" s="409" t="s">
        <v>1085</v>
      </c>
      <c r="I58" s="426"/>
      <c r="J58" s="394" t="s">
        <v>1836</v>
      </c>
      <c r="K58" s="394" t="s">
        <v>1837</v>
      </c>
      <c r="L58" s="509">
        <v>1</v>
      </c>
      <c r="M58" s="595" t="s">
        <v>1838</v>
      </c>
      <c r="N58" s="314" t="s">
        <v>1839</v>
      </c>
    </row>
    <row r="59" spans="1:14" ht="81" customHeight="1" x14ac:dyDescent="0.25">
      <c r="A59" s="945"/>
      <c r="B59" s="864"/>
      <c r="C59" s="426"/>
      <c r="D59" s="426"/>
      <c r="E59" s="409" t="s">
        <v>1085</v>
      </c>
      <c r="F59" s="426"/>
      <c r="G59" s="911"/>
      <c r="H59" s="409" t="s">
        <v>1085</v>
      </c>
      <c r="I59" s="426"/>
      <c r="J59" s="394" t="s">
        <v>1840</v>
      </c>
      <c r="K59" s="394" t="s">
        <v>1841</v>
      </c>
      <c r="L59" s="509">
        <v>1</v>
      </c>
      <c r="M59" s="595" t="s">
        <v>1842</v>
      </c>
      <c r="N59" s="314" t="s">
        <v>2092</v>
      </c>
    </row>
    <row r="60" spans="1:14" ht="114.75" customHeight="1" x14ac:dyDescent="0.25">
      <c r="A60" s="945"/>
      <c r="B60" s="864"/>
      <c r="C60" s="426"/>
      <c r="D60" s="426"/>
      <c r="E60" s="409" t="s">
        <v>1085</v>
      </c>
      <c r="F60" s="426"/>
      <c r="G60" s="911"/>
      <c r="H60" s="409" t="s">
        <v>1085</v>
      </c>
      <c r="I60" s="426"/>
      <c r="J60" s="394" t="s">
        <v>1843</v>
      </c>
      <c r="K60" s="394" t="s">
        <v>1844</v>
      </c>
      <c r="L60" s="509">
        <v>1</v>
      </c>
      <c r="M60" s="595" t="s">
        <v>1845</v>
      </c>
      <c r="N60" s="314" t="s">
        <v>1846</v>
      </c>
    </row>
    <row r="61" spans="1:14" ht="99" customHeight="1" x14ac:dyDescent="0.25">
      <c r="A61" s="945"/>
      <c r="B61" s="864"/>
      <c r="C61" s="426"/>
      <c r="D61" s="426"/>
      <c r="E61" s="409" t="s">
        <v>1085</v>
      </c>
      <c r="F61" s="426"/>
      <c r="G61" s="912"/>
      <c r="H61" s="409" t="s">
        <v>1085</v>
      </c>
      <c r="I61" s="426"/>
      <c r="J61" s="394" t="s">
        <v>1847</v>
      </c>
      <c r="K61" s="394" t="s">
        <v>1848</v>
      </c>
      <c r="L61" s="509">
        <v>1</v>
      </c>
      <c r="M61" s="595" t="s">
        <v>1849</v>
      </c>
      <c r="N61" s="314" t="s">
        <v>1850</v>
      </c>
    </row>
    <row r="62" spans="1:14" ht="101.25" customHeight="1" x14ac:dyDescent="0.25">
      <c r="A62" s="409">
        <v>4</v>
      </c>
      <c r="B62" s="394" t="s">
        <v>1792</v>
      </c>
      <c r="C62" s="426"/>
      <c r="D62" s="426"/>
      <c r="E62" s="409" t="s">
        <v>1085</v>
      </c>
      <c r="F62" s="426"/>
      <c r="G62" s="314" t="s">
        <v>1799</v>
      </c>
      <c r="H62" s="426"/>
      <c r="I62" s="426"/>
      <c r="J62" s="394" t="s">
        <v>1851</v>
      </c>
      <c r="K62" s="394" t="s">
        <v>1852</v>
      </c>
      <c r="L62" s="509">
        <v>1</v>
      </c>
      <c r="M62" s="595" t="s">
        <v>1853</v>
      </c>
      <c r="N62" s="314" t="s">
        <v>1854</v>
      </c>
    </row>
    <row r="63" spans="1:14" x14ac:dyDescent="0.25">
      <c r="L63" s="533">
        <f>AVERAGE(L51:L62)</f>
        <v>0.97499999999999998</v>
      </c>
    </row>
    <row r="64" spans="1:14" x14ac:dyDescent="0.25">
      <c r="A64" s="861" t="s">
        <v>31</v>
      </c>
      <c r="B64" s="861"/>
      <c r="C64" s="1151" t="s">
        <v>1864</v>
      </c>
      <c r="D64" s="1151"/>
      <c r="E64" s="1151"/>
      <c r="F64" s="1151"/>
    </row>
    <row r="66" spans="1:14" x14ac:dyDescent="0.25">
      <c r="C66" s="1134" t="s">
        <v>884</v>
      </c>
      <c r="D66" s="1134"/>
      <c r="E66" s="1134"/>
      <c r="F66" s="1134"/>
      <c r="G66" s="1135" t="s">
        <v>885</v>
      </c>
      <c r="H66" s="1135"/>
      <c r="I66" s="1135"/>
      <c r="J66" s="1135"/>
      <c r="K66" s="1136" t="s">
        <v>886</v>
      </c>
      <c r="L66" s="1136"/>
      <c r="M66" s="1136"/>
      <c r="N66" s="1136"/>
    </row>
    <row r="67" spans="1:14" x14ac:dyDescent="0.25">
      <c r="A67" s="884" t="s">
        <v>83</v>
      </c>
      <c r="B67" s="884" t="s">
        <v>661</v>
      </c>
      <c r="C67" s="886" t="s">
        <v>887</v>
      </c>
      <c r="D67" s="859" t="s">
        <v>888</v>
      </c>
      <c r="E67" s="859"/>
      <c r="F67" s="859" t="s">
        <v>889</v>
      </c>
      <c r="G67" s="860" t="s">
        <v>890</v>
      </c>
      <c r="H67" s="860" t="s">
        <v>891</v>
      </c>
      <c r="I67" s="860"/>
      <c r="J67" s="860" t="s">
        <v>892</v>
      </c>
      <c r="K67" s="311" t="s">
        <v>893</v>
      </c>
      <c r="L67" s="870" t="s">
        <v>894</v>
      </c>
      <c r="M67" s="870" t="s">
        <v>895</v>
      </c>
      <c r="N67" s="870" t="s">
        <v>896</v>
      </c>
    </row>
    <row r="68" spans="1:14" x14ac:dyDescent="0.25">
      <c r="A68" s="885"/>
      <c r="B68" s="885"/>
      <c r="C68" s="886"/>
      <c r="D68" s="312" t="s">
        <v>897</v>
      </c>
      <c r="E68" s="312" t="s">
        <v>898</v>
      </c>
      <c r="F68" s="872"/>
      <c r="G68" s="873"/>
      <c r="H68" s="313" t="s">
        <v>897</v>
      </c>
      <c r="I68" s="313" t="s">
        <v>898</v>
      </c>
      <c r="J68" s="873"/>
      <c r="K68" s="311" t="s">
        <v>899</v>
      </c>
      <c r="L68" s="870"/>
      <c r="M68" s="870"/>
      <c r="N68" s="870"/>
    </row>
    <row r="69" spans="1:14" ht="135" x14ac:dyDescent="0.25">
      <c r="A69" s="409">
        <v>1</v>
      </c>
      <c r="B69" s="394" t="s">
        <v>1727</v>
      </c>
      <c r="C69" s="394" t="s">
        <v>1855</v>
      </c>
      <c r="D69" s="409" t="s">
        <v>1085</v>
      </c>
      <c r="E69" s="409"/>
      <c r="F69" s="394" t="s">
        <v>2093</v>
      </c>
      <c r="G69" s="214" t="s">
        <v>1856</v>
      </c>
      <c r="H69" s="409" t="s">
        <v>1085</v>
      </c>
      <c r="I69" s="426"/>
      <c r="J69" s="214" t="s">
        <v>2094</v>
      </c>
      <c r="K69" s="214" t="s">
        <v>1730</v>
      </c>
      <c r="L69" s="445">
        <v>1</v>
      </c>
      <c r="M69" s="444" t="s">
        <v>2095</v>
      </c>
      <c r="N69" s="214" t="s">
        <v>2096</v>
      </c>
    </row>
    <row r="70" spans="1:14" ht="221.25" customHeight="1" x14ac:dyDescent="0.25">
      <c r="A70" s="409">
        <v>2</v>
      </c>
      <c r="B70" s="863" t="s">
        <v>1741</v>
      </c>
      <c r="C70" s="409"/>
      <c r="D70" s="409"/>
      <c r="E70" s="409" t="s">
        <v>1085</v>
      </c>
      <c r="F70" s="409"/>
      <c r="G70" s="214" t="s">
        <v>1857</v>
      </c>
      <c r="H70" s="426" t="s">
        <v>1085</v>
      </c>
      <c r="I70" s="426"/>
      <c r="J70" s="214" t="s">
        <v>2097</v>
      </c>
      <c r="K70" s="214" t="s">
        <v>1744</v>
      </c>
      <c r="L70" s="445">
        <v>0.83</v>
      </c>
      <c r="M70" s="444" t="s">
        <v>2098</v>
      </c>
      <c r="N70" s="214" t="s">
        <v>2099</v>
      </c>
    </row>
    <row r="71" spans="1:14" ht="186" customHeight="1" x14ac:dyDescent="0.25">
      <c r="A71" s="409">
        <v>3</v>
      </c>
      <c r="B71" s="864"/>
      <c r="C71" s="409"/>
      <c r="D71" s="409"/>
      <c r="E71" s="409" t="s">
        <v>1085</v>
      </c>
      <c r="F71" s="409"/>
      <c r="G71" s="863" t="s">
        <v>1757</v>
      </c>
      <c r="H71" s="926" t="s">
        <v>1085</v>
      </c>
      <c r="I71" s="926"/>
      <c r="J71" s="863" t="s">
        <v>2100</v>
      </c>
      <c r="K71" s="214" t="s">
        <v>1744</v>
      </c>
      <c r="L71" s="445">
        <v>1</v>
      </c>
      <c r="M71" s="444" t="s">
        <v>2101</v>
      </c>
      <c r="N71" s="214" t="s">
        <v>2102</v>
      </c>
    </row>
    <row r="72" spans="1:14" ht="144.75" customHeight="1" x14ac:dyDescent="0.25">
      <c r="A72" s="409"/>
      <c r="B72" s="864"/>
      <c r="C72" s="409"/>
      <c r="D72" s="409"/>
      <c r="E72" s="409"/>
      <c r="F72" s="409"/>
      <c r="G72" s="865"/>
      <c r="H72" s="927"/>
      <c r="I72" s="927"/>
      <c r="J72" s="865"/>
      <c r="K72" s="214" t="s">
        <v>1858</v>
      </c>
      <c r="L72" s="445"/>
      <c r="M72" s="444" t="s">
        <v>2103</v>
      </c>
      <c r="N72" s="214" t="s">
        <v>2104</v>
      </c>
    </row>
    <row r="73" spans="1:14" ht="60" x14ac:dyDescent="0.25">
      <c r="A73" s="409"/>
      <c r="B73" s="865"/>
      <c r="C73" s="409"/>
      <c r="D73" s="409"/>
      <c r="E73" s="409"/>
      <c r="F73" s="409"/>
      <c r="G73" s="214" t="s">
        <v>1769</v>
      </c>
      <c r="H73" s="426" t="s">
        <v>1085</v>
      </c>
      <c r="I73" s="426"/>
      <c r="J73" s="214" t="s">
        <v>1859</v>
      </c>
      <c r="K73" s="214" t="s">
        <v>1767</v>
      </c>
      <c r="L73" s="445">
        <v>1</v>
      </c>
      <c r="M73" s="444" t="s">
        <v>2105</v>
      </c>
      <c r="N73" s="214" t="s">
        <v>1860</v>
      </c>
    </row>
    <row r="74" spans="1:14" ht="33.75" customHeight="1" x14ac:dyDescent="0.25">
      <c r="L74" s="533">
        <f>AVERAGE(L69:L73)</f>
        <v>0.95750000000000002</v>
      </c>
    </row>
    <row r="75" spans="1:14" x14ac:dyDescent="0.25">
      <c r="A75" s="861" t="s">
        <v>31</v>
      </c>
      <c r="B75" s="861"/>
      <c r="C75" s="1151" t="s">
        <v>1887</v>
      </c>
      <c r="D75" s="1151"/>
      <c r="E75" s="1151"/>
      <c r="F75" s="1151"/>
    </row>
    <row r="77" spans="1:14" x14ac:dyDescent="0.25">
      <c r="A77" s="485"/>
      <c r="B77" s="485"/>
      <c r="C77" s="866" t="s">
        <v>884</v>
      </c>
      <c r="D77" s="866"/>
      <c r="E77" s="866"/>
      <c r="F77" s="866"/>
      <c r="G77" s="867" t="s">
        <v>885</v>
      </c>
      <c r="H77" s="867"/>
      <c r="I77" s="867"/>
      <c r="J77" s="867"/>
      <c r="K77" s="871" t="s">
        <v>886</v>
      </c>
      <c r="L77" s="871"/>
      <c r="M77" s="871"/>
      <c r="N77" s="871"/>
    </row>
    <row r="78" spans="1:14" x14ac:dyDescent="0.25">
      <c r="A78" s="884" t="s">
        <v>83</v>
      </c>
      <c r="B78" s="884" t="s">
        <v>661</v>
      </c>
      <c r="C78" s="886" t="s">
        <v>887</v>
      </c>
      <c r="D78" s="859" t="s">
        <v>888</v>
      </c>
      <c r="E78" s="859"/>
      <c r="F78" s="859" t="s">
        <v>889</v>
      </c>
      <c r="G78" s="860" t="s">
        <v>890</v>
      </c>
      <c r="H78" s="860" t="s">
        <v>891</v>
      </c>
      <c r="I78" s="860"/>
      <c r="J78" s="860" t="s">
        <v>892</v>
      </c>
      <c r="K78" s="311" t="s">
        <v>893</v>
      </c>
      <c r="L78" s="870" t="s">
        <v>894</v>
      </c>
      <c r="M78" s="870" t="s">
        <v>895</v>
      </c>
      <c r="N78" s="870" t="s">
        <v>896</v>
      </c>
    </row>
    <row r="79" spans="1:14" x14ac:dyDescent="0.25">
      <c r="A79" s="885"/>
      <c r="B79" s="885"/>
      <c r="C79" s="886"/>
      <c r="D79" s="312" t="s">
        <v>897</v>
      </c>
      <c r="E79" s="312" t="s">
        <v>898</v>
      </c>
      <c r="F79" s="872"/>
      <c r="G79" s="873"/>
      <c r="H79" s="313" t="s">
        <v>897</v>
      </c>
      <c r="I79" s="313" t="s">
        <v>898</v>
      </c>
      <c r="J79" s="873"/>
      <c r="K79" s="311" t="s">
        <v>899</v>
      </c>
      <c r="L79" s="870"/>
      <c r="M79" s="870"/>
      <c r="N79" s="870"/>
    </row>
    <row r="80" spans="1:14" ht="180" x14ac:dyDescent="0.25">
      <c r="A80" s="394">
        <v>1</v>
      </c>
      <c r="B80" s="394" t="s">
        <v>1727</v>
      </c>
      <c r="C80" s="214"/>
      <c r="D80" s="214"/>
      <c r="E80" s="394" t="s">
        <v>199</v>
      </c>
      <c r="F80" s="214"/>
      <c r="G80" s="214" t="s">
        <v>1728</v>
      </c>
      <c r="H80" s="394" t="s">
        <v>199</v>
      </c>
      <c r="I80" s="394"/>
      <c r="J80" s="214" t="s">
        <v>1865</v>
      </c>
      <c r="K80" s="214" t="s">
        <v>1730</v>
      </c>
      <c r="L80" s="509">
        <v>0.8</v>
      </c>
      <c r="M80" s="433" t="s">
        <v>1888</v>
      </c>
      <c r="N80" s="214"/>
    </row>
    <row r="81" spans="1:14" ht="60" x14ac:dyDescent="0.25">
      <c r="A81" s="863">
        <v>2</v>
      </c>
      <c r="B81" s="863" t="s">
        <v>1741</v>
      </c>
      <c r="C81" s="863"/>
      <c r="D81" s="863"/>
      <c r="E81" s="863" t="s">
        <v>199</v>
      </c>
      <c r="F81" s="863"/>
      <c r="G81" s="898" t="s">
        <v>1742</v>
      </c>
      <c r="H81" s="863" t="s">
        <v>199</v>
      </c>
      <c r="I81" s="863"/>
      <c r="J81" s="898" t="s">
        <v>1866</v>
      </c>
      <c r="K81" s="214" t="s">
        <v>1744</v>
      </c>
      <c r="L81" s="509">
        <v>1</v>
      </c>
      <c r="M81" s="433" t="s">
        <v>1867</v>
      </c>
      <c r="N81" s="214"/>
    </row>
    <row r="82" spans="1:14" ht="45" x14ac:dyDescent="0.25">
      <c r="A82" s="864"/>
      <c r="B82" s="864"/>
      <c r="C82" s="864"/>
      <c r="D82" s="864"/>
      <c r="E82" s="864"/>
      <c r="F82" s="864"/>
      <c r="G82" s="900"/>
      <c r="H82" s="865"/>
      <c r="I82" s="865"/>
      <c r="J82" s="900"/>
      <c r="K82" s="214" t="s">
        <v>1868</v>
      </c>
      <c r="L82" s="509">
        <v>0.7</v>
      </c>
      <c r="M82" s="214" t="s">
        <v>1869</v>
      </c>
      <c r="N82" s="214"/>
    </row>
    <row r="83" spans="1:14" ht="45" x14ac:dyDescent="0.25">
      <c r="A83" s="865"/>
      <c r="B83" s="865"/>
      <c r="C83" s="865"/>
      <c r="D83" s="865"/>
      <c r="E83" s="865"/>
      <c r="F83" s="865"/>
      <c r="G83" s="214" t="s">
        <v>1750</v>
      </c>
      <c r="H83" s="394" t="s">
        <v>199</v>
      </c>
      <c r="I83" s="394"/>
      <c r="J83" s="214" t="s">
        <v>1870</v>
      </c>
      <c r="K83" s="214" t="s">
        <v>1754</v>
      </c>
      <c r="L83" s="509">
        <v>1</v>
      </c>
      <c r="M83" s="214" t="s">
        <v>1871</v>
      </c>
      <c r="N83" s="214"/>
    </row>
    <row r="84" spans="1:14" ht="60" x14ac:dyDescent="0.25">
      <c r="A84" s="863">
        <v>3</v>
      </c>
      <c r="B84" s="863" t="s">
        <v>1756</v>
      </c>
      <c r="C84" s="863"/>
      <c r="D84" s="863"/>
      <c r="E84" s="863" t="s">
        <v>199</v>
      </c>
      <c r="F84" s="863"/>
      <c r="G84" s="214" t="s">
        <v>1757</v>
      </c>
      <c r="H84" s="394" t="s">
        <v>199</v>
      </c>
      <c r="I84" s="394"/>
      <c r="J84" s="237" t="s">
        <v>1872</v>
      </c>
      <c r="K84" s="214" t="s">
        <v>1759</v>
      </c>
      <c r="L84" s="509">
        <v>1</v>
      </c>
      <c r="M84" s="214" t="s">
        <v>1873</v>
      </c>
      <c r="N84" s="214"/>
    </row>
    <row r="85" spans="1:14" ht="60" x14ac:dyDescent="0.25">
      <c r="A85" s="864"/>
      <c r="B85" s="864"/>
      <c r="C85" s="864"/>
      <c r="D85" s="864"/>
      <c r="E85" s="864"/>
      <c r="F85" s="864"/>
      <c r="G85" s="898" t="s">
        <v>1874</v>
      </c>
      <c r="H85" s="863" t="s">
        <v>199</v>
      </c>
      <c r="I85" s="863"/>
      <c r="J85" s="898" t="s">
        <v>1875</v>
      </c>
      <c r="K85" s="214" t="s">
        <v>1876</v>
      </c>
      <c r="L85" s="509">
        <v>1</v>
      </c>
      <c r="M85" s="214" t="s">
        <v>1877</v>
      </c>
      <c r="N85" s="214"/>
    </row>
    <row r="86" spans="1:14" ht="210" x14ac:dyDescent="0.25">
      <c r="A86" s="864"/>
      <c r="B86" s="864"/>
      <c r="C86" s="864"/>
      <c r="D86" s="864"/>
      <c r="E86" s="864"/>
      <c r="F86" s="864"/>
      <c r="G86" s="900"/>
      <c r="H86" s="865"/>
      <c r="I86" s="865"/>
      <c r="J86" s="900"/>
      <c r="K86" s="214" t="s">
        <v>1878</v>
      </c>
      <c r="L86" s="509">
        <v>1</v>
      </c>
      <c r="M86" s="237" t="s">
        <v>1879</v>
      </c>
      <c r="N86" s="214"/>
    </row>
    <row r="87" spans="1:14" ht="60" x14ac:dyDescent="0.25">
      <c r="A87" s="864"/>
      <c r="B87" s="864"/>
      <c r="C87" s="864"/>
      <c r="D87" s="864"/>
      <c r="E87" s="864"/>
      <c r="F87" s="864"/>
      <c r="G87" s="898" t="s">
        <v>1769</v>
      </c>
      <c r="H87" s="863" t="s">
        <v>199</v>
      </c>
      <c r="I87" s="863"/>
      <c r="J87" s="898" t="s">
        <v>1880</v>
      </c>
      <c r="K87" s="214" t="s">
        <v>1767</v>
      </c>
      <c r="L87" s="509">
        <v>1</v>
      </c>
      <c r="M87" s="214" t="s">
        <v>1881</v>
      </c>
      <c r="N87" s="214"/>
    </row>
    <row r="88" spans="1:14" ht="60" x14ac:dyDescent="0.25">
      <c r="A88" s="864"/>
      <c r="B88" s="864"/>
      <c r="C88" s="864"/>
      <c r="D88" s="864"/>
      <c r="E88" s="864"/>
      <c r="F88" s="864"/>
      <c r="G88" s="900"/>
      <c r="H88" s="865"/>
      <c r="I88" s="865"/>
      <c r="J88" s="900"/>
      <c r="K88" s="214" t="s">
        <v>1771</v>
      </c>
      <c r="L88" s="509"/>
      <c r="M88" s="214" t="s">
        <v>1882</v>
      </c>
      <c r="N88" s="214"/>
    </row>
    <row r="89" spans="1:14" ht="120" x14ac:dyDescent="0.25">
      <c r="A89" s="865"/>
      <c r="B89" s="865"/>
      <c r="C89" s="865"/>
      <c r="D89" s="865"/>
      <c r="E89" s="865"/>
      <c r="F89" s="865"/>
      <c r="G89" s="214" t="s">
        <v>1883</v>
      </c>
      <c r="H89" s="394"/>
      <c r="I89" s="394"/>
      <c r="J89" s="214" t="s">
        <v>1884</v>
      </c>
      <c r="K89" s="214" t="s">
        <v>1885</v>
      </c>
      <c r="L89" s="509">
        <v>1</v>
      </c>
      <c r="M89" s="214" t="s">
        <v>1886</v>
      </c>
      <c r="N89" s="214"/>
    </row>
    <row r="90" spans="1:14" x14ac:dyDescent="0.25">
      <c r="L90" s="533">
        <f>AVERAGE(L80:L89)</f>
        <v>0.94444444444444442</v>
      </c>
    </row>
  </sheetData>
  <mergeCells count="159">
    <mergeCell ref="C3:F3"/>
    <mergeCell ref="G3:J3"/>
    <mergeCell ref="K3:N3"/>
    <mergeCell ref="A4:A5"/>
    <mergeCell ref="B4:B5"/>
    <mergeCell ref="C4:C5"/>
    <mergeCell ref="D4:E4"/>
    <mergeCell ref="F4:F5"/>
    <mergeCell ref="G4:G5"/>
    <mergeCell ref="H4:I4"/>
    <mergeCell ref="J4:J5"/>
    <mergeCell ref="L4:L5"/>
    <mergeCell ref="M4:M5"/>
    <mergeCell ref="N4:N5"/>
    <mergeCell ref="A6:A9"/>
    <mergeCell ref="B6:B9"/>
    <mergeCell ref="C6:C9"/>
    <mergeCell ref="D6:D9"/>
    <mergeCell ref="E6:E9"/>
    <mergeCell ref="F6:F9"/>
    <mergeCell ref="A14:A17"/>
    <mergeCell ref="B14:B17"/>
    <mergeCell ref="C14:C17"/>
    <mergeCell ref="D14:D17"/>
    <mergeCell ref="E14:E17"/>
    <mergeCell ref="F14:F17"/>
    <mergeCell ref="A10:A13"/>
    <mergeCell ref="B10:B13"/>
    <mergeCell ref="C10:C13"/>
    <mergeCell ref="D10:D13"/>
    <mergeCell ref="E10:E13"/>
    <mergeCell ref="F10:F13"/>
    <mergeCell ref="F20:F23"/>
    <mergeCell ref="A24:A26"/>
    <mergeCell ref="B24:B26"/>
    <mergeCell ref="C24:C26"/>
    <mergeCell ref="D24:D26"/>
    <mergeCell ref="E24:E26"/>
    <mergeCell ref="A18:A19"/>
    <mergeCell ref="B18:B19"/>
    <mergeCell ref="C18:C19"/>
    <mergeCell ref="D18:D19"/>
    <mergeCell ref="E18:E19"/>
    <mergeCell ref="F18:F19"/>
    <mergeCell ref="K48:N48"/>
    <mergeCell ref="A35:B35"/>
    <mergeCell ref="C35:F35"/>
    <mergeCell ref="B42:B43"/>
    <mergeCell ref="C42:C43"/>
    <mergeCell ref="D42:D43"/>
    <mergeCell ref="E42:E43"/>
    <mergeCell ref="F42:F43"/>
    <mergeCell ref="G42:G43"/>
    <mergeCell ref="B38:B39"/>
    <mergeCell ref="C38:C39"/>
    <mergeCell ref="D38:E38"/>
    <mergeCell ref="F38:F39"/>
    <mergeCell ref="G38:G39"/>
    <mergeCell ref="H38:I38"/>
    <mergeCell ref="C37:F37"/>
    <mergeCell ref="G37:J37"/>
    <mergeCell ref="K37:N37"/>
    <mergeCell ref="J38:J39"/>
    <mergeCell ref="L38:L39"/>
    <mergeCell ref="M38:M39"/>
    <mergeCell ref="N38:N39"/>
    <mergeCell ref="A46:B46"/>
    <mergeCell ref="C46:F46"/>
    <mergeCell ref="K66:N66"/>
    <mergeCell ref="H49:I49"/>
    <mergeCell ref="J49:J50"/>
    <mergeCell ref="L49:L50"/>
    <mergeCell ref="M49:M50"/>
    <mergeCell ref="N49:N50"/>
    <mergeCell ref="A52:A55"/>
    <mergeCell ref="B52:B55"/>
    <mergeCell ref="A49:A50"/>
    <mergeCell ref="B49:B50"/>
    <mergeCell ref="C49:C50"/>
    <mergeCell ref="D49:E49"/>
    <mergeCell ref="F49:F50"/>
    <mergeCell ref="G49:G50"/>
    <mergeCell ref="A64:B64"/>
    <mergeCell ref="C64:F64"/>
    <mergeCell ref="L67:L68"/>
    <mergeCell ref="M67:M68"/>
    <mergeCell ref="N67:N68"/>
    <mergeCell ref="B70:B73"/>
    <mergeCell ref="G71:G72"/>
    <mergeCell ref="H71:H72"/>
    <mergeCell ref="I71:I72"/>
    <mergeCell ref="J71:J72"/>
    <mergeCell ref="B67:B68"/>
    <mergeCell ref="C67:C68"/>
    <mergeCell ref="D67:E67"/>
    <mergeCell ref="F67:F68"/>
    <mergeCell ref="G67:G68"/>
    <mergeCell ref="A75:B75"/>
    <mergeCell ref="C75:F75"/>
    <mergeCell ref="A1:B1"/>
    <mergeCell ref="C1:F1"/>
    <mergeCell ref="H67:I67"/>
    <mergeCell ref="A67:A68"/>
    <mergeCell ref="A56:A61"/>
    <mergeCell ref="B56:B61"/>
    <mergeCell ref="G58:G61"/>
    <mergeCell ref="C66:F66"/>
    <mergeCell ref="G66:J66"/>
    <mergeCell ref="H42:H43"/>
    <mergeCell ref="I42:I43"/>
    <mergeCell ref="J42:J43"/>
    <mergeCell ref="C48:F48"/>
    <mergeCell ref="G48:J48"/>
    <mergeCell ref="D28:E28"/>
    <mergeCell ref="H28:I28"/>
    <mergeCell ref="F24:F26"/>
    <mergeCell ref="A20:A23"/>
    <mergeCell ref="J67:J68"/>
    <mergeCell ref="B20:B23"/>
    <mergeCell ref="C20:C23"/>
    <mergeCell ref="E20:E23"/>
    <mergeCell ref="N78:N79"/>
    <mergeCell ref="A81:A83"/>
    <mergeCell ref="B81:B83"/>
    <mergeCell ref="C81:C83"/>
    <mergeCell ref="D81:D83"/>
    <mergeCell ref="E81:E83"/>
    <mergeCell ref="F81:F83"/>
    <mergeCell ref="C77:F77"/>
    <mergeCell ref="G77:J77"/>
    <mergeCell ref="K77:N77"/>
    <mergeCell ref="A78:A79"/>
    <mergeCell ref="B78:B79"/>
    <mergeCell ref="C78:C79"/>
    <mergeCell ref="D78:E78"/>
    <mergeCell ref="F78:F79"/>
    <mergeCell ref="G78:G79"/>
    <mergeCell ref="H78:I78"/>
    <mergeCell ref="A84:A89"/>
    <mergeCell ref="B84:B89"/>
    <mergeCell ref="C84:C89"/>
    <mergeCell ref="D84:D89"/>
    <mergeCell ref="E84:E89"/>
    <mergeCell ref="F84:F89"/>
    <mergeCell ref="J78:J79"/>
    <mergeCell ref="L78:L79"/>
    <mergeCell ref="M78:M79"/>
    <mergeCell ref="G85:G86"/>
    <mergeCell ref="H85:H86"/>
    <mergeCell ref="I85:I86"/>
    <mergeCell ref="J85:J86"/>
    <mergeCell ref="G87:G88"/>
    <mergeCell ref="H87:H88"/>
    <mergeCell ref="I87:I88"/>
    <mergeCell ref="J87:J88"/>
    <mergeCell ref="G81:G82"/>
    <mergeCell ref="H81:H82"/>
    <mergeCell ref="I81:I82"/>
    <mergeCell ref="J81:J8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1"/>
  <sheetViews>
    <sheetView showGridLines="0" topLeftCell="A10" zoomScaleNormal="100" workbookViewId="0">
      <selection activeCell="I28" sqref="I28"/>
    </sheetView>
  </sheetViews>
  <sheetFormatPr baseColWidth="10" defaultRowHeight="15" x14ac:dyDescent="0.25"/>
  <cols>
    <col min="1" max="1" width="3.85546875" style="5" customWidth="1"/>
    <col min="2" max="4" width="37.140625" style="5" customWidth="1"/>
    <col min="5" max="5" width="1.42578125" style="5" customWidth="1"/>
    <col min="6" max="16384" width="11.42578125" style="5"/>
  </cols>
  <sheetData>
    <row r="1" spans="1:5" ht="47.25" customHeight="1" x14ac:dyDescent="0.25">
      <c r="A1" s="1"/>
      <c r="B1" s="705" t="str">
        <f>Contenido!$B$1</f>
        <v xml:space="preserve">INFORME DE SEGUIMIENTO 
ADMINISTRACIÓN DE RIESGOS </v>
      </c>
      <c r="C1" s="705"/>
      <c r="D1" s="706"/>
      <c r="E1" s="1"/>
    </row>
    <row r="2" spans="1:5" ht="20.25" x14ac:dyDescent="0.25">
      <c r="A2" s="1"/>
      <c r="B2" s="714" t="str">
        <f>Contenido!$B$2</f>
        <v>JUNIO 2020 - JUNIO 2021</v>
      </c>
      <c r="C2" s="714"/>
      <c r="D2" s="715"/>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ht="15.75" x14ac:dyDescent="0.25">
      <c r="A12" s="1"/>
      <c r="B12" s="716" t="s">
        <v>21</v>
      </c>
      <c r="C12" s="716"/>
      <c r="D12" s="717"/>
      <c r="E12" s="1"/>
    </row>
    <row r="13" spans="1:5" ht="5.25" customHeight="1" x14ac:dyDescent="0.25">
      <c r="A13" s="1"/>
      <c r="B13" s="1"/>
      <c r="C13" s="1"/>
      <c r="D13" s="1"/>
      <c r="E13" s="1"/>
    </row>
    <row r="14" spans="1:5" ht="74.25" customHeight="1" x14ac:dyDescent="0.25">
      <c r="A14" s="1"/>
      <c r="B14" s="720" t="s">
        <v>230</v>
      </c>
      <c r="C14" s="721"/>
      <c r="D14" s="721"/>
      <c r="E14" s="1"/>
    </row>
    <row r="15" spans="1:5" ht="18" x14ac:dyDescent="0.3">
      <c r="A15" s="1"/>
      <c r="B15" s="722" t="s">
        <v>999</v>
      </c>
      <c r="C15" s="723"/>
      <c r="D15" s="723"/>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sheetData>
  <mergeCells count="5">
    <mergeCell ref="B1:D1"/>
    <mergeCell ref="B2:D2"/>
    <mergeCell ref="B12:D12"/>
    <mergeCell ref="B14:D14"/>
    <mergeCell ref="B15:D15"/>
  </mergeCells>
  <hyperlinks>
    <hyperlink ref="B15" r:id="rId1"/>
  </hyperlinks>
  <pageMargins left="0.7" right="0.7" top="0.75" bottom="0.75" header="0.3" footer="0.3"/>
  <pageSetup scale="75" fitToHeight="0" orientation="portrait" r:id="rId2"/>
  <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showGridLines="0" topLeftCell="D1" zoomScale="70" zoomScaleNormal="70" workbookViewId="0">
      <selection activeCell="M49" sqref="M49"/>
    </sheetView>
  </sheetViews>
  <sheetFormatPr baseColWidth="10" defaultColWidth="12.5703125" defaultRowHeight="15" x14ac:dyDescent="0.25"/>
  <cols>
    <col min="1" max="1" width="4.7109375" style="1" customWidth="1"/>
    <col min="2" max="2" width="32.42578125" style="1" customWidth="1"/>
    <col min="3" max="3" width="50.28515625" style="1" customWidth="1"/>
    <col min="4" max="5" width="9.85546875" style="1" customWidth="1"/>
    <col min="6" max="6" width="32.42578125" style="1" customWidth="1"/>
    <col min="7" max="7" width="60.42578125" style="1" customWidth="1"/>
    <col min="8" max="9" width="15.5703125" style="1" customWidth="1"/>
    <col min="10" max="10" width="49.42578125" style="1" customWidth="1"/>
    <col min="11" max="11" width="52.85546875" style="1" customWidth="1"/>
    <col min="12" max="12" width="17.42578125" style="1" customWidth="1"/>
    <col min="13" max="13" width="65.7109375" style="1" customWidth="1"/>
    <col min="14" max="14" width="43" style="1" customWidth="1"/>
    <col min="15" max="16384" width="12.5703125" style="1"/>
  </cols>
  <sheetData>
    <row r="1" spans="1:14" ht="36.75" customHeight="1" x14ac:dyDescent="0.25">
      <c r="A1" s="861" t="s">
        <v>31</v>
      </c>
      <c r="B1" s="861"/>
      <c r="C1" s="862" t="s">
        <v>1575</v>
      </c>
      <c r="D1" s="862"/>
      <c r="E1" s="862"/>
      <c r="F1" s="862"/>
    </row>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362" t="s">
        <v>893</v>
      </c>
      <c r="L4" s="870" t="s">
        <v>894</v>
      </c>
      <c r="M4" s="870" t="s">
        <v>895</v>
      </c>
      <c r="N4" s="870" t="s">
        <v>896</v>
      </c>
    </row>
    <row r="5" spans="1:14" s="22" customFormat="1" x14ac:dyDescent="0.25">
      <c r="A5" s="885"/>
      <c r="B5" s="885"/>
      <c r="C5" s="1018"/>
      <c r="D5" s="276" t="s">
        <v>897</v>
      </c>
      <c r="E5" s="276" t="s">
        <v>898</v>
      </c>
      <c r="F5" s="872"/>
      <c r="G5" s="873"/>
      <c r="H5" s="277" t="s">
        <v>897</v>
      </c>
      <c r="I5" s="277" t="s">
        <v>898</v>
      </c>
      <c r="J5" s="873"/>
      <c r="K5" s="363" t="s">
        <v>899</v>
      </c>
      <c r="L5" s="1294"/>
      <c r="M5" s="1294"/>
      <c r="N5" s="1294"/>
    </row>
    <row r="6" spans="1:14" s="22" customFormat="1" ht="94.5" x14ac:dyDescent="0.25">
      <c r="A6" s="1283">
        <v>1</v>
      </c>
      <c r="B6" s="1283" t="s">
        <v>490</v>
      </c>
      <c r="C6" s="364" t="s">
        <v>2119</v>
      </c>
      <c r="D6" s="456"/>
      <c r="E6" s="456" t="s">
        <v>199</v>
      </c>
      <c r="F6" s="457"/>
      <c r="G6" s="365" t="s">
        <v>702</v>
      </c>
      <c r="H6" s="456" t="s">
        <v>199</v>
      </c>
      <c r="I6" s="457"/>
      <c r="J6" s="458" t="s">
        <v>1449</v>
      </c>
      <c r="K6" s="366" t="s">
        <v>703</v>
      </c>
      <c r="L6" s="459">
        <v>0.8</v>
      </c>
      <c r="M6" s="460" t="s">
        <v>1450</v>
      </c>
      <c r="N6" s="461" t="s">
        <v>1451</v>
      </c>
    </row>
    <row r="7" spans="1:14" s="22" customFormat="1" ht="78.75" x14ac:dyDescent="0.25">
      <c r="A7" s="1283"/>
      <c r="B7" s="1283"/>
      <c r="C7" s="364" t="s">
        <v>491</v>
      </c>
      <c r="D7" s="456"/>
      <c r="E7" s="456" t="s">
        <v>199</v>
      </c>
      <c r="F7" s="457"/>
      <c r="G7" s="365" t="s">
        <v>492</v>
      </c>
      <c r="H7" s="456" t="s">
        <v>199</v>
      </c>
      <c r="I7" s="457"/>
      <c r="J7" s="458" t="s">
        <v>1449</v>
      </c>
      <c r="K7" s="367"/>
      <c r="L7" s="462"/>
      <c r="M7" s="463"/>
      <c r="N7" s="462"/>
    </row>
    <row r="8" spans="1:14" s="22" customFormat="1" ht="94.5" x14ac:dyDescent="0.25">
      <c r="A8" s="1283"/>
      <c r="B8" s="1283"/>
      <c r="C8" s="364" t="s">
        <v>493</v>
      </c>
      <c r="D8" s="456"/>
      <c r="E8" s="456" t="s">
        <v>199</v>
      </c>
      <c r="F8" s="457"/>
      <c r="G8" s="365" t="s">
        <v>704</v>
      </c>
      <c r="H8" s="456" t="s">
        <v>199</v>
      </c>
      <c r="I8" s="457"/>
      <c r="J8" s="458" t="s">
        <v>1449</v>
      </c>
      <c r="K8" s="366" t="s">
        <v>705</v>
      </c>
      <c r="L8" s="459">
        <v>0.5</v>
      </c>
      <c r="M8" s="460" t="s">
        <v>1452</v>
      </c>
      <c r="N8" s="458" t="s">
        <v>2120</v>
      </c>
    </row>
    <row r="9" spans="1:14" s="22" customFormat="1" ht="78.75" x14ac:dyDescent="0.25">
      <c r="A9" s="1283">
        <v>2</v>
      </c>
      <c r="B9" s="1283" t="s">
        <v>494</v>
      </c>
      <c r="C9" s="364" t="s">
        <v>495</v>
      </c>
      <c r="D9" s="456"/>
      <c r="E9" s="456" t="s">
        <v>199</v>
      </c>
      <c r="F9" s="457"/>
      <c r="G9" s="365" t="s">
        <v>706</v>
      </c>
      <c r="H9" s="456" t="s">
        <v>199</v>
      </c>
      <c r="I9" s="457"/>
      <c r="J9" s="461" t="s">
        <v>1453</v>
      </c>
      <c r="K9" s="464"/>
      <c r="L9" s="462"/>
      <c r="M9" s="462"/>
      <c r="N9" s="462"/>
    </row>
    <row r="10" spans="1:14" s="22" customFormat="1" ht="63" x14ac:dyDescent="0.25">
      <c r="A10" s="1283">
        <v>3</v>
      </c>
      <c r="B10" s="1283"/>
      <c r="C10" s="364" t="s">
        <v>707</v>
      </c>
      <c r="D10" s="456"/>
      <c r="E10" s="456" t="s">
        <v>199</v>
      </c>
      <c r="F10" s="457"/>
      <c r="G10" s="365" t="s">
        <v>708</v>
      </c>
      <c r="H10" s="456" t="s">
        <v>199</v>
      </c>
      <c r="I10" s="457"/>
      <c r="J10" s="461" t="s">
        <v>1453</v>
      </c>
      <c r="K10" s="366" t="s">
        <v>709</v>
      </c>
      <c r="L10" s="459">
        <v>1</v>
      </c>
      <c r="M10" s="465" t="s">
        <v>1454</v>
      </c>
      <c r="N10" s="458" t="s">
        <v>1455</v>
      </c>
    </row>
    <row r="11" spans="1:14" s="22" customFormat="1" ht="78.75" x14ac:dyDescent="0.25">
      <c r="A11" s="1283"/>
      <c r="B11" s="1283"/>
      <c r="C11" s="364" t="s">
        <v>1456</v>
      </c>
      <c r="D11" s="456"/>
      <c r="E11" s="456" t="s">
        <v>199</v>
      </c>
      <c r="F11" s="457"/>
      <c r="G11" s="365" t="s">
        <v>496</v>
      </c>
      <c r="H11" s="456" t="s">
        <v>199</v>
      </c>
      <c r="I11" s="457"/>
      <c r="J11" s="461" t="s">
        <v>1457</v>
      </c>
      <c r="K11" s="367"/>
      <c r="L11" s="462"/>
      <c r="M11" s="462"/>
      <c r="N11" s="462"/>
    </row>
    <row r="12" spans="1:14" s="22" customFormat="1" ht="47.25" x14ac:dyDescent="0.25">
      <c r="A12" s="1283"/>
      <c r="B12" s="1283"/>
      <c r="C12" s="1283" t="s">
        <v>497</v>
      </c>
      <c r="D12" s="1293"/>
      <c r="E12" s="1293" t="s">
        <v>199</v>
      </c>
      <c r="F12" s="1293"/>
      <c r="G12" s="365" t="s">
        <v>498</v>
      </c>
      <c r="H12" s="456" t="s">
        <v>199</v>
      </c>
      <c r="I12" s="457"/>
      <c r="J12" s="458" t="s">
        <v>1458</v>
      </c>
      <c r="K12" s="366" t="s">
        <v>709</v>
      </c>
      <c r="L12" s="459">
        <v>1</v>
      </c>
      <c r="M12" s="465" t="s">
        <v>1454</v>
      </c>
      <c r="N12" s="458" t="s">
        <v>1455</v>
      </c>
    </row>
    <row r="13" spans="1:14" s="22" customFormat="1" ht="78.75" x14ac:dyDescent="0.25">
      <c r="A13" s="1283"/>
      <c r="B13" s="1283"/>
      <c r="C13" s="1283"/>
      <c r="D13" s="1293"/>
      <c r="E13" s="1293"/>
      <c r="F13" s="1293"/>
      <c r="G13" s="365" t="s">
        <v>499</v>
      </c>
      <c r="H13" s="456" t="s">
        <v>199</v>
      </c>
      <c r="I13" s="457"/>
      <c r="J13" s="458" t="s">
        <v>1459</v>
      </c>
      <c r="K13" s="366" t="s">
        <v>710</v>
      </c>
      <c r="L13" s="466">
        <v>0.6</v>
      </c>
      <c r="M13" s="458" t="s">
        <v>1460</v>
      </c>
      <c r="N13" s="458" t="s">
        <v>1461</v>
      </c>
    </row>
    <row r="14" spans="1:14" ht="63" x14ac:dyDescent="0.25">
      <c r="A14" s="1283">
        <v>3</v>
      </c>
      <c r="B14" s="1283" t="s">
        <v>522</v>
      </c>
      <c r="C14" s="364" t="s">
        <v>523</v>
      </c>
      <c r="D14" s="456"/>
      <c r="E14" s="456" t="s">
        <v>199</v>
      </c>
      <c r="F14" s="457"/>
      <c r="G14" s="368" t="s">
        <v>1462</v>
      </c>
      <c r="H14" s="456" t="s">
        <v>199</v>
      </c>
      <c r="I14" s="456"/>
      <c r="J14" s="465" t="s">
        <v>1463</v>
      </c>
      <c r="K14" s="366" t="s">
        <v>729</v>
      </c>
      <c r="L14" s="466">
        <v>1</v>
      </c>
      <c r="M14" s="465" t="s">
        <v>2121</v>
      </c>
      <c r="N14" s="465" t="s">
        <v>2122</v>
      </c>
    </row>
    <row r="15" spans="1:14" ht="60" x14ac:dyDescent="0.25">
      <c r="A15" s="1283">
        <v>4</v>
      </c>
      <c r="B15" s="1283"/>
      <c r="C15" s="364" t="s">
        <v>524</v>
      </c>
      <c r="D15" s="456"/>
      <c r="E15" s="456" t="s">
        <v>199</v>
      </c>
      <c r="F15" s="457"/>
      <c r="G15" s="365" t="s">
        <v>730</v>
      </c>
      <c r="H15" s="456" t="s">
        <v>199</v>
      </c>
      <c r="I15" s="456"/>
      <c r="J15" s="465" t="s">
        <v>1464</v>
      </c>
      <c r="K15" s="366" t="s">
        <v>731</v>
      </c>
      <c r="L15" s="466">
        <v>1</v>
      </c>
      <c r="M15" s="465" t="s">
        <v>1465</v>
      </c>
      <c r="N15" s="465" t="s">
        <v>1466</v>
      </c>
    </row>
    <row r="16" spans="1:14" ht="47.25" x14ac:dyDescent="0.25">
      <c r="A16" s="1283"/>
      <c r="B16" s="1283"/>
      <c r="C16" s="364" t="s">
        <v>525</v>
      </c>
      <c r="D16" s="456"/>
      <c r="E16" s="456" t="s">
        <v>199</v>
      </c>
      <c r="F16" s="457"/>
      <c r="G16" s="365" t="s">
        <v>730</v>
      </c>
      <c r="H16" s="456" t="s">
        <v>199</v>
      </c>
      <c r="I16" s="456"/>
      <c r="J16" s="465" t="s">
        <v>1467</v>
      </c>
      <c r="K16" s="366" t="s">
        <v>732</v>
      </c>
      <c r="L16" s="466">
        <v>1</v>
      </c>
      <c r="M16" s="465" t="s">
        <v>1468</v>
      </c>
      <c r="N16" s="465" t="s">
        <v>1466</v>
      </c>
    </row>
    <row r="17" spans="1:14" ht="63" x14ac:dyDescent="0.25">
      <c r="A17" s="1283"/>
      <c r="B17" s="1283"/>
      <c r="C17" s="364" t="s">
        <v>526</v>
      </c>
      <c r="D17" s="456"/>
      <c r="E17" s="456" t="s">
        <v>199</v>
      </c>
      <c r="F17" s="457"/>
      <c r="G17" s="368" t="s">
        <v>1469</v>
      </c>
      <c r="H17" s="456" t="s">
        <v>199</v>
      </c>
      <c r="I17" s="456"/>
      <c r="J17" s="465" t="s">
        <v>1470</v>
      </c>
      <c r="K17" s="366" t="s">
        <v>733</v>
      </c>
      <c r="L17" s="466">
        <v>1</v>
      </c>
      <c r="M17" s="465" t="s">
        <v>1471</v>
      </c>
      <c r="N17" s="465" t="s">
        <v>2123</v>
      </c>
    </row>
    <row r="18" spans="1:14" ht="48" thickBot="1" x14ac:dyDescent="0.3">
      <c r="A18" s="1284"/>
      <c r="B18" s="1284"/>
      <c r="C18" s="165" t="s">
        <v>527</v>
      </c>
      <c r="D18" s="456"/>
      <c r="E18" s="456" t="s">
        <v>199</v>
      </c>
      <c r="F18" s="457"/>
      <c r="G18" s="369" t="s">
        <v>734</v>
      </c>
      <c r="H18" s="456" t="s">
        <v>199</v>
      </c>
      <c r="I18" s="456"/>
      <c r="J18" s="465" t="s">
        <v>1472</v>
      </c>
      <c r="K18" s="370" t="s">
        <v>1473</v>
      </c>
      <c r="L18" s="466">
        <v>0.8</v>
      </c>
      <c r="M18" s="465" t="s">
        <v>2124</v>
      </c>
      <c r="N18" s="465" t="s">
        <v>1474</v>
      </c>
    </row>
    <row r="19" spans="1:14" ht="75" x14ac:dyDescent="0.25">
      <c r="A19" s="1283">
        <v>4</v>
      </c>
      <c r="B19" s="1283" t="s">
        <v>514</v>
      </c>
      <c r="C19" s="364" t="s">
        <v>515</v>
      </c>
      <c r="D19" s="456"/>
      <c r="E19" s="456" t="s">
        <v>199</v>
      </c>
      <c r="F19" s="457"/>
      <c r="G19" s="365" t="s">
        <v>516</v>
      </c>
      <c r="H19" s="456" t="s">
        <v>199</v>
      </c>
      <c r="I19" s="456"/>
      <c r="J19" s="465" t="s">
        <v>1475</v>
      </c>
      <c r="K19" s="371" t="s">
        <v>725</v>
      </c>
      <c r="L19" s="466">
        <v>0.6</v>
      </c>
      <c r="M19" s="465" t="s">
        <v>1476</v>
      </c>
      <c r="N19" s="465" t="s">
        <v>2125</v>
      </c>
    </row>
    <row r="20" spans="1:14" ht="90" x14ac:dyDescent="0.25">
      <c r="A20" s="1283">
        <v>5</v>
      </c>
      <c r="B20" s="1283"/>
      <c r="C20" s="364" t="s">
        <v>517</v>
      </c>
      <c r="D20" s="456" t="s">
        <v>199</v>
      </c>
      <c r="E20" s="456"/>
      <c r="F20" s="465" t="s">
        <v>2126</v>
      </c>
      <c r="G20" s="365" t="s">
        <v>518</v>
      </c>
      <c r="H20" s="456" t="s">
        <v>199</v>
      </c>
      <c r="I20" s="456"/>
      <c r="J20" s="465" t="s">
        <v>1477</v>
      </c>
      <c r="K20" s="366" t="s">
        <v>726</v>
      </c>
      <c r="L20" s="466">
        <v>0.1</v>
      </c>
      <c r="M20" s="465" t="s">
        <v>1478</v>
      </c>
      <c r="N20" s="465" t="s">
        <v>1479</v>
      </c>
    </row>
    <row r="21" spans="1:14" ht="60" x14ac:dyDescent="0.25">
      <c r="A21" s="1283"/>
      <c r="B21" s="1283"/>
      <c r="C21" s="364" t="s">
        <v>519</v>
      </c>
      <c r="D21" s="456"/>
      <c r="E21" s="456" t="s">
        <v>199</v>
      </c>
      <c r="F21" s="457"/>
      <c r="G21" s="365" t="s">
        <v>727</v>
      </c>
      <c r="H21" s="456" t="s">
        <v>199</v>
      </c>
      <c r="I21" s="456"/>
      <c r="J21" s="465" t="s">
        <v>2127</v>
      </c>
      <c r="K21" s="366"/>
      <c r="L21" s="405"/>
      <c r="M21" s="405"/>
      <c r="N21" s="405"/>
    </row>
    <row r="22" spans="1:14" ht="45" x14ac:dyDescent="0.25">
      <c r="A22" s="1283"/>
      <c r="B22" s="1283"/>
      <c r="C22" s="364" t="s">
        <v>520</v>
      </c>
      <c r="D22" s="456"/>
      <c r="E22" s="456" t="s">
        <v>199</v>
      </c>
      <c r="F22" s="457"/>
      <c r="G22" s="368" t="s">
        <v>1480</v>
      </c>
      <c r="H22" s="456" t="s">
        <v>199</v>
      </c>
      <c r="I22" s="456"/>
      <c r="J22" s="465" t="s">
        <v>1481</v>
      </c>
      <c r="K22" s="370" t="s">
        <v>728</v>
      </c>
      <c r="L22" s="466">
        <v>0.2</v>
      </c>
      <c r="M22" s="465" t="s">
        <v>1482</v>
      </c>
      <c r="N22" s="465" t="s">
        <v>1483</v>
      </c>
    </row>
    <row r="23" spans="1:14" ht="63" x14ac:dyDescent="0.25">
      <c r="A23" s="1283"/>
      <c r="B23" s="1284"/>
      <c r="C23" s="165" t="s">
        <v>521</v>
      </c>
      <c r="D23" s="456"/>
      <c r="E23" s="456" t="s">
        <v>199</v>
      </c>
      <c r="F23" s="457"/>
      <c r="G23" s="369" t="s">
        <v>1484</v>
      </c>
      <c r="H23" s="456" t="s">
        <v>199</v>
      </c>
      <c r="I23" s="456"/>
      <c r="J23" s="465" t="s">
        <v>1485</v>
      </c>
      <c r="K23" s="370" t="s">
        <v>1895</v>
      </c>
      <c r="L23" s="466">
        <v>0.3</v>
      </c>
      <c r="M23" s="465" t="s">
        <v>2128</v>
      </c>
      <c r="N23" s="465" t="s">
        <v>1486</v>
      </c>
    </row>
    <row r="24" spans="1:14" ht="150" x14ac:dyDescent="0.25">
      <c r="A24" s="1285">
        <v>5</v>
      </c>
      <c r="B24" s="1285" t="s">
        <v>500</v>
      </c>
      <c r="C24" s="364" t="s">
        <v>501</v>
      </c>
      <c r="D24" s="456"/>
      <c r="E24" s="456" t="s">
        <v>199</v>
      </c>
      <c r="F24" s="457"/>
      <c r="G24" s="365" t="s">
        <v>711</v>
      </c>
      <c r="H24" s="456" t="s">
        <v>199</v>
      </c>
      <c r="I24" s="456"/>
      <c r="J24" s="465" t="s">
        <v>1487</v>
      </c>
      <c r="K24" s="366" t="s">
        <v>712</v>
      </c>
      <c r="L24" s="466">
        <v>0.5</v>
      </c>
      <c r="M24" s="465" t="s">
        <v>1488</v>
      </c>
      <c r="N24" s="372" t="s">
        <v>1489</v>
      </c>
    </row>
    <row r="25" spans="1:14" ht="47.25" x14ac:dyDescent="0.25">
      <c r="A25" s="1285"/>
      <c r="B25" s="1285"/>
      <c r="C25" s="364" t="s">
        <v>502</v>
      </c>
      <c r="D25" s="456"/>
      <c r="E25" s="456" t="s">
        <v>199</v>
      </c>
      <c r="F25" s="457"/>
      <c r="G25" s="368" t="s">
        <v>713</v>
      </c>
      <c r="H25" s="456" t="s">
        <v>199</v>
      </c>
      <c r="I25" s="456"/>
      <c r="J25" s="465" t="s">
        <v>1490</v>
      </c>
      <c r="K25" s="366"/>
      <c r="L25" s="405"/>
      <c r="M25" s="405"/>
      <c r="N25" s="405"/>
    </row>
    <row r="26" spans="1:14" ht="47.25" x14ac:dyDescent="0.25">
      <c r="A26" s="1285"/>
      <c r="B26" s="1285"/>
      <c r="C26" s="364" t="s">
        <v>503</v>
      </c>
      <c r="D26" s="456"/>
      <c r="E26" s="456" t="s">
        <v>199</v>
      </c>
      <c r="F26" s="457"/>
      <c r="G26" s="365" t="s">
        <v>504</v>
      </c>
      <c r="H26" s="456" t="s">
        <v>199</v>
      </c>
      <c r="I26" s="456"/>
      <c r="J26" s="465" t="s">
        <v>1491</v>
      </c>
      <c r="K26" s="366"/>
      <c r="L26" s="405"/>
      <c r="M26" s="405"/>
      <c r="N26" s="405"/>
    </row>
    <row r="27" spans="1:14" ht="105" x14ac:dyDescent="0.25">
      <c r="A27" s="1285">
        <v>6</v>
      </c>
      <c r="B27" s="1283" t="s">
        <v>528</v>
      </c>
      <c r="C27" s="364" t="s">
        <v>529</v>
      </c>
      <c r="D27" s="373"/>
      <c r="E27" s="374" t="s">
        <v>199</v>
      </c>
      <c r="F27" s="373"/>
      <c r="G27" s="365" t="s">
        <v>1492</v>
      </c>
      <c r="H27" s="374" t="s">
        <v>199</v>
      </c>
      <c r="I27" s="373"/>
      <c r="J27" s="375" t="s">
        <v>2129</v>
      </c>
      <c r="K27" s="366"/>
      <c r="L27" s="467"/>
      <c r="M27" s="467"/>
      <c r="N27" s="467"/>
    </row>
    <row r="28" spans="1:14" ht="86.25" x14ac:dyDescent="0.25">
      <c r="A28" s="1285"/>
      <c r="B28" s="1283"/>
      <c r="C28" s="364" t="s">
        <v>530</v>
      </c>
      <c r="D28" s="373"/>
      <c r="E28" s="374" t="s">
        <v>199</v>
      </c>
      <c r="F28" s="373"/>
      <c r="G28" s="365" t="s">
        <v>531</v>
      </c>
      <c r="H28" s="374" t="s">
        <v>199</v>
      </c>
      <c r="I28" s="376"/>
      <c r="J28" s="468" t="s">
        <v>1493</v>
      </c>
      <c r="K28" s="366" t="s">
        <v>735</v>
      </c>
      <c r="L28" s="459">
        <v>1</v>
      </c>
      <c r="M28" s="469" t="s">
        <v>2130</v>
      </c>
      <c r="N28" s="470" t="s">
        <v>1494</v>
      </c>
    </row>
    <row r="29" spans="1:14" ht="86.25" x14ac:dyDescent="0.25">
      <c r="A29" s="1286"/>
      <c r="B29" s="1284"/>
      <c r="C29" s="165" t="s">
        <v>532</v>
      </c>
      <c r="D29" s="373"/>
      <c r="E29" s="374" t="s">
        <v>199</v>
      </c>
      <c r="F29" s="373"/>
      <c r="G29" s="377"/>
      <c r="H29" s="378"/>
      <c r="I29" s="379"/>
      <c r="J29" s="216"/>
      <c r="K29" s="370" t="s">
        <v>533</v>
      </c>
      <c r="L29" s="459">
        <v>1</v>
      </c>
      <c r="M29" s="471" t="s">
        <v>1495</v>
      </c>
      <c r="N29" s="472" t="s">
        <v>1496</v>
      </c>
    </row>
    <row r="30" spans="1:14" ht="63" x14ac:dyDescent="0.25">
      <c r="A30" s="1297">
        <v>7</v>
      </c>
      <c r="B30" s="1297" t="s">
        <v>505</v>
      </c>
      <c r="C30" s="1297" t="s">
        <v>506</v>
      </c>
      <c r="D30" s="1289"/>
      <c r="E30" s="1291" t="s">
        <v>199</v>
      </c>
      <c r="F30" s="1289"/>
      <c r="G30" s="1308" t="s">
        <v>714</v>
      </c>
      <c r="H30" s="1291" t="s">
        <v>199</v>
      </c>
      <c r="I30" s="1289"/>
      <c r="J30" s="1287" t="s">
        <v>2131</v>
      </c>
      <c r="K30" s="260" t="s">
        <v>715</v>
      </c>
      <c r="L30" s="459">
        <v>1</v>
      </c>
      <c r="M30" s="471" t="s">
        <v>1497</v>
      </c>
      <c r="N30" s="471" t="s">
        <v>1498</v>
      </c>
    </row>
    <row r="31" spans="1:14" ht="47.25" x14ac:dyDescent="0.25">
      <c r="A31" s="1297"/>
      <c r="B31" s="1297"/>
      <c r="C31" s="1297"/>
      <c r="D31" s="1290"/>
      <c r="E31" s="1292"/>
      <c r="F31" s="1290"/>
      <c r="G31" s="1309"/>
      <c r="H31" s="1292"/>
      <c r="I31" s="1290"/>
      <c r="J31" s="1288"/>
      <c r="K31" s="260" t="s">
        <v>716</v>
      </c>
      <c r="L31" s="459">
        <v>1</v>
      </c>
      <c r="M31" s="471" t="s">
        <v>2132</v>
      </c>
      <c r="N31" s="471" t="s">
        <v>2133</v>
      </c>
    </row>
    <row r="32" spans="1:14" ht="63" x14ac:dyDescent="0.25">
      <c r="A32" s="1297"/>
      <c r="B32" s="1297"/>
      <c r="C32" s="1297" t="s">
        <v>507</v>
      </c>
      <c r="D32" s="1289"/>
      <c r="E32" s="1291" t="s">
        <v>199</v>
      </c>
      <c r="F32" s="1289"/>
      <c r="G32" s="257" t="s">
        <v>717</v>
      </c>
      <c r="H32" s="374" t="s">
        <v>199</v>
      </c>
      <c r="I32" s="376"/>
      <c r="J32" s="468" t="s">
        <v>1499</v>
      </c>
      <c r="K32" s="260" t="s">
        <v>718</v>
      </c>
      <c r="L32" s="459">
        <v>1</v>
      </c>
      <c r="M32" s="471" t="s">
        <v>2134</v>
      </c>
      <c r="N32" s="471" t="s">
        <v>1500</v>
      </c>
    </row>
    <row r="33" spans="1:14" ht="63" x14ac:dyDescent="0.25">
      <c r="A33" s="1297">
        <v>7</v>
      </c>
      <c r="B33" s="1297"/>
      <c r="C33" s="1297"/>
      <c r="D33" s="1290"/>
      <c r="E33" s="1292"/>
      <c r="F33" s="1290"/>
      <c r="G33" s="257" t="s">
        <v>719</v>
      </c>
      <c r="H33" s="374" t="s">
        <v>199</v>
      </c>
      <c r="I33" s="376"/>
      <c r="J33" s="468" t="s">
        <v>1501</v>
      </c>
      <c r="K33" s="260" t="s">
        <v>508</v>
      </c>
      <c r="L33" s="459">
        <v>1</v>
      </c>
      <c r="M33" s="471" t="s">
        <v>1502</v>
      </c>
      <c r="N33" s="471" t="s">
        <v>1503</v>
      </c>
    </row>
    <row r="34" spans="1:14" ht="31.5" x14ac:dyDescent="0.25">
      <c r="A34" s="1297"/>
      <c r="B34" s="1297"/>
      <c r="C34" s="1297" t="s">
        <v>509</v>
      </c>
      <c r="D34" s="1289"/>
      <c r="E34" s="1291" t="s">
        <v>199</v>
      </c>
      <c r="F34" s="1289"/>
      <c r="G34" s="1295" t="s">
        <v>720</v>
      </c>
      <c r="H34" s="1291" t="s">
        <v>199</v>
      </c>
      <c r="I34" s="1289"/>
      <c r="J34" s="1287" t="s">
        <v>1504</v>
      </c>
      <c r="K34" s="260" t="s">
        <v>721</v>
      </c>
      <c r="L34" s="459">
        <v>1</v>
      </c>
      <c r="M34" s="471" t="s">
        <v>2135</v>
      </c>
      <c r="N34" s="471" t="s">
        <v>1505</v>
      </c>
    </row>
    <row r="35" spans="1:14" ht="31.5" x14ac:dyDescent="0.25">
      <c r="A35" s="1297"/>
      <c r="B35" s="1297"/>
      <c r="C35" s="1297"/>
      <c r="D35" s="1290"/>
      <c r="E35" s="1292"/>
      <c r="F35" s="1290"/>
      <c r="G35" s="1296"/>
      <c r="H35" s="1292"/>
      <c r="I35" s="1290"/>
      <c r="J35" s="1288"/>
      <c r="K35" s="260" t="s">
        <v>722</v>
      </c>
      <c r="L35" s="459">
        <v>1</v>
      </c>
      <c r="M35" s="471" t="s">
        <v>2136</v>
      </c>
      <c r="N35" s="471" t="s">
        <v>1506</v>
      </c>
    </row>
    <row r="36" spans="1:14" ht="31.5" x14ac:dyDescent="0.25">
      <c r="A36" s="1297"/>
      <c r="B36" s="1297"/>
      <c r="C36" s="256" t="s">
        <v>510</v>
      </c>
      <c r="D36" s="373"/>
      <c r="E36" s="374" t="s">
        <v>199</v>
      </c>
      <c r="F36" s="373"/>
      <c r="G36" s="257" t="s">
        <v>723</v>
      </c>
      <c r="H36" s="374" t="s">
        <v>199</v>
      </c>
      <c r="I36" s="376"/>
      <c r="J36" s="468" t="s">
        <v>2137</v>
      </c>
      <c r="K36" s="260" t="s">
        <v>724</v>
      </c>
      <c r="L36" s="459">
        <v>0.6</v>
      </c>
      <c r="M36" s="471" t="s">
        <v>1507</v>
      </c>
      <c r="N36" s="471" t="s">
        <v>1508</v>
      </c>
    </row>
    <row r="37" spans="1:14" x14ac:dyDescent="0.25">
      <c r="A37" s="1297"/>
      <c r="B37" s="1297"/>
      <c r="C37" s="1297" t="s">
        <v>511</v>
      </c>
      <c r="D37" s="1289"/>
      <c r="E37" s="1291" t="s">
        <v>199</v>
      </c>
      <c r="F37" s="1289"/>
      <c r="G37" s="1296" t="s">
        <v>512</v>
      </c>
      <c r="H37" s="1291" t="s">
        <v>199</v>
      </c>
      <c r="I37" s="1289"/>
      <c r="J37" s="1287" t="s">
        <v>1509</v>
      </c>
      <c r="K37" s="1281" t="s">
        <v>513</v>
      </c>
      <c r="L37" s="1306">
        <v>0.6</v>
      </c>
      <c r="M37" s="756" t="s">
        <v>2138</v>
      </c>
      <c r="N37" s="1300" t="s">
        <v>1508</v>
      </c>
    </row>
    <row r="38" spans="1:14" x14ac:dyDescent="0.25">
      <c r="A38" s="1298"/>
      <c r="B38" s="1298"/>
      <c r="C38" s="1298"/>
      <c r="D38" s="1290"/>
      <c r="E38" s="1292"/>
      <c r="F38" s="1290"/>
      <c r="G38" s="1299"/>
      <c r="H38" s="1292"/>
      <c r="I38" s="1290"/>
      <c r="J38" s="1288"/>
      <c r="K38" s="1282"/>
      <c r="L38" s="1307"/>
      <c r="M38" s="758"/>
      <c r="N38" s="1301"/>
    </row>
    <row r="39" spans="1:14" ht="135" x14ac:dyDescent="0.25">
      <c r="A39" s="1297">
        <v>8</v>
      </c>
      <c r="B39" s="1297" t="s">
        <v>534</v>
      </c>
      <c r="C39" s="256" t="s">
        <v>535</v>
      </c>
      <c r="D39" s="375"/>
      <c r="E39" s="375" t="s">
        <v>199</v>
      </c>
      <c r="F39" s="375"/>
      <c r="G39" s="257" t="s">
        <v>736</v>
      </c>
      <c r="H39" s="375" t="s">
        <v>199</v>
      </c>
      <c r="I39" s="375"/>
      <c r="J39" s="380" t="s">
        <v>2139</v>
      </c>
      <c r="K39" s="260" t="s">
        <v>536</v>
      </c>
      <c r="L39" s="381"/>
      <c r="M39" s="380" t="s">
        <v>2140</v>
      </c>
      <c r="N39" s="380"/>
    </row>
    <row r="40" spans="1:14" ht="60" x14ac:dyDescent="0.25">
      <c r="A40" s="1297"/>
      <c r="B40" s="1297"/>
      <c r="C40" s="1297" t="s">
        <v>537</v>
      </c>
      <c r="D40" s="1302"/>
      <c r="E40" s="1302" t="s">
        <v>199</v>
      </c>
      <c r="F40" s="1302"/>
      <c r="G40" s="1296" t="s">
        <v>737</v>
      </c>
      <c r="H40" s="1302" t="s">
        <v>199</v>
      </c>
      <c r="I40" s="1302"/>
      <c r="J40" s="1304" t="s">
        <v>2141</v>
      </c>
      <c r="K40" s="260" t="s">
        <v>738</v>
      </c>
      <c r="L40" s="381">
        <v>0.8</v>
      </c>
      <c r="M40" s="380" t="s">
        <v>2142</v>
      </c>
      <c r="N40" s="380" t="s">
        <v>1510</v>
      </c>
    </row>
    <row r="41" spans="1:14" ht="47.25" x14ac:dyDescent="0.25">
      <c r="A41" s="1297"/>
      <c r="B41" s="1297"/>
      <c r="C41" s="1297"/>
      <c r="D41" s="1303"/>
      <c r="E41" s="1303"/>
      <c r="F41" s="1303"/>
      <c r="G41" s="1296"/>
      <c r="H41" s="1303"/>
      <c r="I41" s="1303"/>
      <c r="J41" s="1305"/>
      <c r="K41" s="260" t="s">
        <v>538</v>
      </c>
      <c r="L41" s="381">
        <v>1</v>
      </c>
      <c r="M41" s="380" t="s">
        <v>2143</v>
      </c>
      <c r="N41" s="380" t="s">
        <v>1511</v>
      </c>
    </row>
    <row r="42" spans="1:14" ht="47.25" x14ac:dyDescent="0.25">
      <c r="A42" s="1298"/>
      <c r="B42" s="1298"/>
      <c r="C42" s="258" t="s">
        <v>539</v>
      </c>
      <c r="D42" s="375"/>
      <c r="E42" s="375" t="s">
        <v>199</v>
      </c>
      <c r="F42" s="375"/>
      <c r="G42" s="204" t="s">
        <v>540</v>
      </c>
      <c r="H42" s="375" t="s">
        <v>199</v>
      </c>
      <c r="I42" s="375"/>
      <c r="J42" s="380"/>
      <c r="K42" s="205" t="s">
        <v>739</v>
      </c>
      <c r="L42" s="381">
        <v>0.8</v>
      </c>
      <c r="M42" s="380" t="s">
        <v>1512</v>
      </c>
      <c r="N42" s="380" t="s">
        <v>1513</v>
      </c>
    </row>
    <row r="43" spans="1:14" ht="150" x14ac:dyDescent="0.25">
      <c r="A43" s="1297">
        <v>9</v>
      </c>
      <c r="B43" s="1297" t="s">
        <v>694</v>
      </c>
      <c r="C43" s="256" t="s">
        <v>695</v>
      </c>
      <c r="D43" s="375"/>
      <c r="E43" s="375" t="s">
        <v>199</v>
      </c>
      <c r="F43" s="375"/>
      <c r="G43" s="259" t="s">
        <v>696</v>
      </c>
      <c r="H43" s="375" t="s">
        <v>199</v>
      </c>
      <c r="I43" s="375"/>
      <c r="J43" s="380" t="s">
        <v>2144</v>
      </c>
      <c r="K43" s="206" t="s">
        <v>697</v>
      </c>
      <c r="L43" s="473">
        <v>1</v>
      </c>
      <c r="M43" s="474" t="s">
        <v>1514</v>
      </c>
      <c r="N43" s="475" t="s">
        <v>1515</v>
      </c>
    </row>
    <row r="44" spans="1:14" ht="86.25" x14ac:dyDescent="0.25">
      <c r="A44" s="1297"/>
      <c r="B44" s="1297"/>
      <c r="C44" s="256" t="s">
        <v>698</v>
      </c>
      <c r="D44" s="375"/>
      <c r="E44" s="375" t="s">
        <v>199</v>
      </c>
      <c r="F44" s="375"/>
      <c r="G44" s="259" t="s">
        <v>699</v>
      </c>
      <c r="H44" s="375" t="s">
        <v>199</v>
      </c>
      <c r="I44" s="375"/>
      <c r="J44" s="380" t="s">
        <v>1516</v>
      </c>
      <c r="K44" s="206" t="s">
        <v>2145</v>
      </c>
      <c r="L44" s="473">
        <v>0.8</v>
      </c>
      <c r="M44" s="474" t="s">
        <v>2146</v>
      </c>
      <c r="N44" s="475" t="s">
        <v>1517</v>
      </c>
    </row>
    <row r="45" spans="1:14" ht="152.25" customHeight="1" x14ac:dyDescent="0.25">
      <c r="A45" s="256">
        <v>10</v>
      </c>
      <c r="B45" s="256" t="s">
        <v>700</v>
      </c>
      <c r="C45" s="256" t="s">
        <v>1518</v>
      </c>
      <c r="D45" s="375"/>
      <c r="E45" s="375" t="s">
        <v>199</v>
      </c>
      <c r="F45" s="375"/>
      <c r="G45" s="259"/>
      <c r="H45" s="259"/>
      <c r="I45" s="259"/>
      <c r="J45" s="259"/>
      <c r="K45" s="206" t="s">
        <v>701</v>
      </c>
      <c r="L45" s="473">
        <v>1</v>
      </c>
      <c r="M45" s="476" t="s">
        <v>2147</v>
      </c>
      <c r="N45" s="474" t="s">
        <v>1519</v>
      </c>
    </row>
    <row r="47" spans="1:14" ht="48" customHeight="1" x14ac:dyDescent="0.25">
      <c r="B47" s="485"/>
      <c r="C47" s="485"/>
      <c r="D47" s="859" t="s">
        <v>888</v>
      </c>
      <c r="E47" s="859"/>
      <c r="F47" s="485"/>
      <c r="G47" s="485"/>
      <c r="H47" s="860" t="s">
        <v>891</v>
      </c>
      <c r="I47" s="860"/>
      <c r="J47" s="485"/>
      <c r="K47" s="485"/>
      <c r="L47" s="483"/>
    </row>
    <row r="48" spans="1:14" ht="38.25" x14ac:dyDescent="0.25">
      <c r="B48" s="502" t="s">
        <v>597</v>
      </c>
      <c r="C48" s="485"/>
      <c r="D48" s="312" t="s">
        <v>897</v>
      </c>
      <c r="E48" s="312" t="s">
        <v>898</v>
      </c>
      <c r="F48" s="485"/>
      <c r="G48" s="485"/>
      <c r="H48" s="312" t="s">
        <v>897</v>
      </c>
      <c r="I48" s="312" t="s">
        <v>898</v>
      </c>
      <c r="J48" s="485"/>
      <c r="K48" s="502" t="s">
        <v>598</v>
      </c>
      <c r="L48" s="516" t="s">
        <v>601</v>
      </c>
    </row>
    <row r="49" spans="2:12" ht="38.25" customHeight="1" x14ac:dyDescent="0.25">
      <c r="B49" s="496">
        <f>COUNTIF(B6:B45,"*")</f>
        <v>10</v>
      </c>
      <c r="C49" s="497"/>
      <c r="D49" s="496">
        <f t="shared" ref="D49:E49" si="0">COUNTIF(D6:D45,"*")</f>
        <v>1</v>
      </c>
      <c r="E49" s="496">
        <f t="shared" si="0"/>
        <v>33</v>
      </c>
      <c r="F49" s="497"/>
      <c r="G49" s="497"/>
      <c r="H49" s="496">
        <f t="shared" ref="H49:I49" si="1">COUNTIF(H6:H45,"*")</f>
        <v>34</v>
      </c>
      <c r="I49" s="496">
        <f t="shared" si="1"/>
        <v>0</v>
      </c>
      <c r="J49" s="497"/>
      <c r="K49" s="496">
        <f>COUNTIF(K6:K45,"*")</f>
        <v>32</v>
      </c>
      <c r="L49" s="522">
        <f>AVERAGE(L6:L45)</f>
        <v>0.80645161290322587</v>
      </c>
    </row>
  </sheetData>
  <mergeCells count="80">
    <mergeCell ref="A43:A44"/>
    <mergeCell ref="B43:B44"/>
    <mergeCell ref="A1:B1"/>
    <mergeCell ref="C1:F1"/>
    <mergeCell ref="L37:L38"/>
    <mergeCell ref="B27:B29"/>
    <mergeCell ref="E30:E31"/>
    <mergeCell ref="F30:F31"/>
    <mergeCell ref="G30:G31"/>
    <mergeCell ref="H30:H31"/>
    <mergeCell ref="C32:C33"/>
    <mergeCell ref="D32:D33"/>
    <mergeCell ref="E32:E33"/>
    <mergeCell ref="F32:F33"/>
    <mergeCell ref="C34:C35"/>
    <mergeCell ref="D34:D35"/>
    <mergeCell ref="M37:M38"/>
    <mergeCell ref="N37:N38"/>
    <mergeCell ref="A39:A42"/>
    <mergeCell ref="B39:B42"/>
    <mergeCell ref="C40:C41"/>
    <mergeCell ref="D40:D41"/>
    <mergeCell ref="E40:E41"/>
    <mergeCell ref="F40:F41"/>
    <mergeCell ref="G40:G41"/>
    <mergeCell ref="H40:H41"/>
    <mergeCell ref="I40:I41"/>
    <mergeCell ref="J40:J41"/>
    <mergeCell ref="A30:A38"/>
    <mergeCell ref="B30:B38"/>
    <mergeCell ref="C30:C31"/>
    <mergeCell ref="D30:D31"/>
    <mergeCell ref="G34:G35"/>
    <mergeCell ref="H34:H35"/>
    <mergeCell ref="C37:C38"/>
    <mergeCell ref="D37:D38"/>
    <mergeCell ref="E37:E38"/>
    <mergeCell ref="F37:F38"/>
    <mergeCell ref="G37:G38"/>
    <mergeCell ref="A4:A5"/>
    <mergeCell ref="B4:B5"/>
    <mergeCell ref="C4:C5"/>
    <mergeCell ref="D4:E4"/>
    <mergeCell ref="F4:F5"/>
    <mergeCell ref="G4:G5"/>
    <mergeCell ref="H4:I4"/>
    <mergeCell ref="J4:J5"/>
    <mergeCell ref="L4:L5"/>
    <mergeCell ref="C3:F3"/>
    <mergeCell ref="G3:J3"/>
    <mergeCell ref="K3:N3"/>
    <mergeCell ref="M4:M5"/>
    <mergeCell ref="N4:N5"/>
    <mergeCell ref="C12:C13"/>
    <mergeCell ref="D12:D13"/>
    <mergeCell ref="E12:E13"/>
    <mergeCell ref="F12:F13"/>
    <mergeCell ref="I30:I31"/>
    <mergeCell ref="A6:A8"/>
    <mergeCell ref="B6:B8"/>
    <mergeCell ref="A9:A13"/>
    <mergeCell ref="B9:B13"/>
    <mergeCell ref="A19:A23"/>
    <mergeCell ref="B19:B23"/>
    <mergeCell ref="D47:E47"/>
    <mergeCell ref="H47:I47"/>
    <mergeCell ref="K37:K38"/>
    <mergeCell ref="A14:A18"/>
    <mergeCell ref="B14:B18"/>
    <mergeCell ref="A24:A26"/>
    <mergeCell ref="B24:B26"/>
    <mergeCell ref="A27:A29"/>
    <mergeCell ref="J30:J31"/>
    <mergeCell ref="I34:I35"/>
    <mergeCell ref="J34:J35"/>
    <mergeCell ref="H37:H38"/>
    <mergeCell ref="I37:I38"/>
    <mergeCell ref="J37:J38"/>
    <mergeCell ref="E34:E35"/>
    <mergeCell ref="F34:F35"/>
  </mergeCells>
  <hyperlinks>
    <hyperlink ref="N28" r:id="rId1"/>
    <hyperlink ref="N29" r:id="rId2"/>
    <hyperlink ref="N43" r:id="rId3"/>
    <hyperlink ref="N44" r:id="rId4"/>
  </hyperlinks>
  <pageMargins left="0.7" right="0.7" top="0.75" bottom="0.75" header="0.3" footer="0.3"/>
  <pageSetup orientation="portrait" r:id="rId5"/>
  <drawing r:id="rId6"/>
  <legacyDrawing r:id="rId7"/>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showGridLines="0" topLeftCell="C1" zoomScale="70" zoomScaleNormal="70" workbookViewId="0">
      <selection activeCell="J14" sqref="J14"/>
    </sheetView>
  </sheetViews>
  <sheetFormatPr baseColWidth="10" defaultColWidth="12.5703125" defaultRowHeight="15" x14ac:dyDescent="0.25"/>
  <cols>
    <col min="1" max="1" width="5.140625" style="1" customWidth="1"/>
    <col min="2" max="2" width="15.28515625" style="1" customWidth="1"/>
    <col min="3" max="3" width="28.28515625" style="1" customWidth="1"/>
    <col min="4" max="4" width="9.85546875" style="1" customWidth="1"/>
    <col min="5" max="5" width="9.85546875" style="33" customWidth="1"/>
    <col min="6" max="6" width="29" style="1" customWidth="1"/>
    <col min="7" max="7" width="31.7109375" style="1" customWidth="1"/>
    <col min="8" max="9" width="10" style="1" customWidth="1"/>
    <col min="10" max="10" width="66.28515625" style="32" customWidth="1"/>
    <col min="11" max="11" width="30.7109375" style="1" customWidth="1"/>
    <col min="12" max="12" width="15.140625" style="33" customWidth="1"/>
    <col min="13" max="13" width="89.7109375" style="1" customWidth="1"/>
    <col min="14" max="14" width="47.42578125" style="1" customWidth="1"/>
    <col min="15" max="16384" width="12.5703125" style="1"/>
  </cols>
  <sheetData>
    <row r="1" spans="1:14" ht="40.5" customHeight="1" x14ac:dyDescent="0.25">
      <c r="A1" s="861" t="s">
        <v>31</v>
      </c>
      <c r="B1" s="861"/>
      <c r="C1" s="862" t="s">
        <v>1576</v>
      </c>
      <c r="D1" s="862"/>
      <c r="E1" s="862"/>
      <c r="F1" s="862"/>
    </row>
    <row r="2" spans="1:14" ht="38.25" customHeight="1" x14ac:dyDescent="0.25"/>
    <row r="3" spans="1:14" s="22" customFormat="1" ht="45.75" customHeight="1" x14ac:dyDescent="0.25">
      <c r="A3" s="1"/>
      <c r="B3" s="1"/>
      <c r="C3" s="922" t="s">
        <v>884</v>
      </c>
      <c r="D3" s="922"/>
      <c r="E3" s="922"/>
      <c r="F3" s="922"/>
      <c r="G3" s="923" t="s">
        <v>885</v>
      </c>
      <c r="H3" s="923"/>
      <c r="I3" s="923"/>
      <c r="J3" s="923"/>
      <c r="K3" s="924" t="s">
        <v>886</v>
      </c>
      <c r="L3" s="924"/>
      <c r="M3" s="924"/>
      <c r="N3" s="924"/>
    </row>
    <row r="4" spans="1:14" s="22" customFormat="1" ht="46.5" customHeigh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ht="27" customHeight="1" x14ac:dyDescent="0.25">
      <c r="A5" s="885"/>
      <c r="B5" s="885"/>
      <c r="C5" s="886"/>
      <c r="D5" s="276" t="s">
        <v>897</v>
      </c>
      <c r="E5" s="276" t="s">
        <v>898</v>
      </c>
      <c r="F5" s="872"/>
      <c r="G5" s="873"/>
      <c r="H5" s="277" t="s">
        <v>897</v>
      </c>
      <c r="I5" s="277" t="s">
        <v>898</v>
      </c>
      <c r="J5" s="873"/>
      <c r="K5" s="275" t="s">
        <v>899</v>
      </c>
      <c r="L5" s="870"/>
      <c r="M5" s="870"/>
      <c r="N5" s="870"/>
    </row>
    <row r="6" spans="1:14" s="22" customFormat="1" ht="122.25" customHeight="1" x14ac:dyDescent="0.25">
      <c r="A6" s="926">
        <v>1</v>
      </c>
      <c r="B6" s="863" t="s">
        <v>289</v>
      </c>
      <c r="C6" s="405"/>
      <c r="D6" s="213"/>
      <c r="E6" s="213" t="s">
        <v>199</v>
      </c>
      <c r="F6" s="405"/>
      <c r="G6" s="1099" t="s">
        <v>1520</v>
      </c>
      <c r="H6" s="213" t="s">
        <v>199</v>
      </c>
      <c r="I6" s="405"/>
      <c r="J6" s="576" t="s">
        <v>2152</v>
      </c>
      <c r="K6" s="390" t="s">
        <v>1521</v>
      </c>
      <c r="L6" s="445">
        <v>1</v>
      </c>
      <c r="M6" s="444" t="s">
        <v>1892</v>
      </c>
      <c r="N6" s="390" t="s">
        <v>2175</v>
      </c>
    </row>
    <row r="7" spans="1:14" s="22" customFormat="1" ht="89.25" customHeight="1" x14ac:dyDescent="0.25">
      <c r="A7" s="945"/>
      <c r="B7" s="864"/>
      <c r="C7" s="405"/>
      <c r="D7" s="213"/>
      <c r="E7" s="213" t="s">
        <v>199</v>
      </c>
      <c r="F7" s="405"/>
      <c r="G7" s="1061"/>
      <c r="H7" s="213" t="s">
        <v>199</v>
      </c>
      <c r="I7" s="405"/>
      <c r="J7" s="576" t="s">
        <v>1522</v>
      </c>
      <c r="K7" s="390" t="s">
        <v>1523</v>
      </c>
      <c r="L7" s="445">
        <v>0.7</v>
      </c>
      <c r="M7" s="444" t="s">
        <v>2153</v>
      </c>
      <c r="N7" s="576" t="s">
        <v>2176</v>
      </c>
    </row>
    <row r="8" spans="1:14" s="24" customFormat="1" ht="92.25" customHeight="1" x14ac:dyDescent="0.25">
      <c r="A8" s="945"/>
      <c r="B8" s="864"/>
      <c r="C8" s="213"/>
      <c r="D8" s="213"/>
      <c r="E8" s="213" t="s">
        <v>199</v>
      </c>
      <c r="F8" s="213"/>
      <c r="G8" s="246" t="s">
        <v>290</v>
      </c>
      <c r="H8" s="213" t="s">
        <v>1085</v>
      </c>
      <c r="I8" s="213"/>
      <c r="J8" s="576" t="s">
        <v>1524</v>
      </c>
      <c r="K8" s="390" t="s">
        <v>1525</v>
      </c>
      <c r="L8" s="445">
        <v>1</v>
      </c>
      <c r="M8" s="444" t="s">
        <v>1893</v>
      </c>
      <c r="N8" s="390" t="s">
        <v>1526</v>
      </c>
    </row>
    <row r="9" spans="1:14" s="104" customFormat="1" ht="79.5" customHeight="1" x14ac:dyDescent="0.25">
      <c r="A9" s="945"/>
      <c r="B9" s="864"/>
      <c r="C9" s="467"/>
      <c r="D9" s="212"/>
      <c r="E9" s="212" t="s">
        <v>199</v>
      </c>
      <c r="F9" s="467"/>
      <c r="G9" s="247" t="s">
        <v>291</v>
      </c>
      <c r="H9" s="212" t="s">
        <v>1085</v>
      </c>
      <c r="I9" s="467"/>
      <c r="J9" s="575" t="s">
        <v>1527</v>
      </c>
      <c r="K9" s="282" t="s">
        <v>292</v>
      </c>
      <c r="L9" s="317">
        <v>0.5</v>
      </c>
      <c r="M9" s="526" t="s">
        <v>1528</v>
      </c>
      <c r="N9" s="575" t="s">
        <v>2177</v>
      </c>
    </row>
    <row r="10" spans="1:14" s="104" customFormat="1" ht="75" x14ac:dyDescent="0.25">
      <c r="A10" s="945"/>
      <c r="B10" s="864"/>
      <c r="C10" s="467"/>
      <c r="D10" s="212"/>
      <c r="E10" s="212" t="s">
        <v>199</v>
      </c>
      <c r="F10" s="467"/>
      <c r="G10" s="282" t="s">
        <v>293</v>
      </c>
      <c r="H10" s="212" t="s">
        <v>1085</v>
      </c>
      <c r="I10" s="467"/>
      <c r="J10" s="575" t="s">
        <v>1891</v>
      </c>
      <c r="K10" s="477" t="s">
        <v>740</v>
      </c>
      <c r="L10" s="478">
        <v>1</v>
      </c>
      <c r="M10" s="526" t="s">
        <v>1529</v>
      </c>
      <c r="N10" s="282" t="s">
        <v>2178</v>
      </c>
    </row>
    <row r="11" spans="1:14" s="22" customFormat="1" ht="93" customHeight="1" x14ac:dyDescent="0.25">
      <c r="A11" s="945"/>
      <c r="B11" s="864"/>
      <c r="C11" s="405"/>
      <c r="D11" s="213"/>
      <c r="E11" s="213" t="s">
        <v>199</v>
      </c>
      <c r="F11" s="405"/>
      <c r="G11" s="246" t="s">
        <v>2148</v>
      </c>
      <c r="H11" s="213" t="s">
        <v>1085</v>
      </c>
      <c r="I11" s="405"/>
      <c r="J11" s="261" t="s">
        <v>2149</v>
      </c>
      <c r="K11" s="173" t="s">
        <v>2150</v>
      </c>
      <c r="L11" s="430">
        <v>1</v>
      </c>
      <c r="M11" s="444" t="s">
        <v>1530</v>
      </c>
      <c r="N11" s="214" t="s">
        <v>2179</v>
      </c>
    </row>
    <row r="12" spans="1:14" s="22" customFormat="1" ht="220.5" customHeight="1" x14ac:dyDescent="0.25">
      <c r="A12" s="927"/>
      <c r="B12" s="865"/>
      <c r="C12" s="405"/>
      <c r="D12" s="213"/>
      <c r="E12" s="213" t="s">
        <v>199</v>
      </c>
      <c r="F12" s="405"/>
      <c r="G12" s="246" t="s">
        <v>294</v>
      </c>
      <c r="H12" s="213" t="s">
        <v>1085</v>
      </c>
      <c r="I12" s="405"/>
      <c r="J12" s="261" t="s">
        <v>1531</v>
      </c>
      <c r="K12" s="261" t="s">
        <v>295</v>
      </c>
      <c r="L12" s="430">
        <v>1</v>
      </c>
      <c r="M12" s="444" t="s">
        <v>2154</v>
      </c>
      <c r="N12" s="390" t="s">
        <v>2180</v>
      </c>
    </row>
    <row r="13" spans="1:14" s="480" customFormat="1" ht="214.5" customHeight="1" x14ac:dyDescent="0.25">
      <c r="A13" s="1278">
        <v>2</v>
      </c>
      <c r="B13" s="881" t="s">
        <v>741</v>
      </c>
      <c r="C13" s="467"/>
      <c r="D13" s="212"/>
      <c r="E13" s="212" t="s">
        <v>199</v>
      </c>
      <c r="F13" s="467"/>
      <c r="G13" s="246" t="s">
        <v>298</v>
      </c>
      <c r="H13" s="212" t="s">
        <v>1085</v>
      </c>
      <c r="I13" s="467"/>
      <c r="J13" s="171" t="s">
        <v>2182</v>
      </c>
      <c r="K13" s="245" t="s">
        <v>742</v>
      </c>
      <c r="L13" s="478">
        <v>1</v>
      </c>
      <c r="M13" s="526" t="s">
        <v>1720</v>
      </c>
      <c r="N13" s="479" t="s">
        <v>2151</v>
      </c>
    </row>
    <row r="14" spans="1:14" ht="126" customHeight="1" x14ac:dyDescent="0.25">
      <c r="A14" s="1280"/>
      <c r="B14" s="881"/>
      <c r="C14" s="405"/>
      <c r="D14" s="213"/>
      <c r="E14" s="213" t="s">
        <v>199</v>
      </c>
      <c r="F14" s="405"/>
      <c r="G14" s="246" t="s">
        <v>300</v>
      </c>
      <c r="H14" s="212" t="s">
        <v>1085</v>
      </c>
      <c r="I14" s="467"/>
      <c r="J14" s="575" t="s">
        <v>1532</v>
      </c>
      <c r="K14" s="245" t="s">
        <v>299</v>
      </c>
      <c r="L14" s="478">
        <v>1</v>
      </c>
      <c r="M14" s="526" t="s">
        <v>1533</v>
      </c>
      <c r="N14" s="282" t="s">
        <v>1534</v>
      </c>
    </row>
    <row r="15" spans="1:14" s="480" customFormat="1" ht="222" customHeight="1" x14ac:dyDescent="0.25">
      <c r="A15" s="212">
        <v>3</v>
      </c>
      <c r="B15" s="282" t="s">
        <v>301</v>
      </c>
      <c r="C15" s="467"/>
      <c r="D15" s="212"/>
      <c r="E15" s="212" t="s">
        <v>199</v>
      </c>
      <c r="F15" s="467"/>
      <c r="G15" s="261" t="s">
        <v>743</v>
      </c>
      <c r="H15" s="212" t="s">
        <v>1085</v>
      </c>
      <c r="I15" s="467"/>
      <c r="J15" s="575" t="s">
        <v>1890</v>
      </c>
      <c r="K15" s="261" t="s">
        <v>303</v>
      </c>
      <c r="L15" s="478">
        <v>1</v>
      </c>
      <c r="M15" s="526" t="s">
        <v>2155</v>
      </c>
      <c r="N15" s="282" t="s">
        <v>2181</v>
      </c>
    </row>
    <row r="16" spans="1:14" x14ac:dyDescent="0.25">
      <c r="G16" s="382"/>
      <c r="H16" s="104"/>
      <c r="I16" s="104"/>
      <c r="J16" s="105"/>
      <c r="K16" s="382"/>
      <c r="L16" s="535"/>
    </row>
    <row r="17" spans="2:12" ht="45" customHeight="1" x14ac:dyDescent="0.25">
      <c r="B17" s="485"/>
      <c r="C17" s="485"/>
      <c r="D17" s="859" t="s">
        <v>888</v>
      </c>
      <c r="E17" s="859"/>
      <c r="F17" s="485"/>
      <c r="G17" s="485"/>
      <c r="H17" s="860" t="s">
        <v>891</v>
      </c>
      <c r="I17" s="860"/>
      <c r="J17" s="584"/>
      <c r="K17" s="485"/>
      <c r="L17" s="483"/>
    </row>
    <row r="18" spans="2:12" ht="38.25" x14ac:dyDescent="0.25">
      <c r="B18" s="502" t="s">
        <v>597</v>
      </c>
      <c r="C18" s="485"/>
      <c r="D18" s="312" t="s">
        <v>897</v>
      </c>
      <c r="E18" s="312" t="s">
        <v>898</v>
      </c>
      <c r="F18" s="485"/>
      <c r="G18" s="485"/>
      <c r="H18" s="312" t="s">
        <v>897</v>
      </c>
      <c r="I18" s="312" t="s">
        <v>898</v>
      </c>
      <c r="J18" s="584"/>
      <c r="K18" s="502" t="s">
        <v>598</v>
      </c>
      <c r="L18" s="516" t="s">
        <v>601</v>
      </c>
    </row>
    <row r="19" spans="2:12" x14ac:dyDescent="0.25">
      <c r="B19" s="496">
        <f>COUNTIF(B6:B15,"*")</f>
        <v>3</v>
      </c>
      <c r="C19" s="497"/>
      <c r="D19" s="496">
        <f t="shared" ref="D19:E19" si="0">COUNTIF(D6:D15,"*")</f>
        <v>0</v>
      </c>
      <c r="E19" s="496">
        <f t="shared" si="0"/>
        <v>10</v>
      </c>
      <c r="F19" s="497"/>
      <c r="G19" s="497"/>
      <c r="H19" s="496">
        <f t="shared" ref="H19:I19" si="1">COUNTIF(H6:H15,"*")</f>
        <v>10</v>
      </c>
      <c r="I19" s="496">
        <f t="shared" si="1"/>
        <v>0</v>
      </c>
      <c r="J19" s="524"/>
      <c r="K19" s="496">
        <f>COUNTIF(K6:K15,"*")</f>
        <v>10</v>
      </c>
      <c r="L19" s="522">
        <f>AVERAGE(L6:L15)</f>
        <v>0.91999999999999993</v>
      </c>
    </row>
    <row r="20" spans="2:12" x14ac:dyDescent="0.25">
      <c r="G20" s="480"/>
      <c r="H20" s="480"/>
      <c r="I20" s="480"/>
      <c r="J20" s="672"/>
      <c r="K20" s="480"/>
      <c r="L20" s="535"/>
    </row>
  </sheetData>
  <mergeCells count="23">
    <mergeCell ref="G3:J3"/>
    <mergeCell ref="K3:N3"/>
    <mergeCell ref="D4:E4"/>
    <mergeCell ref="F4:F5"/>
    <mergeCell ref="A1:B1"/>
    <mergeCell ref="C1:F1"/>
    <mergeCell ref="C3:F3"/>
    <mergeCell ref="N4:N5"/>
    <mergeCell ref="G4:G5"/>
    <mergeCell ref="H4:I4"/>
    <mergeCell ref="J4:J5"/>
    <mergeCell ref="L4:L5"/>
    <mergeCell ref="M4:M5"/>
    <mergeCell ref="A4:A5"/>
    <mergeCell ref="B4:B5"/>
    <mergeCell ref="C4:C5"/>
    <mergeCell ref="G6:G7"/>
    <mergeCell ref="D17:E17"/>
    <mergeCell ref="H17:I17"/>
    <mergeCell ref="A13:A14"/>
    <mergeCell ref="A6:A12"/>
    <mergeCell ref="B6:B12"/>
    <mergeCell ref="B13:B14"/>
  </mergeCells>
  <pageMargins left="0.7" right="0.7" top="0.75" bottom="0.75" header="0.3" footer="0.3"/>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5"/>
  <sheetViews>
    <sheetView showGridLines="0" zoomScale="80" zoomScaleNormal="80" workbookViewId="0">
      <selection activeCell="K30" sqref="K30:K31"/>
    </sheetView>
  </sheetViews>
  <sheetFormatPr baseColWidth="10" defaultColWidth="12.5703125" defaultRowHeight="15" x14ac:dyDescent="0.25"/>
  <cols>
    <col min="1" max="1" width="5.140625" style="1" customWidth="1"/>
    <col min="2" max="2" width="23.42578125" style="1" customWidth="1"/>
    <col min="3" max="3" width="28.28515625" style="1" customWidth="1"/>
    <col min="4" max="5" width="9.85546875" style="1" customWidth="1"/>
    <col min="6" max="6" width="29" style="1" customWidth="1"/>
    <col min="7" max="7" width="47.140625" style="1" customWidth="1"/>
    <col min="8" max="9" width="10" style="1" customWidth="1"/>
    <col min="10" max="10" width="32.85546875" style="1" customWidth="1"/>
    <col min="11" max="11" width="30.7109375" style="1" customWidth="1"/>
    <col min="12" max="12" width="18" style="1" customWidth="1"/>
    <col min="13" max="13" width="43.140625" style="1" customWidth="1"/>
    <col min="14" max="14" width="36.140625" style="1" customWidth="1"/>
    <col min="15" max="16384" width="12.5703125" style="1"/>
  </cols>
  <sheetData>
    <row r="1" spans="1:14" ht="27" customHeight="1" x14ac:dyDescent="0.25">
      <c r="A1" s="1315" t="s">
        <v>31</v>
      </c>
      <c r="B1" s="1315"/>
      <c r="C1" s="862" t="s">
        <v>1577</v>
      </c>
      <c r="D1" s="862"/>
      <c r="E1" s="862"/>
      <c r="F1" s="862"/>
    </row>
    <row r="2" spans="1:14" ht="34.5" customHeight="1" x14ac:dyDescent="0.25"/>
    <row r="3" spans="1:14" s="22" customFormat="1" ht="16.5" x14ac:dyDescent="0.25">
      <c r="A3" s="1"/>
      <c r="B3" s="1"/>
      <c r="C3" s="922" t="s">
        <v>884</v>
      </c>
      <c r="D3" s="922"/>
      <c r="E3" s="922"/>
      <c r="F3" s="922"/>
      <c r="G3" s="923" t="s">
        <v>885</v>
      </c>
      <c r="H3" s="923"/>
      <c r="I3" s="923"/>
      <c r="J3" s="923"/>
      <c r="K3" s="924" t="s">
        <v>886</v>
      </c>
      <c r="L3" s="924"/>
      <c r="M3" s="924"/>
      <c r="N3" s="924"/>
    </row>
    <row r="4" spans="1:14" s="22" customForma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x14ac:dyDescent="0.25">
      <c r="A5" s="884"/>
      <c r="B5" s="884"/>
      <c r="C5" s="886"/>
      <c r="D5" s="273" t="s">
        <v>897</v>
      </c>
      <c r="E5" s="273" t="s">
        <v>898</v>
      </c>
      <c r="F5" s="859"/>
      <c r="G5" s="860"/>
      <c r="H5" s="274" t="s">
        <v>897</v>
      </c>
      <c r="I5" s="274" t="s">
        <v>898</v>
      </c>
      <c r="J5" s="860"/>
      <c r="K5" s="275" t="s">
        <v>899</v>
      </c>
      <c r="L5" s="870"/>
      <c r="M5" s="870"/>
      <c r="N5" s="870"/>
    </row>
    <row r="6" spans="1:14" s="22" customFormat="1" ht="45" x14ac:dyDescent="0.25">
      <c r="A6" s="1311">
        <v>1</v>
      </c>
      <c r="B6" s="1314" t="s">
        <v>1535</v>
      </c>
      <c r="C6" s="1310"/>
      <c r="D6" s="1310"/>
      <c r="E6" s="1311" t="s">
        <v>199</v>
      </c>
      <c r="F6" s="1310"/>
      <c r="G6" s="414" t="s">
        <v>1536</v>
      </c>
      <c r="H6" s="481" t="s">
        <v>199</v>
      </c>
      <c r="I6" s="482"/>
      <c r="J6" s="414" t="s">
        <v>1537</v>
      </c>
      <c r="K6" s="1311" t="s">
        <v>1538</v>
      </c>
      <c r="L6" s="1312">
        <v>1</v>
      </c>
      <c r="M6" s="1313" t="s">
        <v>2159</v>
      </c>
      <c r="N6" s="1313" t="s">
        <v>2160</v>
      </c>
    </row>
    <row r="7" spans="1:14" s="22" customFormat="1" x14ac:dyDescent="0.25">
      <c r="A7" s="1311"/>
      <c r="B7" s="1314"/>
      <c r="C7" s="1310"/>
      <c r="D7" s="1310"/>
      <c r="E7" s="1311"/>
      <c r="F7" s="1310"/>
      <c r="G7" s="414" t="s">
        <v>1539</v>
      </c>
      <c r="H7" s="481"/>
      <c r="I7" s="481" t="s">
        <v>199</v>
      </c>
      <c r="J7" s="414"/>
      <c r="K7" s="1311"/>
      <c r="L7" s="1312"/>
      <c r="M7" s="1313"/>
      <c r="N7" s="1313"/>
    </row>
    <row r="8" spans="1:14" s="22" customFormat="1" x14ac:dyDescent="0.25">
      <c r="A8" s="1311"/>
      <c r="B8" s="1314"/>
      <c r="C8" s="1310"/>
      <c r="D8" s="1310"/>
      <c r="E8" s="1311"/>
      <c r="F8" s="1310"/>
      <c r="G8" s="414" t="s">
        <v>1540</v>
      </c>
      <c r="H8" s="481" t="s">
        <v>199</v>
      </c>
      <c r="I8" s="482"/>
      <c r="J8" s="414" t="s">
        <v>1541</v>
      </c>
      <c r="K8" s="1311"/>
      <c r="L8" s="1312"/>
      <c r="M8" s="1313"/>
      <c r="N8" s="1313"/>
    </row>
    <row r="9" spans="1:14" s="22" customFormat="1" x14ac:dyDescent="0.25">
      <c r="A9" s="1311"/>
      <c r="B9" s="1314"/>
      <c r="C9" s="1310"/>
      <c r="D9" s="1310"/>
      <c r="E9" s="1311"/>
      <c r="F9" s="1310"/>
      <c r="G9" s="414" t="s">
        <v>1542</v>
      </c>
      <c r="H9" s="481" t="s">
        <v>199</v>
      </c>
      <c r="I9" s="482"/>
      <c r="J9" s="414" t="s">
        <v>1541</v>
      </c>
      <c r="K9" s="1311"/>
      <c r="L9" s="1312"/>
      <c r="M9" s="1313"/>
      <c r="N9" s="1313"/>
    </row>
    <row r="10" spans="1:14" s="22" customFormat="1" x14ac:dyDescent="0.25">
      <c r="A10" s="1311"/>
      <c r="B10" s="1314"/>
      <c r="C10" s="1310"/>
      <c r="D10" s="1310"/>
      <c r="E10" s="1311"/>
      <c r="F10" s="1310"/>
      <c r="G10" s="414" t="s">
        <v>1543</v>
      </c>
      <c r="H10" s="481"/>
      <c r="I10" s="481" t="s">
        <v>199</v>
      </c>
      <c r="J10" s="414"/>
      <c r="K10" s="1311"/>
      <c r="L10" s="1312"/>
      <c r="M10" s="1313"/>
      <c r="N10" s="1313"/>
    </row>
    <row r="11" spans="1:14" s="22" customFormat="1" x14ac:dyDescent="0.25">
      <c r="A11" s="1311"/>
      <c r="B11" s="1314"/>
      <c r="C11" s="1310"/>
      <c r="D11" s="1310"/>
      <c r="E11" s="1311"/>
      <c r="F11" s="1310"/>
      <c r="G11" s="414" t="s">
        <v>1544</v>
      </c>
      <c r="H11" s="481" t="s">
        <v>199</v>
      </c>
      <c r="I11" s="481"/>
      <c r="J11" s="414" t="s">
        <v>1541</v>
      </c>
      <c r="K11" s="1311"/>
      <c r="L11" s="1312"/>
      <c r="M11" s="1313"/>
      <c r="N11" s="1313"/>
    </row>
    <row r="12" spans="1:14" s="22" customFormat="1" x14ac:dyDescent="0.25">
      <c r="A12" s="1311"/>
      <c r="B12" s="1314"/>
      <c r="C12" s="1310"/>
      <c r="D12" s="1310"/>
      <c r="E12" s="1311"/>
      <c r="F12" s="1310"/>
      <c r="G12" s="414" t="s">
        <v>1545</v>
      </c>
      <c r="H12" s="481"/>
      <c r="I12" s="481" t="s">
        <v>199</v>
      </c>
      <c r="J12" s="414"/>
      <c r="K12" s="1311"/>
      <c r="L12" s="1312"/>
      <c r="M12" s="1313"/>
      <c r="N12" s="1313"/>
    </row>
    <row r="13" spans="1:14" s="22" customFormat="1" x14ac:dyDescent="0.25">
      <c r="A13" s="1311"/>
      <c r="B13" s="1314"/>
      <c r="C13" s="1310"/>
      <c r="D13" s="1310"/>
      <c r="E13" s="1311"/>
      <c r="F13" s="1310"/>
      <c r="G13" s="414" t="s">
        <v>1546</v>
      </c>
      <c r="H13" s="481" t="s">
        <v>199</v>
      </c>
      <c r="I13" s="482"/>
      <c r="J13" s="414" t="s">
        <v>1541</v>
      </c>
      <c r="K13" s="1311"/>
      <c r="L13" s="1312"/>
      <c r="M13" s="1313"/>
      <c r="N13" s="1313"/>
    </row>
    <row r="14" spans="1:14" s="22" customFormat="1" ht="30" x14ac:dyDescent="0.25">
      <c r="A14" s="1311"/>
      <c r="B14" s="1314"/>
      <c r="C14" s="1310"/>
      <c r="D14" s="1310"/>
      <c r="E14" s="1311"/>
      <c r="F14" s="1310"/>
      <c r="G14" s="414" t="s">
        <v>1547</v>
      </c>
      <c r="H14" s="481" t="s">
        <v>199</v>
      </c>
      <c r="I14" s="481"/>
      <c r="J14" s="414" t="s">
        <v>1541</v>
      </c>
      <c r="K14" s="1311"/>
      <c r="L14" s="1312"/>
      <c r="M14" s="1313"/>
      <c r="N14" s="1313"/>
    </row>
    <row r="15" spans="1:14" s="22" customFormat="1" x14ac:dyDescent="0.25">
      <c r="A15" s="1311"/>
      <c r="B15" s="1314"/>
      <c r="C15" s="1310"/>
      <c r="D15" s="1310"/>
      <c r="E15" s="1311"/>
      <c r="F15" s="1310"/>
      <c r="G15" s="414" t="s">
        <v>1548</v>
      </c>
      <c r="H15" s="481"/>
      <c r="I15" s="481" t="s">
        <v>199</v>
      </c>
      <c r="J15" s="414"/>
      <c r="K15" s="1311"/>
      <c r="L15" s="1312"/>
      <c r="M15" s="1313"/>
      <c r="N15" s="1313"/>
    </row>
    <row r="16" spans="1:14" s="22" customFormat="1" x14ac:dyDescent="0.25">
      <c r="A16" s="1311"/>
      <c r="B16" s="1314"/>
      <c r="C16" s="1310"/>
      <c r="D16" s="1310"/>
      <c r="E16" s="1311"/>
      <c r="F16" s="1310"/>
      <c r="G16" s="414" t="s">
        <v>1549</v>
      </c>
      <c r="H16" s="481" t="s">
        <v>199</v>
      </c>
      <c r="I16" s="481"/>
      <c r="J16" s="414" t="s">
        <v>1541</v>
      </c>
      <c r="K16" s="1311"/>
      <c r="L16" s="1312"/>
      <c r="M16" s="1313"/>
      <c r="N16" s="1313"/>
    </row>
    <row r="17" spans="1:14" s="22" customFormat="1" ht="30" x14ac:dyDescent="0.25">
      <c r="A17" s="1311"/>
      <c r="B17" s="1314"/>
      <c r="C17" s="1310"/>
      <c r="D17" s="1310"/>
      <c r="E17" s="1311"/>
      <c r="F17" s="1310"/>
      <c r="G17" s="414" t="s">
        <v>1550</v>
      </c>
      <c r="H17" s="481" t="s">
        <v>199</v>
      </c>
      <c r="I17" s="482"/>
      <c r="J17" s="414" t="s">
        <v>1541</v>
      </c>
      <c r="K17" s="1311"/>
      <c r="L17" s="1312"/>
      <c r="M17" s="1313"/>
      <c r="N17" s="1313"/>
    </row>
    <row r="18" spans="1:14" s="22" customFormat="1" x14ac:dyDescent="0.25">
      <c r="A18" s="1311"/>
      <c r="B18" s="1314"/>
      <c r="C18" s="1310"/>
      <c r="D18" s="1310"/>
      <c r="E18" s="1311"/>
      <c r="F18" s="1310"/>
      <c r="G18" s="414" t="s">
        <v>1551</v>
      </c>
      <c r="H18" s="481" t="s">
        <v>199</v>
      </c>
      <c r="I18" s="482"/>
      <c r="J18" s="414" t="s">
        <v>1541</v>
      </c>
      <c r="K18" s="1311"/>
      <c r="L18" s="1312"/>
      <c r="M18" s="1313"/>
      <c r="N18" s="1313"/>
    </row>
    <row r="19" spans="1:14" s="22" customFormat="1" ht="45" x14ac:dyDescent="0.25">
      <c r="A19" s="1311">
        <v>2</v>
      </c>
      <c r="B19" s="1314" t="s">
        <v>337</v>
      </c>
      <c r="C19" s="1310"/>
      <c r="D19" s="1310"/>
      <c r="E19" s="1311" t="s">
        <v>199</v>
      </c>
      <c r="F19" s="1310"/>
      <c r="G19" s="414" t="s">
        <v>1552</v>
      </c>
      <c r="H19" s="481" t="s">
        <v>199</v>
      </c>
      <c r="I19" s="482"/>
      <c r="J19" s="414" t="s">
        <v>1553</v>
      </c>
      <c r="K19" s="1311" t="s">
        <v>1554</v>
      </c>
      <c r="L19" s="1312">
        <v>1</v>
      </c>
      <c r="M19" s="1313" t="s">
        <v>1555</v>
      </c>
      <c r="N19" s="1313" t="s">
        <v>2156</v>
      </c>
    </row>
    <row r="20" spans="1:14" s="22" customFormat="1" ht="45" x14ac:dyDescent="0.25">
      <c r="A20" s="1311"/>
      <c r="B20" s="1314"/>
      <c r="C20" s="1310"/>
      <c r="D20" s="1310"/>
      <c r="E20" s="1311"/>
      <c r="F20" s="1310"/>
      <c r="G20" s="414" t="s">
        <v>1556</v>
      </c>
      <c r="H20" s="481" t="s">
        <v>199</v>
      </c>
      <c r="I20" s="482"/>
      <c r="J20" s="414" t="s">
        <v>1557</v>
      </c>
      <c r="K20" s="1311"/>
      <c r="L20" s="1312"/>
      <c r="M20" s="1313"/>
      <c r="N20" s="1313"/>
    </row>
    <row r="21" spans="1:14" s="22" customFormat="1" ht="60" x14ac:dyDescent="0.25">
      <c r="A21" s="1311"/>
      <c r="B21" s="1314"/>
      <c r="C21" s="1310"/>
      <c r="D21" s="1310"/>
      <c r="E21" s="1311"/>
      <c r="F21" s="1310"/>
      <c r="G21" s="414" t="s">
        <v>1558</v>
      </c>
      <c r="H21" s="481" t="s">
        <v>199</v>
      </c>
      <c r="I21" s="482"/>
      <c r="J21" s="414" t="s">
        <v>1559</v>
      </c>
      <c r="K21" s="1311"/>
      <c r="L21" s="1312"/>
      <c r="M21" s="1313"/>
      <c r="N21" s="1313"/>
    </row>
    <row r="22" spans="1:14" s="22" customFormat="1" ht="45" x14ac:dyDescent="0.25">
      <c r="A22" s="1311"/>
      <c r="B22" s="1314"/>
      <c r="C22" s="1310"/>
      <c r="D22" s="1310"/>
      <c r="E22" s="1311"/>
      <c r="F22" s="1310"/>
      <c r="G22" s="414" t="s">
        <v>2161</v>
      </c>
      <c r="H22" s="481" t="s">
        <v>199</v>
      </c>
      <c r="I22" s="482"/>
      <c r="J22" s="414" t="s">
        <v>1560</v>
      </c>
      <c r="K22" s="1311"/>
      <c r="L22" s="1312"/>
      <c r="M22" s="1313"/>
      <c r="N22" s="1313"/>
    </row>
    <row r="23" spans="1:14" s="22" customFormat="1" ht="60" x14ac:dyDescent="0.25">
      <c r="A23" s="1311"/>
      <c r="B23" s="1314"/>
      <c r="C23" s="1310"/>
      <c r="D23" s="1310"/>
      <c r="E23" s="1311"/>
      <c r="F23" s="1310"/>
      <c r="G23" s="414" t="s">
        <v>1561</v>
      </c>
      <c r="H23" s="481" t="s">
        <v>199</v>
      </c>
      <c r="I23" s="482"/>
      <c r="J23" s="414" t="s">
        <v>1562</v>
      </c>
      <c r="K23" s="1311"/>
      <c r="L23" s="1312"/>
      <c r="M23" s="1313"/>
      <c r="N23" s="1313"/>
    </row>
    <row r="24" spans="1:14" s="22" customFormat="1" ht="45" x14ac:dyDescent="0.25">
      <c r="A24" s="1311">
        <v>3</v>
      </c>
      <c r="B24" s="1314" t="s">
        <v>338</v>
      </c>
      <c r="C24" s="1310"/>
      <c r="D24" s="1310"/>
      <c r="E24" s="1311" t="s">
        <v>199</v>
      </c>
      <c r="F24" s="1310"/>
      <c r="G24" s="414" t="s">
        <v>1556</v>
      </c>
      <c r="H24" s="481" t="s">
        <v>199</v>
      </c>
      <c r="I24" s="482"/>
      <c r="J24" s="414" t="s">
        <v>1557</v>
      </c>
      <c r="K24" s="1311" t="s">
        <v>1563</v>
      </c>
      <c r="L24" s="1312">
        <v>1</v>
      </c>
      <c r="M24" s="1313" t="s">
        <v>1564</v>
      </c>
      <c r="N24" s="1313" t="s">
        <v>2157</v>
      </c>
    </row>
    <row r="25" spans="1:14" s="22" customFormat="1" ht="30" x14ac:dyDescent="0.25">
      <c r="A25" s="1311"/>
      <c r="B25" s="1314"/>
      <c r="C25" s="1310"/>
      <c r="D25" s="1310"/>
      <c r="E25" s="1311"/>
      <c r="F25" s="1310"/>
      <c r="G25" s="414" t="s">
        <v>1565</v>
      </c>
      <c r="H25" s="481"/>
      <c r="I25" s="481" t="s">
        <v>199</v>
      </c>
      <c r="J25" s="414" t="s">
        <v>1566</v>
      </c>
      <c r="K25" s="1311"/>
      <c r="L25" s="1312"/>
      <c r="M25" s="1313"/>
      <c r="N25" s="1313"/>
    </row>
    <row r="26" spans="1:14" s="22" customFormat="1" ht="30" x14ac:dyDescent="0.25">
      <c r="A26" s="1311"/>
      <c r="B26" s="1314"/>
      <c r="C26" s="1310"/>
      <c r="D26" s="1310"/>
      <c r="E26" s="1311"/>
      <c r="F26" s="1310"/>
      <c r="G26" s="414" t="s">
        <v>1567</v>
      </c>
      <c r="H26" s="481" t="s">
        <v>199</v>
      </c>
      <c r="I26" s="482"/>
      <c r="J26" s="414" t="s">
        <v>1568</v>
      </c>
      <c r="K26" s="1311"/>
      <c r="L26" s="1312"/>
      <c r="M26" s="1313"/>
      <c r="N26" s="1313"/>
    </row>
    <row r="27" spans="1:14" s="22" customFormat="1" ht="60" x14ac:dyDescent="0.25">
      <c r="A27" s="1311"/>
      <c r="B27" s="1314"/>
      <c r="C27" s="1310"/>
      <c r="D27" s="1310"/>
      <c r="E27" s="1311"/>
      <c r="F27" s="1310"/>
      <c r="G27" s="414" t="s">
        <v>1558</v>
      </c>
      <c r="H27" s="481" t="s">
        <v>199</v>
      </c>
      <c r="I27" s="482"/>
      <c r="J27" s="414" t="s">
        <v>1559</v>
      </c>
      <c r="K27" s="1311"/>
      <c r="L27" s="1312"/>
      <c r="M27" s="1313"/>
      <c r="N27" s="1313"/>
    </row>
    <row r="28" spans="1:14" s="22" customFormat="1" ht="45" x14ac:dyDescent="0.25">
      <c r="A28" s="1311"/>
      <c r="B28" s="1314"/>
      <c r="C28" s="1310"/>
      <c r="D28" s="1310"/>
      <c r="E28" s="1311"/>
      <c r="F28" s="1310"/>
      <c r="G28" s="414" t="s">
        <v>1569</v>
      </c>
      <c r="H28" s="481" t="s">
        <v>199</v>
      </c>
      <c r="I28" s="482"/>
      <c r="J28" s="414" t="s">
        <v>1570</v>
      </c>
      <c r="K28" s="1311"/>
      <c r="L28" s="1312"/>
      <c r="M28" s="1313"/>
      <c r="N28" s="1313"/>
    </row>
    <row r="29" spans="1:14" s="22" customFormat="1" ht="45" x14ac:dyDescent="0.25">
      <c r="A29" s="1311"/>
      <c r="B29" s="1314"/>
      <c r="C29" s="1310"/>
      <c r="D29" s="1310"/>
      <c r="E29" s="1311"/>
      <c r="F29" s="1310"/>
      <c r="G29" s="414" t="s">
        <v>1571</v>
      </c>
      <c r="H29" s="481"/>
      <c r="I29" s="481" t="s">
        <v>199</v>
      </c>
      <c r="J29" s="414" t="s">
        <v>2162</v>
      </c>
      <c r="K29" s="1311"/>
      <c r="L29" s="1312"/>
      <c r="M29" s="1313"/>
      <c r="N29" s="1313"/>
    </row>
    <row r="30" spans="1:14" s="22" customFormat="1" ht="45" x14ac:dyDescent="0.25">
      <c r="A30" s="1311">
        <v>4</v>
      </c>
      <c r="B30" s="1314" t="s">
        <v>339</v>
      </c>
      <c r="C30" s="1310"/>
      <c r="D30" s="1310"/>
      <c r="E30" s="1311" t="s">
        <v>199</v>
      </c>
      <c r="F30" s="1310"/>
      <c r="G30" s="414" t="s">
        <v>1572</v>
      </c>
      <c r="H30" s="481" t="s">
        <v>199</v>
      </c>
      <c r="I30" s="482"/>
      <c r="J30" s="414" t="s">
        <v>2163</v>
      </c>
      <c r="K30" s="1311" t="s">
        <v>1573</v>
      </c>
      <c r="L30" s="1312">
        <v>1</v>
      </c>
      <c r="M30" s="1313" t="s">
        <v>2164</v>
      </c>
      <c r="N30" s="1313" t="s">
        <v>2158</v>
      </c>
    </row>
    <row r="31" spans="1:14" s="22" customFormat="1" ht="60" x14ac:dyDescent="0.25">
      <c r="A31" s="1311"/>
      <c r="B31" s="1314"/>
      <c r="C31" s="1310"/>
      <c r="D31" s="1310"/>
      <c r="E31" s="1311"/>
      <c r="F31" s="1310"/>
      <c r="G31" s="414" t="s">
        <v>2165</v>
      </c>
      <c r="H31" s="481" t="s">
        <v>199</v>
      </c>
      <c r="I31" s="482"/>
      <c r="J31" s="414" t="s">
        <v>1574</v>
      </c>
      <c r="K31" s="1311"/>
      <c r="L31" s="1312"/>
      <c r="M31" s="1313"/>
      <c r="N31" s="1313"/>
    </row>
    <row r="32" spans="1:14" x14ac:dyDescent="0.25">
      <c r="A32" s="6"/>
      <c r="B32" s="6"/>
      <c r="C32" s="6"/>
      <c r="D32" s="6"/>
      <c r="E32" s="6"/>
      <c r="F32" s="6"/>
      <c r="G32" s="6"/>
      <c r="H32" s="6"/>
      <c r="I32" s="6"/>
      <c r="J32" s="6"/>
      <c r="K32" s="6"/>
      <c r="L32" s="6"/>
      <c r="M32" s="6"/>
      <c r="N32" s="6"/>
    </row>
    <row r="33" spans="1:14" ht="44.25" customHeight="1" x14ac:dyDescent="0.25">
      <c r="A33" s="6"/>
      <c r="B33" s="485"/>
      <c r="C33" s="485"/>
      <c r="D33" s="859" t="s">
        <v>888</v>
      </c>
      <c r="E33" s="859"/>
      <c r="F33" s="485"/>
      <c r="G33" s="485"/>
      <c r="H33" s="860" t="s">
        <v>891</v>
      </c>
      <c r="I33" s="860"/>
      <c r="J33" s="485"/>
      <c r="K33" s="485"/>
      <c r="L33" s="483"/>
      <c r="M33" s="6"/>
      <c r="N33" s="6"/>
    </row>
    <row r="34" spans="1:14" ht="45.75" customHeight="1" x14ac:dyDescent="0.25">
      <c r="A34" s="6"/>
      <c r="B34" s="502" t="s">
        <v>597</v>
      </c>
      <c r="C34" s="485"/>
      <c r="D34" s="312" t="s">
        <v>897</v>
      </c>
      <c r="E34" s="312" t="s">
        <v>898</v>
      </c>
      <c r="F34" s="485"/>
      <c r="G34" s="485"/>
      <c r="H34" s="312" t="s">
        <v>897</v>
      </c>
      <c r="I34" s="312" t="s">
        <v>898</v>
      </c>
      <c r="J34" s="485"/>
      <c r="K34" s="502" t="s">
        <v>598</v>
      </c>
      <c r="L34" s="516" t="s">
        <v>601</v>
      </c>
      <c r="M34" s="6"/>
      <c r="N34" s="6"/>
    </row>
    <row r="35" spans="1:14" ht="25.5" customHeight="1" x14ac:dyDescent="0.25">
      <c r="A35" s="6"/>
      <c r="B35" s="496">
        <f>COUNTIF(B6:B31,"*")</f>
        <v>4</v>
      </c>
      <c r="C35" s="497"/>
      <c r="D35" s="496">
        <f t="shared" ref="D35:E35" si="0">COUNTIF(D6:D31,"*")</f>
        <v>0</v>
      </c>
      <c r="E35" s="496">
        <f t="shared" si="0"/>
        <v>4</v>
      </c>
      <c r="F35" s="497"/>
      <c r="G35" s="497"/>
      <c r="H35" s="496">
        <f>COUNTIF(H6:H31,"*")</f>
        <v>20</v>
      </c>
      <c r="I35" s="496">
        <f>COUNTIF(I6:I31,"*")</f>
        <v>6</v>
      </c>
      <c r="J35" s="497"/>
      <c r="K35" s="496">
        <f>COUNTIF(K6:K31,"*")</f>
        <v>4</v>
      </c>
      <c r="L35" s="522">
        <f>AVERAGE(L6:L31)</f>
        <v>1</v>
      </c>
      <c r="M35" s="6"/>
      <c r="N35" s="6"/>
    </row>
    <row r="36" spans="1:14" x14ac:dyDescent="0.25">
      <c r="A36" s="6"/>
      <c r="B36" s="6"/>
      <c r="C36" s="6"/>
      <c r="D36" s="6"/>
      <c r="E36" s="6"/>
      <c r="F36" s="6"/>
      <c r="G36" s="6"/>
      <c r="H36" s="6"/>
      <c r="I36" s="6"/>
      <c r="J36" s="6"/>
      <c r="K36" s="6"/>
      <c r="L36" s="6"/>
      <c r="M36" s="6"/>
      <c r="N36" s="6"/>
    </row>
    <row r="37" spans="1:14" x14ac:dyDescent="0.25">
      <c r="A37" s="6"/>
      <c r="B37" s="6"/>
      <c r="C37" s="6"/>
      <c r="D37" s="6"/>
      <c r="E37" s="6"/>
      <c r="F37" s="6"/>
      <c r="G37" s="6"/>
      <c r="H37" s="6"/>
      <c r="I37" s="6"/>
      <c r="J37" s="6"/>
      <c r="K37" s="6"/>
      <c r="L37" s="6"/>
      <c r="M37" s="6"/>
      <c r="N37" s="6"/>
    </row>
    <row r="38" spans="1:14" x14ac:dyDescent="0.25">
      <c r="A38" s="6"/>
      <c r="B38" s="6"/>
      <c r="C38" s="6"/>
      <c r="D38" s="6"/>
      <c r="E38" s="6"/>
      <c r="F38" s="6"/>
      <c r="G38" s="6"/>
      <c r="H38" s="6"/>
      <c r="I38" s="6"/>
      <c r="J38" s="6"/>
      <c r="K38" s="6"/>
      <c r="L38" s="6"/>
      <c r="M38" s="6"/>
      <c r="N38" s="6"/>
    </row>
    <row r="39" spans="1:14" x14ac:dyDescent="0.25">
      <c r="A39" s="6"/>
      <c r="B39" s="6"/>
      <c r="C39" s="6"/>
      <c r="D39" s="6"/>
      <c r="E39" s="6"/>
      <c r="F39" s="6"/>
      <c r="G39" s="6"/>
      <c r="H39" s="6"/>
      <c r="I39" s="6"/>
      <c r="J39" s="6"/>
      <c r="K39" s="6"/>
      <c r="L39" s="6"/>
      <c r="M39" s="6"/>
      <c r="N39" s="6"/>
    </row>
    <row r="40" spans="1:14" x14ac:dyDescent="0.25">
      <c r="A40" s="6"/>
      <c r="B40" s="6"/>
      <c r="C40" s="6"/>
      <c r="D40" s="6"/>
      <c r="E40" s="6"/>
      <c r="F40" s="6"/>
      <c r="G40" s="6"/>
      <c r="H40" s="6"/>
      <c r="I40" s="6"/>
      <c r="J40" s="6"/>
      <c r="K40" s="6"/>
      <c r="L40" s="6"/>
      <c r="M40" s="6"/>
      <c r="N40" s="6"/>
    </row>
    <row r="41" spans="1:14" x14ac:dyDescent="0.25">
      <c r="A41" s="6"/>
      <c r="B41" s="6"/>
      <c r="C41" s="6"/>
      <c r="D41" s="6"/>
      <c r="E41" s="6"/>
      <c r="F41" s="6"/>
      <c r="G41" s="6"/>
      <c r="H41" s="6"/>
      <c r="I41" s="6"/>
      <c r="J41" s="6"/>
      <c r="K41" s="6"/>
      <c r="L41" s="6"/>
      <c r="M41" s="6"/>
      <c r="N41" s="6"/>
    </row>
    <row r="42" spans="1:14" x14ac:dyDescent="0.25">
      <c r="A42" s="6"/>
      <c r="B42" s="6"/>
      <c r="C42" s="6"/>
      <c r="D42" s="6"/>
      <c r="E42" s="6"/>
      <c r="F42" s="6"/>
      <c r="G42" s="6"/>
      <c r="H42" s="6"/>
      <c r="I42" s="6"/>
      <c r="J42" s="6"/>
      <c r="K42" s="6"/>
      <c r="L42" s="6"/>
      <c r="M42" s="6"/>
      <c r="N42" s="6"/>
    </row>
    <row r="43" spans="1:14" x14ac:dyDescent="0.25">
      <c r="A43" s="6"/>
      <c r="B43" s="6"/>
      <c r="C43" s="6"/>
      <c r="D43" s="6"/>
      <c r="E43" s="6"/>
      <c r="F43" s="6"/>
      <c r="G43" s="6"/>
      <c r="H43" s="6"/>
      <c r="I43" s="6"/>
      <c r="J43" s="6"/>
      <c r="K43" s="6"/>
      <c r="L43" s="6"/>
      <c r="M43" s="6"/>
      <c r="N43" s="6"/>
    </row>
    <row r="44" spans="1:14" x14ac:dyDescent="0.25">
      <c r="A44" s="6"/>
      <c r="B44" s="6"/>
      <c r="C44" s="6"/>
      <c r="D44" s="6"/>
      <c r="E44" s="6"/>
      <c r="F44" s="6"/>
      <c r="G44" s="6"/>
      <c r="H44" s="6"/>
      <c r="I44" s="6"/>
      <c r="J44" s="6"/>
      <c r="K44" s="6"/>
      <c r="L44" s="6"/>
      <c r="M44" s="6"/>
      <c r="N44" s="6"/>
    </row>
    <row r="45" spans="1:14" x14ac:dyDescent="0.25">
      <c r="A45" s="6"/>
      <c r="B45" s="6"/>
      <c r="C45" s="6"/>
      <c r="D45" s="6"/>
      <c r="E45" s="6"/>
      <c r="F45" s="6"/>
      <c r="G45" s="6"/>
      <c r="H45" s="6"/>
      <c r="I45" s="6"/>
      <c r="J45" s="6"/>
      <c r="K45" s="6"/>
      <c r="L45" s="6"/>
      <c r="M45" s="6"/>
      <c r="N45" s="6"/>
    </row>
    <row r="46" spans="1:14" x14ac:dyDescent="0.25">
      <c r="A46" s="6"/>
      <c r="B46" s="6"/>
      <c r="C46" s="6"/>
      <c r="D46" s="6"/>
      <c r="E46" s="6"/>
      <c r="F46" s="6"/>
      <c r="G46" s="6"/>
      <c r="H46" s="6"/>
      <c r="I46" s="6"/>
      <c r="J46" s="6"/>
      <c r="K46" s="6"/>
      <c r="L46" s="6"/>
      <c r="M46" s="6"/>
      <c r="N46" s="6"/>
    </row>
    <row r="47" spans="1:14" x14ac:dyDescent="0.25">
      <c r="A47" s="6"/>
      <c r="B47" s="6"/>
      <c r="C47" s="6"/>
      <c r="D47" s="6"/>
      <c r="E47" s="6"/>
      <c r="F47" s="6"/>
      <c r="G47" s="6"/>
      <c r="H47" s="6"/>
      <c r="I47" s="6"/>
      <c r="J47" s="6"/>
      <c r="K47" s="6"/>
      <c r="L47" s="6"/>
      <c r="M47" s="6"/>
      <c r="N47" s="6"/>
    </row>
    <row r="48" spans="1:14" x14ac:dyDescent="0.25">
      <c r="A48" s="6"/>
      <c r="B48" s="6"/>
      <c r="C48" s="6"/>
      <c r="D48" s="6"/>
      <c r="E48" s="6"/>
      <c r="F48" s="6"/>
      <c r="G48" s="6"/>
      <c r="H48" s="6"/>
      <c r="I48" s="6"/>
      <c r="J48" s="6"/>
      <c r="K48" s="6"/>
      <c r="L48" s="6"/>
      <c r="M48" s="6"/>
      <c r="N48" s="6"/>
    </row>
    <row r="49" spans="1:14" x14ac:dyDescent="0.25">
      <c r="A49" s="6"/>
      <c r="B49" s="6"/>
      <c r="C49" s="6"/>
      <c r="D49" s="6"/>
      <c r="E49" s="6"/>
      <c r="F49" s="6"/>
      <c r="G49" s="6"/>
      <c r="H49" s="6"/>
      <c r="I49" s="6"/>
      <c r="J49" s="6"/>
      <c r="K49" s="6"/>
      <c r="L49" s="6"/>
      <c r="M49" s="6"/>
      <c r="N49" s="6"/>
    </row>
    <row r="50" spans="1:14" x14ac:dyDescent="0.25">
      <c r="A50" s="6"/>
      <c r="B50" s="6"/>
      <c r="C50" s="6"/>
      <c r="D50" s="6"/>
      <c r="E50" s="6"/>
      <c r="F50" s="6"/>
      <c r="G50" s="6"/>
      <c r="H50" s="6"/>
      <c r="I50" s="6"/>
      <c r="J50" s="6"/>
      <c r="K50" s="6"/>
      <c r="L50" s="6"/>
      <c r="M50" s="6"/>
      <c r="N50" s="6"/>
    </row>
    <row r="51" spans="1:14" x14ac:dyDescent="0.25">
      <c r="A51" s="6"/>
      <c r="B51" s="6"/>
      <c r="C51" s="6"/>
      <c r="D51" s="6"/>
      <c r="E51" s="6"/>
      <c r="F51" s="6"/>
      <c r="G51" s="6"/>
      <c r="H51" s="6"/>
      <c r="I51" s="6"/>
      <c r="J51" s="6"/>
      <c r="K51" s="6"/>
      <c r="L51" s="6"/>
      <c r="M51" s="6"/>
      <c r="N51" s="6"/>
    </row>
    <row r="52" spans="1:14" x14ac:dyDescent="0.25">
      <c r="A52" s="6"/>
      <c r="B52" s="6"/>
      <c r="C52" s="6"/>
      <c r="D52" s="6"/>
      <c r="E52" s="6"/>
      <c r="F52" s="6"/>
      <c r="G52" s="6"/>
      <c r="H52" s="6"/>
      <c r="I52" s="6"/>
      <c r="J52" s="6"/>
      <c r="K52" s="6"/>
      <c r="L52" s="6"/>
      <c r="M52" s="6"/>
      <c r="N52" s="6"/>
    </row>
    <row r="53" spans="1:14" x14ac:dyDescent="0.25">
      <c r="A53" s="6"/>
      <c r="B53" s="6"/>
      <c r="C53" s="6"/>
      <c r="D53" s="6"/>
      <c r="E53" s="6"/>
      <c r="F53" s="6"/>
      <c r="G53" s="6"/>
      <c r="H53" s="6"/>
      <c r="I53" s="6"/>
      <c r="J53" s="6"/>
      <c r="K53" s="6"/>
      <c r="L53" s="6"/>
      <c r="M53" s="6"/>
      <c r="N53" s="6"/>
    </row>
    <row r="54" spans="1:14" x14ac:dyDescent="0.25">
      <c r="A54" s="6"/>
      <c r="B54" s="6"/>
      <c r="C54" s="6"/>
      <c r="D54" s="6"/>
      <c r="E54" s="6"/>
      <c r="F54" s="6"/>
      <c r="G54" s="6"/>
      <c r="H54" s="6"/>
      <c r="I54" s="6"/>
      <c r="J54" s="6"/>
      <c r="K54" s="6"/>
      <c r="L54" s="6"/>
      <c r="M54" s="6"/>
      <c r="N54" s="6"/>
    </row>
    <row r="55" spans="1:14" x14ac:dyDescent="0.25">
      <c r="A55" s="6"/>
      <c r="B55" s="6"/>
      <c r="C55" s="6"/>
      <c r="D55" s="6"/>
      <c r="E55" s="6"/>
      <c r="F55" s="6"/>
      <c r="G55" s="6"/>
      <c r="H55" s="6"/>
      <c r="I55" s="6"/>
      <c r="J55" s="6"/>
      <c r="K55" s="6"/>
      <c r="L55" s="6"/>
      <c r="M55" s="6"/>
      <c r="N55" s="6"/>
    </row>
    <row r="56" spans="1:14" x14ac:dyDescent="0.25">
      <c r="A56" s="6"/>
      <c r="B56" s="6"/>
      <c r="C56" s="6"/>
      <c r="D56" s="6"/>
      <c r="E56" s="6"/>
      <c r="F56" s="6"/>
      <c r="G56" s="6"/>
      <c r="H56" s="6"/>
      <c r="I56" s="6"/>
      <c r="J56" s="6"/>
      <c r="K56" s="6"/>
      <c r="L56" s="6"/>
      <c r="M56" s="6"/>
      <c r="N56" s="6"/>
    </row>
    <row r="57" spans="1:14" x14ac:dyDescent="0.25">
      <c r="A57" s="6"/>
      <c r="B57" s="6"/>
      <c r="C57" s="6"/>
      <c r="D57" s="6"/>
      <c r="E57" s="6"/>
      <c r="F57" s="6"/>
      <c r="G57" s="6"/>
      <c r="H57" s="6"/>
      <c r="I57" s="6"/>
      <c r="J57" s="6"/>
      <c r="K57" s="6"/>
      <c r="L57" s="6"/>
      <c r="M57" s="6"/>
      <c r="N57" s="6"/>
    </row>
    <row r="58" spans="1:14" x14ac:dyDescent="0.25">
      <c r="A58" s="6"/>
      <c r="B58" s="6"/>
      <c r="C58" s="6"/>
      <c r="D58" s="6"/>
      <c r="E58" s="6"/>
      <c r="F58" s="6"/>
      <c r="G58" s="6"/>
      <c r="H58" s="6"/>
      <c r="I58" s="6"/>
      <c r="J58" s="6"/>
      <c r="K58" s="6"/>
      <c r="L58" s="6"/>
      <c r="M58" s="6"/>
      <c r="N58" s="6"/>
    </row>
    <row r="59" spans="1:14" x14ac:dyDescent="0.25">
      <c r="A59" s="6"/>
      <c r="B59" s="6"/>
      <c r="C59" s="6"/>
      <c r="D59" s="6"/>
      <c r="E59" s="6"/>
      <c r="F59" s="6"/>
      <c r="G59" s="6"/>
      <c r="H59" s="6"/>
      <c r="I59" s="6"/>
      <c r="J59" s="6"/>
      <c r="K59" s="6"/>
      <c r="L59" s="6"/>
      <c r="M59" s="6"/>
      <c r="N59" s="6"/>
    </row>
    <row r="60" spans="1:14" x14ac:dyDescent="0.25">
      <c r="A60" s="6"/>
      <c r="B60" s="6"/>
      <c r="C60" s="6"/>
      <c r="D60" s="6"/>
      <c r="E60" s="6"/>
      <c r="F60" s="6"/>
      <c r="G60" s="6"/>
      <c r="H60" s="6"/>
      <c r="I60" s="6"/>
      <c r="J60" s="6"/>
      <c r="K60" s="6"/>
      <c r="L60" s="6"/>
      <c r="M60" s="6"/>
      <c r="N60" s="6"/>
    </row>
    <row r="61" spans="1:14" x14ac:dyDescent="0.25">
      <c r="A61" s="6"/>
      <c r="B61" s="6"/>
      <c r="C61" s="6"/>
      <c r="D61" s="6"/>
      <c r="E61" s="6"/>
      <c r="F61" s="6"/>
      <c r="G61" s="6"/>
      <c r="H61" s="6"/>
      <c r="I61" s="6"/>
      <c r="J61" s="6"/>
      <c r="K61" s="6"/>
      <c r="L61" s="6"/>
      <c r="M61" s="6"/>
      <c r="N61" s="6"/>
    </row>
    <row r="62" spans="1:14" x14ac:dyDescent="0.25">
      <c r="A62" s="6"/>
      <c r="B62" s="6"/>
      <c r="C62" s="6"/>
      <c r="D62" s="6"/>
      <c r="E62" s="6"/>
      <c r="F62" s="6"/>
      <c r="G62" s="6"/>
      <c r="H62" s="6"/>
      <c r="I62" s="6"/>
      <c r="J62" s="6"/>
      <c r="K62" s="6"/>
      <c r="L62" s="6"/>
      <c r="M62" s="6"/>
      <c r="N62" s="6"/>
    </row>
    <row r="63" spans="1:14" x14ac:dyDescent="0.25">
      <c r="A63" s="6"/>
      <c r="B63" s="6"/>
      <c r="C63" s="6"/>
      <c r="D63" s="6"/>
      <c r="E63" s="6"/>
      <c r="F63" s="6"/>
      <c r="G63" s="6"/>
      <c r="H63" s="6"/>
      <c r="I63" s="6"/>
      <c r="J63" s="6"/>
      <c r="K63" s="6"/>
      <c r="L63" s="6"/>
      <c r="M63" s="6"/>
      <c r="N63" s="6"/>
    </row>
    <row r="64" spans="1:14" x14ac:dyDescent="0.25">
      <c r="A64" s="6"/>
      <c r="B64" s="6"/>
      <c r="C64" s="6"/>
      <c r="D64" s="6"/>
      <c r="E64" s="6"/>
      <c r="F64" s="6"/>
      <c r="G64" s="6"/>
      <c r="H64" s="6"/>
      <c r="I64" s="6"/>
      <c r="J64" s="6"/>
      <c r="K64" s="6"/>
      <c r="L64" s="6"/>
      <c r="M64" s="6"/>
      <c r="N64" s="6"/>
    </row>
    <row r="65" spans="1:14" x14ac:dyDescent="0.25">
      <c r="A65" s="6"/>
      <c r="B65" s="6"/>
      <c r="C65" s="6"/>
      <c r="D65" s="6"/>
      <c r="E65" s="6"/>
      <c r="F65" s="6"/>
      <c r="G65" s="6"/>
      <c r="H65" s="6"/>
      <c r="I65" s="6"/>
      <c r="J65" s="6"/>
      <c r="K65" s="6"/>
      <c r="L65" s="6"/>
      <c r="M65" s="6"/>
      <c r="N65" s="6"/>
    </row>
    <row r="66" spans="1:14" x14ac:dyDescent="0.25">
      <c r="A66" s="6"/>
      <c r="B66" s="6"/>
      <c r="C66" s="6"/>
      <c r="D66" s="6"/>
      <c r="E66" s="6"/>
      <c r="F66" s="6"/>
      <c r="G66" s="6"/>
      <c r="H66" s="6"/>
      <c r="I66" s="6"/>
      <c r="J66" s="6"/>
      <c r="K66" s="6"/>
      <c r="L66" s="6"/>
      <c r="M66" s="6"/>
      <c r="N66" s="6"/>
    </row>
    <row r="67" spans="1:14" x14ac:dyDescent="0.25">
      <c r="A67" s="6"/>
      <c r="B67" s="6"/>
      <c r="C67" s="6"/>
      <c r="D67" s="6"/>
      <c r="E67" s="6"/>
      <c r="F67" s="6"/>
      <c r="G67" s="6"/>
      <c r="H67" s="6"/>
      <c r="I67" s="6"/>
      <c r="J67" s="6"/>
      <c r="K67" s="6"/>
      <c r="L67" s="6"/>
      <c r="M67" s="6"/>
      <c r="N67" s="6"/>
    </row>
    <row r="68" spans="1:14" x14ac:dyDescent="0.25">
      <c r="A68" s="6"/>
      <c r="B68" s="6"/>
      <c r="C68" s="6"/>
      <c r="D68" s="6"/>
      <c r="E68" s="6"/>
      <c r="F68" s="6"/>
      <c r="G68" s="6"/>
      <c r="H68" s="6"/>
      <c r="I68" s="6"/>
      <c r="J68" s="6"/>
      <c r="K68" s="6"/>
      <c r="L68" s="6"/>
      <c r="M68" s="6"/>
      <c r="N68" s="6"/>
    </row>
    <row r="69" spans="1:14" x14ac:dyDescent="0.25">
      <c r="A69" s="6"/>
      <c r="B69" s="6"/>
      <c r="C69" s="6"/>
      <c r="D69" s="6"/>
      <c r="E69" s="6"/>
      <c r="F69" s="6"/>
      <c r="G69" s="6"/>
      <c r="H69" s="6"/>
      <c r="I69" s="6"/>
      <c r="J69" s="6"/>
      <c r="K69" s="6"/>
      <c r="L69" s="6"/>
      <c r="M69" s="6"/>
      <c r="N69" s="6"/>
    </row>
    <row r="70" spans="1:14" x14ac:dyDescent="0.25">
      <c r="A70" s="6"/>
      <c r="B70" s="6"/>
      <c r="C70" s="6"/>
      <c r="D70" s="6"/>
      <c r="E70" s="6"/>
      <c r="F70" s="6"/>
      <c r="G70" s="6"/>
      <c r="H70" s="6"/>
      <c r="I70" s="6"/>
      <c r="J70" s="6"/>
      <c r="K70" s="6"/>
      <c r="L70" s="6"/>
      <c r="M70" s="6"/>
      <c r="N70" s="6"/>
    </row>
    <row r="71" spans="1:14" x14ac:dyDescent="0.25">
      <c r="A71" s="6"/>
      <c r="B71" s="6"/>
      <c r="C71" s="6"/>
      <c r="D71" s="6"/>
      <c r="E71" s="6"/>
      <c r="F71" s="6"/>
      <c r="G71" s="6"/>
      <c r="H71" s="6"/>
      <c r="I71" s="6"/>
      <c r="J71" s="6"/>
      <c r="K71" s="6"/>
      <c r="L71" s="6"/>
      <c r="M71" s="6"/>
      <c r="N71" s="6"/>
    </row>
    <row r="72" spans="1:14" x14ac:dyDescent="0.25">
      <c r="A72" s="6"/>
      <c r="B72" s="6"/>
      <c r="C72" s="6"/>
      <c r="D72" s="6"/>
      <c r="E72" s="6"/>
      <c r="F72" s="6"/>
      <c r="G72" s="6"/>
      <c r="H72" s="6"/>
      <c r="I72" s="6"/>
      <c r="J72" s="6"/>
      <c r="K72" s="6"/>
      <c r="L72" s="6"/>
      <c r="M72" s="6"/>
      <c r="N72" s="6"/>
    </row>
    <row r="73" spans="1:14" x14ac:dyDescent="0.25">
      <c r="A73" s="6"/>
      <c r="B73" s="6"/>
      <c r="C73" s="6"/>
      <c r="D73" s="6"/>
      <c r="E73" s="6"/>
      <c r="F73" s="6"/>
      <c r="G73" s="6"/>
      <c r="H73" s="6"/>
      <c r="I73" s="6"/>
      <c r="J73" s="6"/>
      <c r="K73" s="6"/>
      <c r="L73" s="6"/>
      <c r="M73" s="6"/>
      <c r="N73" s="6"/>
    </row>
    <row r="74" spans="1:14" x14ac:dyDescent="0.25">
      <c r="A74" s="6"/>
      <c r="B74" s="6"/>
      <c r="C74" s="6"/>
      <c r="D74" s="6"/>
      <c r="E74" s="6"/>
      <c r="F74" s="6"/>
      <c r="G74" s="6"/>
      <c r="H74" s="6"/>
      <c r="I74" s="6"/>
      <c r="J74" s="6"/>
      <c r="K74" s="6"/>
      <c r="L74" s="6"/>
      <c r="M74" s="6"/>
      <c r="N74" s="6"/>
    </row>
    <row r="75" spans="1:14" x14ac:dyDescent="0.25">
      <c r="A75" s="6"/>
      <c r="B75" s="6"/>
      <c r="C75" s="6"/>
      <c r="D75" s="6"/>
      <c r="E75" s="6"/>
      <c r="F75" s="6"/>
      <c r="G75" s="6"/>
      <c r="H75" s="6"/>
      <c r="I75" s="6"/>
      <c r="J75" s="6"/>
      <c r="K75" s="6"/>
      <c r="L75" s="6"/>
      <c r="M75" s="6"/>
      <c r="N75" s="6"/>
    </row>
    <row r="76" spans="1:14" x14ac:dyDescent="0.25">
      <c r="A76" s="6"/>
      <c r="B76" s="6"/>
      <c r="C76" s="6"/>
      <c r="D76" s="6"/>
      <c r="E76" s="6"/>
      <c r="F76" s="6"/>
      <c r="G76" s="6"/>
      <c r="H76" s="6"/>
      <c r="I76" s="6"/>
      <c r="J76" s="6"/>
      <c r="K76" s="6"/>
      <c r="L76" s="6"/>
      <c r="M76" s="6"/>
      <c r="N76" s="6"/>
    </row>
    <row r="77" spans="1:14" x14ac:dyDescent="0.25">
      <c r="A77" s="6"/>
      <c r="B77" s="6"/>
      <c r="C77" s="6"/>
      <c r="D77" s="6"/>
      <c r="E77" s="6"/>
      <c r="F77" s="6"/>
      <c r="G77" s="6"/>
      <c r="H77" s="6"/>
      <c r="I77" s="6"/>
      <c r="J77" s="6"/>
      <c r="K77" s="6"/>
      <c r="L77" s="6"/>
      <c r="M77" s="6"/>
      <c r="N77" s="6"/>
    </row>
    <row r="78" spans="1:14" x14ac:dyDescent="0.25">
      <c r="A78" s="6"/>
      <c r="B78" s="6"/>
      <c r="C78" s="6"/>
      <c r="D78" s="6"/>
      <c r="E78" s="6"/>
      <c r="F78" s="6"/>
      <c r="G78" s="6"/>
      <c r="H78" s="6"/>
      <c r="I78" s="6"/>
      <c r="J78" s="6"/>
      <c r="K78" s="6"/>
      <c r="L78" s="6"/>
      <c r="M78" s="6"/>
      <c r="N78" s="6"/>
    </row>
    <row r="79" spans="1:14" x14ac:dyDescent="0.25">
      <c r="A79" s="6"/>
      <c r="B79" s="6"/>
      <c r="C79" s="6"/>
      <c r="D79" s="6"/>
      <c r="E79" s="6"/>
      <c r="F79" s="6"/>
      <c r="G79" s="6"/>
      <c r="H79" s="6"/>
      <c r="I79" s="6"/>
      <c r="J79" s="6"/>
      <c r="K79" s="6"/>
      <c r="L79" s="6"/>
      <c r="M79" s="6"/>
      <c r="N79" s="6"/>
    </row>
    <row r="80" spans="1:14" x14ac:dyDescent="0.25">
      <c r="A80" s="6"/>
      <c r="B80" s="6"/>
      <c r="C80" s="6"/>
      <c r="D80" s="6"/>
      <c r="E80" s="6"/>
      <c r="F80" s="6"/>
      <c r="G80" s="6"/>
      <c r="H80" s="6"/>
      <c r="I80" s="6"/>
      <c r="J80" s="6"/>
      <c r="K80" s="6"/>
      <c r="L80" s="6"/>
      <c r="M80" s="6"/>
      <c r="N80" s="6"/>
    </row>
    <row r="81" spans="1:14" x14ac:dyDescent="0.25">
      <c r="A81" s="6"/>
      <c r="B81" s="6"/>
      <c r="C81" s="6"/>
      <c r="D81" s="6"/>
      <c r="E81" s="6"/>
      <c r="F81" s="6"/>
      <c r="G81" s="6"/>
      <c r="H81" s="6"/>
      <c r="I81" s="6"/>
      <c r="J81" s="6"/>
      <c r="K81" s="6"/>
      <c r="L81" s="6"/>
      <c r="M81" s="6"/>
      <c r="N81" s="6"/>
    </row>
    <row r="82" spans="1:14" x14ac:dyDescent="0.25">
      <c r="A82" s="6"/>
      <c r="B82" s="6"/>
      <c r="C82" s="6"/>
      <c r="D82" s="6"/>
      <c r="E82" s="6"/>
      <c r="F82" s="6"/>
      <c r="G82" s="6"/>
      <c r="H82" s="6"/>
      <c r="I82" s="6"/>
      <c r="J82" s="6"/>
      <c r="K82" s="6"/>
      <c r="L82" s="6"/>
      <c r="M82" s="6"/>
      <c r="N82" s="6"/>
    </row>
    <row r="83" spans="1:14" x14ac:dyDescent="0.25">
      <c r="A83" s="6"/>
      <c r="B83" s="6"/>
      <c r="C83" s="6"/>
      <c r="D83" s="6"/>
      <c r="E83" s="6"/>
      <c r="F83" s="6"/>
      <c r="G83" s="6"/>
      <c r="H83" s="6"/>
      <c r="I83" s="6"/>
      <c r="J83" s="6"/>
      <c r="K83" s="6"/>
      <c r="L83" s="6"/>
      <c r="M83" s="6"/>
      <c r="N83" s="6"/>
    </row>
    <row r="84" spans="1:14" x14ac:dyDescent="0.25">
      <c r="A84" s="6"/>
      <c r="B84" s="6"/>
      <c r="C84" s="6"/>
      <c r="D84" s="6"/>
      <c r="E84" s="6"/>
      <c r="F84" s="6"/>
      <c r="G84" s="6"/>
      <c r="H84" s="6"/>
      <c r="I84" s="6"/>
      <c r="J84" s="6"/>
      <c r="K84" s="6"/>
      <c r="L84" s="6"/>
      <c r="M84" s="6"/>
      <c r="N84" s="6"/>
    </row>
    <row r="85" spans="1:14" x14ac:dyDescent="0.25">
      <c r="A85" s="6"/>
      <c r="B85" s="6"/>
      <c r="C85" s="6"/>
      <c r="D85" s="6"/>
      <c r="E85" s="6"/>
      <c r="F85" s="6"/>
      <c r="G85" s="6"/>
      <c r="H85" s="6"/>
      <c r="I85" s="6"/>
      <c r="J85" s="6"/>
      <c r="K85" s="6"/>
      <c r="L85" s="6"/>
      <c r="M85" s="6"/>
      <c r="N85" s="6"/>
    </row>
    <row r="86" spans="1:14" x14ac:dyDescent="0.25">
      <c r="A86" s="6"/>
      <c r="B86" s="6"/>
      <c r="C86" s="6"/>
      <c r="D86" s="6"/>
      <c r="E86" s="6"/>
      <c r="F86" s="6"/>
      <c r="G86" s="6"/>
      <c r="H86" s="6"/>
      <c r="I86" s="6"/>
      <c r="J86" s="6"/>
      <c r="K86" s="6"/>
      <c r="L86" s="6"/>
      <c r="M86" s="6"/>
      <c r="N86" s="6"/>
    </row>
    <row r="87" spans="1:14" x14ac:dyDescent="0.25">
      <c r="A87" s="6"/>
      <c r="B87" s="6"/>
      <c r="C87" s="6"/>
      <c r="D87" s="6"/>
      <c r="E87" s="6"/>
      <c r="F87" s="6"/>
      <c r="G87" s="6"/>
      <c r="H87" s="6"/>
      <c r="I87" s="6"/>
      <c r="J87" s="6"/>
      <c r="K87" s="6"/>
      <c r="L87" s="6"/>
      <c r="M87" s="6"/>
      <c r="N87" s="6"/>
    </row>
    <row r="88" spans="1:14" x14ac:dyDescent="0.25">
      <c r="A88" s="6"/>
      <c r="B88" s="6"/>
      <c r="C88" s="6"/>
      <c r="D88" s="6"/>
      <c r="E88" s="6"/>
      <c r="F88" s="6"/>
      <c r="G88" s="6"/>
      <c r="H88" s="6"/>
      <c r="I88" s="6"/>
      <c r="J88" s="6"/>
      <c r="K88" s="6"/>
      <c r="L88" s="6"/>
      <c r="M88" s="6"/>
      <c r="N88" s="6"/>
    </row>
    <row r="89" spans="1:14" x14ac:dyDescent="0.25">
      <c r="A89" s="6"/>
      <c r="B89" s="6"/>
      <c r="C89" s="6"/>
      <c r="D89" s="6"/>
      <c r="E89" s="6"/>
      <c r="F89" s="6"/>
      <c r="G89" s="6"/>
      <c r="H89" s="6"/>
      <c r="I89" s="6"/>
      <c r="J89" s="6"/>
      <c r="K89" s="6"/>
      <c r="L89" s="6"/>
      <c r="M89" s="6"/>
      <c r="N89" s="6"/>
    </row>
    <row r="90" spans="1:14" x14ac:dyDescent="0.25">
      <c r="A90" s="6"/>
      <c r="B90" s="6"/>
      <c r="C90" s="6"/>
      <c r="D90" s="6"/>
      <c r="E90" s="6"/>
      <c r="F90" s="6"/>
      <c r="G90" s="6"/>
      <c r="H90" s="6"/>
      <c r="I90" s="6"/>
      <c r="J90" s="6"/>
      <c r="K90" s="6"/>
      <c r="L90" s="6"/>
      <c r="M90" s="6"/>
      <c r="N90" s="6"/>
    </row>
    <row r="91" spans="1:14" x14ac:dyDescent="0.25">
      <c r="A91" s="6"/>
      <c r="B91" s="6"/>
      <c r="C91" s="6"/>
      <c r="D91" s="6"/>
      <c r="E91" s="6"/>
      <c r="F91" s="6"/>
      <c r="G91" s="6"/>
      <c r="H91" s="6"/>
      <c r="I91" s="6"/>
      <c r="J91" s="6"/>
      <c r="K91" s="6"/>
      <c r="L91" s="6"/>
      <c r="M91" s="6"/>
      <c r="N91" s="6"/>
    </row>
    <row r="92" spans="1:14" x14ac:dyDescent="0.25">
      <c r="A92" s="6"/>
      <c r="B92" s="6"/>
      <c r="C92" s="6"/>
      <c r="D92" s="6"/>
      <c r="E92" s="6"/>
      <c r="F92" s="6"/>
      <c r="G92" s="6"/>
      <c r="H92" s="6"/>
      <c r="I92" s="6"/>
      <c r="J92" s="6"/>
      <c r="K92" s="6"/>
      <c r="L92" s="6"/>
      <c r="M92" s="6"/>
      <c r="N92" s="6"/>
    </row>
    <row r="93" spans="1:14" x14ac:dyDescent="0.25">
      <c r="A93" s="6"/>
      <c r="B93" s="6"/>
      <c r="C93" s="6"/>
      <c r="D93" s="6"/>
      <c r="E93" s="6"/>
      <c r="F93" s="6"/>
      <c r="G93" s="6"/>
      <c r="H93" s="6"/>
      <c r="I93" s="6"/>
      <c r="J93" s="6"/>
      <c r="K93" s="6"/>
      <c r="L93" s="6"/>
      <c r="M93" s="6"/>
      <c r="N93" s="6"/>
    </row>
    <row r="94" spans="1:14" x14ac:dyDescent="0.25">
      <c r="A94" s="6"/>
      <c r="B94" s="6"/>
      <c r="C94" s="6"/>
      <c r="D94" s="6"/>
      <c r="E94" s="6"/>
      <c r="F94" s="6"/>
      <c r="G94" s="6"/>
      <c r="H94" s="6"/>
      <c r="I94" s="6"/>
      <c r="J94" s="6"/>
      <c r="K94" s="6"/>
      <c r="L94" s="6"/>
      <c r="M94" s="6"/>
      <c r="N94" s="6"/>
    </row>
    <row r="95" spans="1:14" x14ac:dyDescent="0.25">
      <c r="A95" s="6"/>
      <c r="B95" s="6"/>
      <c r="C95" s="6"/>
      <c r="D95" s="6"/>
      <c r="E95" s="6"/>
      <c r="F95" s="6"/>
      <c r="G95" s="6"/>
      <c r="H95" s="6"/>
      <c r="I95" s="6"/>
      <c r="J95" s="6"/>
      <c r="K95" s="6"/>
      <c r="L95" s="6"/>
      <c r="M95" s="6"/>
      <c r="N95" s="6"/>
    </row>
    <row r="96" spans="1:14" x14ac:dyDescent="0.25">
      <c r="A96" s="6"/>
      <c r="B96" s="6"/>
      <c r="C96" s="6"/>
      <c r="D96" s="6"/>
      <c r="E96" s="6"/>
      <c r="F96" s="6"/>
      <c r="G96" s="6"/>
      <c r="H96" s="6"/>
      <c r="I96" s="6"/>
      <c r="J96" s="6"/>
      <c r="K96" s="6"/>
      <c r="L96" s="6"/>
      <c r="M96" s="6"/>
      <c r="N96" s="6"/>
    </row>
    <row r="97" spans="1:14" x14ac:dyDescent="0.25">
      <c r="A97" s="6"/>
      <c r="B97" s="6"/>
      <c r="C97" s="6"/>
      <c r="D97" s="6"/>
      <c r="E97" s="6"/>
      <c r="F97" s="6"/>
      <c r="G97" s="6"/>
      <c r="H97" s="6"/>
      <c r="I97" s="6"/>
      <c r="J97" s="6"/>
      <c r="K97" s="6"/>
      <c r="L97" s="6"/>
      <c r="M97" s="6"/>
      <c r="N97" s="6"/>
    </row>
    <row r="98" spans="1:14" x14ac:dyDescent="0.25">
      <c r="A98" s="6"/>
      <c r="B98" s="6"/>
      <c r="C98" s="6"/>
      <c r="D98" s="6"/>
      <c r="E98" s="6"/>
      <c r="F98" s="6"/>
      <c r="G98" s="6"/>
      <c r="H98" s="6"/>
      <c r="I98" s="6"/>
      <c r="J98" s="6"/>
      <c r="K98" s="6"/>
      <c r="L98" s="6"/>
      <c r="M98" s="6"/>
      <c r="N98" s="6"/>
    </row>
    <row r="99" spans="1:14" x14ac:dyDescent="0.25">
      <c r="A99" s="6"/>
      <c r="B99" s="6"/>
      <c r="C99" s="6"/>
      <c r="D99" s="6"/>
      <c r="E99" s="6"/>
      <c r="F99" s="6"/>
      <c r="G99" s="6"/>
      <c r="H99" s="6"/>
      <c r="I99" s="6"/>
      <c r="J99" s="6"/>
      <c r="K99" s="6"/>
      <c r="L99" s="6"/>
      <c r="M99" s="6"/>
      <c r="N99" s="6"/>
    </row>
    <row r="100" spans="1:14" x14ac:dyDescent="0.25">
      <c r="A100" s="6"/>
      <c r="B100" s="6"/>
      <c r="C100" s="6"/>
      <c r="D100" s="6"/>
      <c r="E100" s="6"/>
      <c r="F100" s="6"/>
      <c r="G100" s="6"/>
      <c r="H100" s="6"/>
      <c r="I100" s="6"/>
      <c r="J100" s="6"/>
      <c r="K100" s="6"/>
      <c r="L100" s="6"/>
      <c r="M100" s="6"/>
      <c r="N100" s="6"/>
    </row>
    <row r="101" spans="1:14" x14ac:dyDescent="0.25">
      <c r="A101" s="6"/>
      <c r="B101" s="6"/>
      <c r="C101" s="6"/>
      <c r="D101" s="6"/>
      <c r="E101" s="6"/>
      <c r="F101" s="6"/>
      <c r="G101" s="6"/>
      <c r="H101" s="6"/>
      <c r="I101" s="6"/>
      <c r="J101" s="6"/>
      <c r="K101" s="6"/>
      <c r="L101" s="6"/>
      <c r="M101" s="6"/>
      <c r="N101" s="6"/>
    </row>
    <row r="102" spans="1:14" x14ac:dyDescent="0.25">
      <c r="A102" s="6"/>
      <c r="B102" s="6"/>
      <c r="C102" s="6"/>
      <c r="D102" s="6"/>
      <c r="E102" s="6"/>
      <c r="F102" s="6"/>
      <c r="G102" s="6"/>
      <c r="H102" s="6"/>
      <c r="I102" s="6"/>
      <c r="J102" s="6"/>
      <c r="K102" s="6"/>
      <c r="L102" s="6"/>
      <c r="M102" s="6"/>
      <c r="N102" s="6"/>
    </row>
    <row r="103" spans="1:14" x14ac:dyDescent="0.25">
      <c r="A103" s="6"/>
      <c r="B103" s="6"/>
      <c r="C103" s="6"/>
      <c r="D103" s="6"/>
      <c r="E103" s="6"/>
      <c r="F103" s="6"/>
      <c r="G103" s="6"/>
      <c r="H103" s="6"/>
      <c r="I103" s="6"/>
      <c r="J103" s="6"/>
      <c r="K103" s="6"/>
      <c r="L103" s="6"/>
      <c r="M103" s="6"/>
      <c r="N103" s="6"/>
    </row>
    <row r="104" spans="1:14" x14ac:dyDescent="0.25">
      <c r="A104" s="6"/>
      <c r="B104" s="6"/>
      <c r="C104" s="6"/>
      <c r="D104" s="6"/>
      <c r="E104" s="6"/>
      <c r="F104" s="6"/>
      <c r="G104" s="6"/>
      <c r="H104" s="6"/>
      <c r="I104" s="6"/>
      <c r="J104" s="6"/>
      <c r="K104" s="6"/>
      <c r="L104" s="6"/>
      <c r="M104" s="6"/>
      <c r="N104" s="6"/>
    </row>
    <row r="105" spans="1:14" x14ac:dyDescent="0.25">
      <c r="A105" s="6"/>
      <c r="B105" s="6"/>
      <c r="C105" s="6"/>
      <c r="D105" s="6"/>
      <c r="E105" s="6"/>
      <c r="F105" s="6"/>
      <c r="G105" s="6"/>
      <c r="H105" s="6"/>
      <c r="I105" s="6"/>
      <c r="J105" s="6"/>
      <c r="K105" s="6"/>
      <c r="L105" s="6"/>
      <c r="M105" s="6"/>
      <c r="N105" s="6"/>
    </row>
    <row r="106" spans="1:14" x14ac:dyDescent="0.25">
      <c r="A106" s="6"/>
      <c r="B106" s="6"/>
      <c r="C106" s="6"/>
      <c r="D106" s="6"/>
      <c r="E106" s="6"/>
      <c r="F106" s="6"/>
      <c r="G106" s="6"/>
      <c r="H106" s="6"/>
      <c r="I106" s="6"/>
      <c r="J106" s="6"/>
      <c r="K106" s="6"/>
      <c r="L106" s="6"/>
      <c r="M106" s="6"/>
      <c r="N106" s="6"/>
    </row>
    <row r="107" spans="1:14" x14ac:dyDescent="0.25">
      <c r="A107" s="6"/>
      <c r="B107" s="6"/>
      <c r="C107" s="6"/>
      <c r="D107" s="6"/>
      <c r="E107" s="6"/>
      <c r="F107" s="6"/>
      <c r="G107" s="6"/>
      <c r="H107" s="6"/>
      <c r="I107" s="6"/>
      <c r="J107" s="6"/>
      <c r="K107" s="6"/>
      <c r="L107" s="6"/>
      <c r="M107" s="6"/>
      <c r="N107" s="6"/>
    </row>
    <row r="108" spans="1:14" x14ac:dyDescent="0.25">
      <c r="A108" s="6"/>
      <c r="B108" s="6"/>
      <c r="C108" s="6"/>
      <c r="D108" s="6"/>
      <c r="E108" s="6"/>
      <c r="F108" s="6"/>
      <c r="G108" s="6"/>
      <c r="H108" s="6"/>
      <c r="I108" s="6"/>
      <c r="J108" s="6"/>
      <c r="K108" s="6"/>
      <c r="L108" s="6"/>
      <c r="M108" s="6"/>
      <c r="N108" s="6"/>
    </row>
    <row r="109" spans="1:14" x14ac:dyDescent="0.25">
      <c r="A109" s="6"/>
      <c r="B109" s="6"/>
      <c r="C109" s="6"/>
      <c r="D109" s="6"/>
      <c r="E109" s="6"/>
      <c r="F109" s="6"/>
      <c r="G109" s="6"/>
      <c r="H109" s="6"/>
      <c r="I109" s="6"/>
      <c r="J109" s="6"/>
      <c r="K109" s="6"/>
      <c r="L109" s="6"/>
      <c r="M109" s="6"/>
      <c r="N109" s="6"/>
    </row>
    <row r="110" spans="1:14" x14ac:dyDescent="0.25">
      <c r="A110" s="6"/>
      <c r="B110" s="6"/>
      <c r="C110" s="6"/>
      <c r="D110" s="6"/>
      <c r="E110" s="6"/>
      <c r="F110" s="6"/>
      <c r="G110" s="6"/>
      <c r="H110" s="6"/>
      <c r="I110" s="6"/>
      <c r="J110" s="6"/>
      <c r="K110" s="6"/>
      <c r="L110" s="6"/>
      <c r="M110" s="6"/>
      <c r="N110" s="6"/>
    </row>
    <row r="111" spans="1:14" x14ac:dyDescent="0.25">
      <c r="A111" s="6"/>
      <c r="B111" s="6"/>
      <c r="C111" s="6"/>
      <c r="D111" s="6"/>
      <c r="E111" s="6"/>
      <c r="F111" s="6"/>
      <c r="G111" s="6"/>
      <c r="H111" s="6"/>
      <c r="I111" s="6"/>
      <c r="J111" s="6"/>
      <c r="K111" s="6"/>
      <c r="L111" s="6"/>
      <c r="M111" s="6"/>
      <c r="N111" s="6"/>
    </row>
    <row r="112" spans="1:14" x14ac:dyDescent="0.25">
      <c r="A112" s="6"/>
      <c r="B112" s="6"/>
      <c r="C112" s="6"/>
      <c r="D112" s="6"/>
      <c r="E112" s="6"/>
      <c r="F112" s="6"/>
      <c r="G112" s="6"/>
      <c r="H112" s="6"/>
      <c r="I112" s="6"/>
      <c r="J112" s="6"/>
      <c r="K112" s="6"/>
      <c r="L112" s="6"/>
      <c r="M112" s="6"/>
      <c r="N112" s="6"/>
    </row>
    <row r="113" spans="1:14" x14ac:dyDescent="0.25">
      <c r="A113" s="6"/>
      <c r="B113" s="6"/>
      <c r="C113" s="6"/>
      <c r="D113" s="6"/>
      <c r="E113" s="6"/>
      <c r="F113" s="6"/>
      <c r="G113" s="6"/>
      <c r="H113" s="6"/>
      <c r="I113" s="6"/>
      <c r="J113" s="6"/>
      <c r="K113" s="6"/>
      <c r="L113" s="6"/>
      <c r="M113" s="6"/>
      <c r="N113" s="6"/>
    </row>
    <row r="114" spans="1:14" x14ac:dyDescent="0.25">
      <c r="A114" s="6"/>
      <c r="B114" s="6"/>
      <c r="C114" s="6"/>
      <c r="D114" s="6"/>
      <c r="E114" s="6"/>
      <c r="F114" s="6"/>
      <c r="G114" s="6"/>
      <c r="H114" s="6"/>
      <c r="I114" s="6"/>
      <c r="J114" s="6"/>
      <c r="K114" s="6"/>
      <c r="L114" s="6"/>
      <c r="M114" s="6"/>
      <c r="N114" s="6"/>
    </row>
    <row r="115" spans="1:14" x14ac:dyDescent="0.25">
      <c r="A115" s="6"/>
      <c r="B115" s="6"/>
      <c r="C115" s="6"/>
      <c r="D115" s="6"/>
      <c r="E115" s="6"/>
      <c r="F115" s="6"/>
      <c r="G115" s="6"/>
      <c r="H115" s="6"/>
      <c r="I115" s="6"/>
      <c r="J115" s="6"/>
      <c r="K115" s="6"/>
      <c r="L115" s="6"/>
      <c r="M115" s="6"/>
      <c r="N115" s="6"/>
    </row>
  </sheetData>
  <mergeCells count="58">
    <mergeCell ref="A1:B1"/>
    <mergeCell ref="C1:F1"/>
    <mergeCell ref="N24:N29"/>
    <mergeCell ref="A30:A31"/>
    <mergeCell ref="B30:B31"/>
    <mergeCell ref="C30:C31"/>
    <mergeCell ref="D30:D31"/>
    <mergeCell ref="E30:E31"/>
    <mergeCell ref="F30:F31"/>
    <mergeCell ref="K30:K31"/>
    <mergeCell ref="L30:L31"/>
    <mergeCell ref="M30:M31"/>
    <mergeCell ref="N30:N31"/>
    <mergeCell ref="A24:A29"/>
    <mergeCell ref="B24:B29"/>
    <mergeCell ref="C24:C29"/>
    <mergeCell ref="M24:M29"/>
    <mergeCell ref="K3:N3"/>
    <mergeCell ref="A4:A5"/>
    <mergeCell ref="B4:B5"/>
    <mergeCell ref="C4:C5"/>
    <mergeCell ref="D4:E4"/>
    <mergeCell ref="F4:F5"/>
    <mergeCell ref="G4:G5"/>
    <mergeCell ref="H4:I4"/>
    <mergeCell ref="J4:J5"/>
    <mergeCell ref="L4:L5"/>
    <mergeCell ref="M4:M5"/>
    <mergeCell ref="N4:N5"/>
    <mergeCell ref="K6:K18"/>
    <mergeCell ref="L6:L18"/>
    <mergeCell ref="M6:M18"/>
    <mergeCell ref="N6:N18"/>
    <mergeCell ref="C3:F3"/>
    <mergeCell ref="G3:J3"/>
    <mergeCell ref="A6:A18"/>
    <mergeCell ref="B6:B18"/>
    <mergeCell ref="C6:C18"/>
    <mergeCell ref="D6:D18"/>
    <mergeCell ref="E6:E18"/>
    <mergeCell ref="F6:F18"/>
    <mergeCell ref="M19:M23"/>
    <mergeCell ref="N19:N23"/>
    <mergeCell ref="A19:A23"/>
    <mergeCell ref="B19:B23"/>
    <mergeCell ref="C19:C23"/>
    <mergeCell ref="D19:D23"/>
    <mergeCell ref="E19:E23"/>
    <mergeCell ref="D33:E33"/>
    <mergeCell ref="H33:I33"/>
    <mergeCell ref="F19:F23"/>
    <mergeCell ref="K19:K23"/>
    <mergeCell ref="L19:L23"/>
    <mergeCell ref="D24:D29"/>
    <mergeCell ref="E24:E29"/>
    <mergeCell ref="F24:F29"/>
    <mergeCell ref="K24:K29"/>
    <mergeCell ref="L24:L29"/>
  </mergeCells>
  <pageMargins left="0.7" right="0.7" top="0.75" bottom="0.75" header="0.3" footer="0.3"/>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showGridLines="0" zoomScale="70" zoomScaleNormal="70" workbookViewId="0">
      <selection sqref="A1:B1"/>
    </sheetView>
  </sheetViews>
  <sheetFormatPr baseColWidth="10" defaultColWidth="12.5703125" defaultRowHeight="15" x14ac:dyDescent="0.25"/>
  <cols>
    <col min="1" max="1" width="5.140625" style="42" customWidth="1"/>
    <col min="2" max="2" width="15.28515625" style="42" customWidth="1"/>
    <col min="3" max="3" width="28.28515625" style="42" customWidth="1"/>
    <col min="4" max="5" width="9.85546875" style="42" customWidth="1"/>
    <col min="6" max="6" width="29" style="42" customWidth="1"/>
    <col min="7" max="7" width="25.42578125" style="42" customWidth="1"/>
    <col min="8" max="9" width="10" style="42" customWidth="1"/>
    <col min="10" max="10" width="65.28515625" style="42" customWidth="1"/>
    <col min="11" max="11" width="30.7109375" style="42" customWidth="1"/>
    <col min="12" max="12" width="13.5703125" style="483" customWidth="1"/>
    <col min="13" max="13" width="51.5703125" style="42" customWidth="1"/>
    <col min="14" max="14" width="53.85546875" style="42" customWidth="1"/>
    <col min="15" max="16384" width="12.5703125" style="42"/>
  </cols>
  <sheetData>
    <row r="1" spans="1:15" ht="43.5" customHeight="1" x14ac:dyDescent="0.25">
      <c r="A1" s="861" t="s">
        <v>31</v>
      </c>
      <c r="B1" s="861"/>
      <c r="C1" s="862" t="s">
        <v>1615</v>
      </c>
      <c r="D1" s="862"/>
      <c r="E1" s="862"/>
      <c r="F1" s="862"/>
    </row>
    <row r="3" spans="1:15" s="389" customFormat="1" ht="27" customHeight="1" x14ac:dyDescent="0.25">
      <c r="A3" s="42"/>
      <c r="B3" s="42"/>
      <c r="C3" s="1322" t="s">
        <v>884</v>
      </c>
      <c r="D3" s="1322"/>
      <c r="E3" s="1322"/>
      <c r="F3" s="1322"/>
      <c r="G3" s="1323" t="s">
        <v>885</v>
      </c>
      <c r="H3" s="1323"/>
      <c r="I3" s="1323"/>
      <c r="J3" s="1323"/>
      <c r="K3" s="1318" t="s">
        <v>886</v>
      </c>
      <c r="L3" s="1318"/>
      <c r="M3" s="1318"/>
      <c r="N3" s="1318"/>
    </row>
    <row r="4" spans="1:15" s="389" customFormat="1" ht="44.25" customHeight="1" x14ac:dyDescent="0.25">
      <c r="A4" s="884" t="s">
        <v>83</v>
      </c>
      <c r="B4" s="884" t="s">
        <v>661</v>
      </c>
      <c r="C4" s="886" t="s">
        <v>887</v>
      </c>
      <c r="D4" s="859" t="s">
        <v>888</v>
      </c>
      <c r="E4" s="859"/>
      <c r="F4" s="859" t="s">
        <v>889</v>
      </c>
      <c r="G4" s="860" t="s">
        <v>890</v>
      </c>
      <c r="H4" s="860" t="s">
        <v>891</v>
      </c>
      <c r="I4" s="860"/>
      <c r="J4" s="860" t="s">
        <v>892</v>
      </c>
      <c r="K4" s="275" t="s">
        <v>893</v>
      </c>
      <c r="L4" s="1053" t="s">
        <v>894</v>
      </c>
      <c r="M4" s="870" t="s">
        <v>895</v>
      </c>
      <c r="N4" s="870" t="s">
        <v>896</v>
      </c>
    </row>
    <row r="5" spans="1:15" s="389" customFormat="1" ht="44.25" customHeight="1" x14ac:dyDescent="0.25">
      <c r="A5" s="885"/>
      <c r="B5" s="885"/>
      <c r="C5" s="886"/>
      <c r="D5" s="276" t="s">
        <v>897</v>
      </c>
      <c r="E5" s="276" t="s">
        <v>898</v>
      </c>
      <c r="F5" s="872"/>
      <c r="G5" s="873"/>
      <c r="H5" s="277" t="s">
        <v>897</v>
      </c>
      <c r="I5" s="277" t="s">
        <v>898</v>
      </c>
      <c r="J5" s="860"/>
      <c r="K5" s="275" t="s">
        <v>899</v>
      </c>
      <c r="L5" s="1053"/>
      <c r="M5" s="870"/>
      <c r="N5" s="870"/>
    </row>
    <row r="6" spans="1:15" s="487" customFormat="1" ht="123" customHeight="1" x14ac:dyDescent="0.25">
      <c r="A6" s="1319">
        <v>1</v>
      </c>
      <c r="B6" s="868" t="s">
        <v>408</v>
      </c>
      <c r="C6" s="868"/>
      <c r="D6" s="868"/>
      <c r="E6" s="868" t="s">
        <v>1085</v>
      </c>
      <c r="F6" s="1277"/>
      <c r="G6" s="868" t="s">
        <v>1578</v>
      </c>
      <c r="H6" s="1319" t="s">
        <v>199</v>
      </c>
      <c r="I6" s="1319"/>
      <c r="J6" s="1321" t="s">
        <v>1579</v>
      </c>
      <c r="K6" s="256" t="s">
        <v>744</v>
      </c>
      <c r="L6" s="486">
        <v>1</v>
      </c>
      <c r="M6" s="526" t="s">
        <v>1580</v>
      </c>
      <c r="N6" s="282" t="s">
        <v>1581</v>
      </c>
    </row>
    <row r="7" spans="1:15" s="487" customFormat="1" ht="109.5" customHeight="1" x14ac:dyDescent="0.25">
      <c r="A7" s="1324"/>
      <c r="B7" s="868"/>
      <c r="C7" s="868"/>
      <c r="D7" s="868"/>
      <c r="E7" s="868"/>
      <c r="F7" s="914"/>
      <c r="G7" s="868"/>
      <c r="H7" s="1320"/>
      <c r="I7" s="1320"/>
      <c r="J7" s="1321"/>
      <c r="K7" s="256" t="s">
        <v>745</v>
      </c>
      <c r="L7" s="486">
        <v>1</v>
      </c>
      <c r="M7" s="526" t="s">
        <v>1582</v>
      </c>
      <c r="N7" s="282" t="s">
        <v>1583</v>
      </c>
    </row>
    <row r="8" spans="1:15" s="487" customFormat="1" ht="65.25" customHeight="1" x14ac:dyDescent="0.25">
      <c r="A8" s="1324"/>
      <c r="B8" s="868"/>
      <c r="C8" s="868"/>
      <c r="D8" s="868"/>
      <c r="E8" s="868"/>
      <c r="F8" s="914"/>
      <c r="G8" s="868" t="s">
        <v>1584</v>
      </c>
      <c r="H8" s="1319" t="s">
        <v>199</v>
      </c>
      <c r="I8" s="1277"/>
      <c r="J8" s="868" t="s">
        <v>1585</v>
      </c>
      <c r="K8" s="256" t="s">
        <v>2166</v>
      </c>
      <c r="L8" s="486">
        <v>1</v>
      </c>
      <c r="M8" s="526" t="s">
        <v>1586</v>
      </c>
      <c r="N8" s="282" t="s">
        <v>2167</v>
      </c>
    </row>
    <row r="9" spans="1:15" s="487" customFormat="1" ht="63" x14ac:dyDescent="0.25">
      <c r="A9" s="1324"/>
      <c r="B9" s="868"/>
      <c r="C9" s="868"/>
      <c r="D9" s="868"/>
      <c r="E9" s="868"/>
      <c r="F9" s="914"/>
      <c r="G9" s="868"/>
      <c r="H9" s="1320"/>
      <c r="I9" s="915"/>
      <c r="J9" s="868"/>
      <c r="K9" s="256" t="s">
        <v>2168</v>
      </c>
      <c r="L9" s="486">
        <v>1</v>
      </c>
      <c r="M9" s="526" t="s">
        <v>1587</v>
      </c>
      <c r="N9" s="282" t="s">
        <v>1588</v>
      </c>
    </row>
    <row r="10" spans="1:15" s="487" customFormat="1" ht="85.5" customHeight="1" x14ac:dyDescent="0.25">
      <c r="A10" s="1324"/>
      <c r="B10" s="868"/>
      <c r="C10" s="868"/>
      <c r="D10" s="868"/>
      <c r="E10" s="868"/>
      <c r="F10" s="914"/>
      <c r="G10" s="868" t="s">
        <v>1589</v>
      </c>
      <c r="H10" s="1319" t="s">
        <v>199</v>
      </c>
      <c r="I10" s="1277"/>
      <c r="J10" s="868" t="s">
        <v>1590</v>
      </c>
      <c r="K10" s="256" t="s">
        <v>411</v>
      </c>
      <c r="L10" s="486">
        <v>1</v>
      </c>
      <c r="M10" s="526" t="s">
        <v>1591</v>
      </c>
      <c r="N10" s="282" t="s">
        <v>1592</v>
      </c>
    </row>
    <row r="11" spans="1:15" s="487" customFormat="1" ht="85.5" customHeight="1" x14ac:dyDescent="0.25">
      <c r="A11" s="1324"/>
      <c r="B11" s="868"/>
      <c r="C11" s="868"/>
      <c r="D11" s="868"/>
      <c r="E11" s="868"/>
      <c r="F11" s="914"/>
      <c r="G11" s="868"/>
      <c r="H11" s="1320"/>
      <c r="I11" s="915"/>
      <c r="J11" s="868"/>
      <c r="K11" s="256" t="s">
        <v>412</v>
      </c>
      <c r="L11" s="486">
        <v>1</v>
      </c>
      <c r="M11" s="526" t="s">
        <v>1593</v>
      </c>
      <c r="N11" s="282" t="s">
        <v>1594</v>
      </c>
    </row>
    <row r="12" spans="1:15" s="487" customFormat="1" ht="78.75" x14ac:dyDescent="0.25">
      <c r="A12" s="1324"/>
      <c r="B12" s="868"/>
      <c r="C12" s="868"/>
      <c r="D12" s="868"/>
      <c r="E12" s="868"/>
      <c r="F12" s="914"/>
      <c r="G12" s="1277" t="s">
        <v>1595</v>
      </c>
      <c r="H12" s="1277" t="s">
        <v>199</v>
      </c>
      <c r="I12" s="1277"/>
      <c r="J12" s="1277" t="s">
        <v>1596</v>
      </c>
      <c r="K12" s="256" t="s">
        <v>746</v>
      </c>
      <c r="L12" s="486">
        <v>1</v>
      </c>
      <c r="M12" s="526" t="s">
        <v>1597</v>
      </c>
      <c r="N12" s="282" t="s">
        <v>1598</v>
      </c>
    </row>
    <row r="13" spans="1:15" s="487" customFormat="1" ht="141" customHeight="1" x14ac:dyDescent="0.25">
      <c r="A13" s="1324"/>
      <c r="B13" s="868"/>
      <c r="C13" s="868"/>
      <c r="D13" s="868"/>
      <c r="E13" s="868"/>
      <c r="F13" s="914"/>
      <c r="G13" s="915"/>
      <c r="H13" s="915"/>
      <c r="I13" s="915"/>
      <c r="J13" s="915"/>
      <c r="K13" s="256" t="s">
        <v>413</v>
      </c>
      <c r="L13" s="486">
        <v>0.8</v>
      </c>
      <c r="M13" s="526" t="s">
        <v>2169</v>
      </c>
      <c r="N13" s="282" t="s">
        <v>1599</v>
      </c>
    </row>
    <row r="14" spans="1:15" s="487" customFormat="1" ht="75.75" customHeight="1" x14ac:dyDescent="0.25">
      <c r="A14" s="1324"/>
      <c r="B14" s="868"/>
      <c r="C14" s="868"/>
      <c r="D14" s="868"/>
      <c r="E14" s="868"/>
      <c r="F14" s="914"/>
      <c r="G14" s="1277" t="s">
        <v>1600</v>
      </c>
      <c r="H14" s="1277" t="s">
        <v>199</v>
      </c>
      <c r="I14" s="1277"/>
      <c r="J14" s="1277" t="s">
        <v>2170</v>
      </c>
      <c r="K14" s="256" t="s">
        <v>747</v>
      </c>
      <c r="L14" s="486">
        <v>1</v>
      </c>
      <c r="M14" s="526" t="s">
        <v>2171</v>
      </c>
      <c r="N14" s="282" t="s">
        <v>1601</v>
      </c>
    </row>
    <row r="15" spans="1:15" s="488" customFormat="1" ht="60" x14ac:dyDescent="0.25">
      <c r="A15" s="1324"/>
      <c r="B15" s="868"/>
      <c r="C15" s="868"/>
      <c r="D15" s="868"/>
      <c r="E15" s="868"/>
      <c r="F15" s="914"/>
      <c r="G15" s="915"/>
      <c r="H15" s="915"/>
      <c r="I15" s="915"/>
      <c r="J15" s="915"/>
      <c r="K15" s="256" t="s">
        <v>414</v>
      </c>
      <c r="L15" s="486">
        <v>1</v>
      </c>
      <c r="M15" s="526" t="s">
        <v>1602</v>
      </c>
      <c r="N15" s="282"/>
      <c r="O15" s="487"/>
    </row>
    <row r="16" spans="1:15" s="488" customFormat="1" ht="77.25" customHeight="1" x14ac:dyDescent="0.25">
      <c r="A16" s="1324"/>
      <c r="B16" s="868"/>
      <c r="C16" s="868"/>
      <c r="D16" s="868"/>
      <c r="E16" s="868"/>
      <c r="F16" s="915"/>
      <c r="G16" s="1277" t="s">
        <v>1603</v>
      </c>
      <c r="H16" s="1277" t="s">
        <v>199</v>
      </c>
      <c r="I16" s="1277"/>
      <c r="J16" s="1277" t="s">
        <v>1604</v>
      </c>
      <c r="K16" s="256" t="s">
        <v>748</v>
      </c>
      <c r="L16" s="486">
        <v>1</v>
      </c>
      <c r="M16" s="526" t="s">
        <v>1605</v>
      </c>
      <c r="N16" s="282" t="s">
        <v>1606</v>
      </c>
      <c r="O16" s="487"/>
    </row>
    <row r="17" spans="1:15" s="488" customFormat="1" ht="77.25" customHeight="1" x14ac:dyDescent="0.25">
      <c r="A17" s="868">
        <v>2</v>
      </c>
      <c r="B17" s="868" t="s">
        <v>415</v>
      </c>
      <c r="C17" s="868"/>
      <c r="D17" s="868"/>
      <c r="E17" s="868" t="s">
        <v>1085</v>
      </c>
      <c r="F17" s="1277"/>
      <c r="G17" s="915"/>
      <c r="H17" s="915"/>
      <c r="I17" s="915"/>
      <c r="J17" s="915"/>
      <c r="K17" s="256" t="s">
        <v>749</v>
      </c>
      <c r="L17" s="486">
        <v>1</v>
      </c>
      <c r="M17" s="526" t="s">
        <v>2172</v>
      </c>
      <c r="N17" s="282" t="s">
        <v>1607</v>
      </c>
      <c r="O17" s="487"/>
    </row>
    <row r="18" spans="1:15" s="488" customFormat="1" ht="77.25" customHeight="1" x14ac:dyDescent="0.25">
      <c r="A18" s="868"/>
      <c r="B18" s="868"/>
      <c r="C18" s="868"/>
      <c r="D18" s="868"/>
      <c r="E18" s="868"/>
      <c r="F18" s="914"/>
      <c r="G18" s="868" t="s">
        <v>1608</v>
      </c>
      <c r="H18" s="868" t="s">
        <v>199</v>
      </c>
      <c r="I18" s="1319"/>
      <c r="J18" s="868" t="s">
        <v>1609</v>
      </c>
      <c r="K18" s="256" t="s">
        <v>750</v>
      </c>
      <c r="L18" s="486">
        <v>0.8</v>
      </c>
      <c r="M18" s="526" t="s">
        <v>2173</v>
      </c>
      <c r="N18" s="282" t="s">
        <v>1599</v>
      </c>
      <c r="O18" s="487"/>
    </row>
    <row r="19" spans="1:15" s="488" customFormat="1" ht="77.25" customHeight="1" x14ac:dyDescent="0.25">
      <c r="A19" s="868"/>
      <c r="B19" s="868"/>
      <c r="C19" s="868"/>
      <c r="D19" s="868"/>
      <c r="E19" s="868"/>
      <c r="F19" s="914"/>
      <c r="G19" s="868"/>
      <c r="H19" s="868"/>
      <c r="I19" s="1324"/>
      <c r="J19" s="868"/>
      <c r="K19" s="256" t="s">
        <v>744</v>
      </c>
      <c r="L19" s="486">
        <v>1</v>
      </c>
      <c r="M19" s="526" t="s">
        <v>1580</v>
      </c>
      <c r="N19" s="282" t="s">
        <v>1581</v>
      </c>
      <c r="O19" s="487"/>
    </row>
    <row r="20" spans="1:15" s="488" customFormat="1" ht="138" customHeight="1" x14ac:dyDescent="0.25">
      <c r="A20" s="868"/>
      <c r="B20" s="868"/>
      <c r="C20" s="868"/>
      <c r="D20" s="868"/>
      <c r="E20" s="868"/>
      <c r="F20" s="914"/>
      <c r="G20" s="868"/>
      <c r="H20" s="868"/>
      <c r="I20" s="1324"/>
      <c r="J20" s="868"/>
      <c r="K20" s="256" t="s">
        <v>751</v>
      </c>
      <c r="L20" s="486">
        <v>0.8</v>
      </c>
      <c r="M20" s="526" t="s">
        <v>2169</v>
      </c>
      <c r="N20" s="282" t="s">
        <v>1599</v>
      </c>
      <c r="O20" s="487"/>
    </row>
    <row r="21" spans="1:15" s="488" customFormat="1" ht="75" customHeight="1" x14ac:dyDescent="0.25">
      <c r="A21" s="868"/>
      <c r="B21" s="868"/>
      <c r="C21" s="868"/>
      <c r="D21" s="868"/>
      <c r="E21" s="868"/>
      <c r="F21" s="914"/>
      <c r="G21" s="868"/>
      <c r="H21" s="868"/>
      <c r="I21" s="1320"/>
      <c r="J21" s="868"/>
      <c r="K21" s="256" t="s">
        <v>416</v>
      </c>
      <c r="L21" s="486">
        <v>1</v>
      </c>
      <c r="M21" s="526" t="s">
        <v>1610</v>
      </c>
      <c r="N21" s="282" t="s">
        <v>1611</v>
      </c>
      <c r="O21" s="487"/>
    </row>
    <row r="22" spans="1:15" s="488" customFormat="1" ht="96.75" customHeight="1" x14ac:dyDescent="0.25">
      <c r="A22" s="868"/>
      <c r="B22" s="868"/>
      <c r="C22" s="868"/>
      <c r="D22" s="868"/>
      <c r="E22" s="868"/>
      <c r="F22" s="914"/>
      <c r="G22" s="868" t="s">
        <v>1612</v>
      </c>
      <c r="H22" s="1319" t="s">
        <v>199</v>
      </c>
      <c r="I22" s="1277"/>
      <c r="J22" s="1316" t="s">
        <v>1613</v>
      </c>
      <c r="K22" s="256" t="s">
        <v>752</v>
      </c>
      <c r="L22" s="486">
        <v>0.8</v>
      </c>
      <c r="M22" s="526" t="s">
        <v>2173</v>
      </c>
      <c r="N22" s="282" t="s">
        <v>1599</v>
      </c>
      <c r="O22" s="487"/>
    </row>
    <row r="23" spans="1:15" s="488" customFormat="1" ht="75.75" customHeight="1" x14ac:dyDescent="0.25">
      <c r="A23" s="868"/>
      <c r="B23" s="868"/>
      <c r="C23" s="868"/>
      <c r="D23" s="868"/>
      <c r="E23" s="868"/>
      <c r="F23" s="915"/>
      <c r="G23" s="868"/>
      <c r="H23" s="1320"/>
      <c r="I23" s="915"/>
      <c r="J23" s="1317"/>
      <c r="K23" s="256" t="s">
        <v>410</v>
      </c>
      <c r="L23" s="486">
        <v>1</v>
      </c>
      <c r="M23" s="526" t="s">
        <v>2174</v>
      </c>
      <c r="N23" s="282" t="s">
        <v>1614</v>
      </c>
      <c r="O23" s="487"/>
    </row>
    <row r="24" spans="1:15" s="488" customFormat="1" x14ac:dyDescent="0.25">
      <c r="L24" s="489"/>
    </row>
    <row r="25" spans="1:15" s="488" customFormat="1" ht="48" customHeight="1" x14ac:dyDescent="0.25">
      <c r="B25" s="485"/>
      <c r="C25" s="485"/>
      <c r="D25" s="859" t="s">
        <v>888</v>
      </c>
      <c r="E25" s="859"/>
      <c r="F25" s="485"/>
      <c r="G25" s="485"/>
      <c r="H25" s="860" t="s">
        <v>891</v>
      </c>
      <c r="I25" s="860"/>
      <c r="J25" s="485"/>
      <c r="K25" s="485"/>
      <c r="L25" s="483"/>
    </row>
    <row r="26" spans="1:15" s="488" customFormat="1" ht="46.5" customHeight="1" x14ac:dyDescent="0.25">
      <c r="B26" s="502" t="s">
        <v>597</v>
      </c>
      <c r="C26" s="485"/>
      <c r="D26" s="312" t="s">
        <v>897</v>
      </c>
      <c r="E26" s="312" t="s">
        <v>898</v>
      </c>
      <c r="F26" s="485"/>
      <c r="G26" s="485"/>
      <c r="H26" s="312" t="s">
        <v>897</v>
      </c>
      <c r="I26" s="312" t="s">
        <v>898</v>
      </c>
      <c r="J26" s="485"/>
      <c r="K26" s="502" t="s">
        <v>598</v>
      </c>
      <c r="L26" s="516" t="s">
        <v>601</v>
      </c>
    </row>
    <row r="27" spans="1:15" s="488" customFormat="1" ht="30.75" customHeight="1" x14ac:dyDescent="0.25">
      <c r="B27" s="496">
        <f>COUNTIF(B6:B23,"*")</f>
        <v>2</v>
      </c>
      <c r="C27" s="497"/>
      <c r="D27" s="496">
        <f t="shared" ref="D27:E27" si="0">COUNTIF(D6:D23,"*")</f>
        <v>0</v>
      </c>
      <c r="E27" s="496">
        <f t="shared" si="0"/>
        <v>2</v>
      </c>
      <c r="F27" s="497"/>
      <c r="G27" s="497"/>
      <c r="H27" s="496">
        <f t="shared" ref="H27:I27" si="1">COUNTIF(H6:H23,"*")</f>
        <v>8</v>
      </c>
      <c r="I27" s="496">
        <f t="shared" si="1"/>
        <v>0</v>
      </c>
      <c r="J27" s="497"/>
      <c r="K27" s="496">
        <f>COUNTIF(K6:K23,"*")</f>
        <v>18</v>
      </c>
      <c r="L27" s="522">
        <f>AVERAGE(L6:L23)</f>
        <v>0.95555555555555571</v>
      </c>
    </row>
  </sheetData>
  <mergeCells count="62">
    <mergeCell ref="A1:B1"/>
    <mergeCell ref="C1:F1"/>
    <mergeCell ref="J16:J17"/>
    <mergeCell ref="A17:A23"/>
    <mergeCell ref="B17:B23"/>
    <mergeCell ref="C17:C23"/>
    <mergeCell ref="D17:D23"/>
    <mergeCell ref="E17:E23"/>
    <mergeCell ref="F17:F23"/>
    <mergeCell ref="G18:G21"/>
    <mergeCell ref="H18:H21"/>
    <mergeCell ref="I18:I21"/>
    <mergeCell ref="J18:J21"/>
    <mergeCell ref="G22:G23"/>
    <mergeCell ref="H22:H23"/>
    <mergeCell ref="I22:I23"/>
    <mergeCell ref="A6:A16"/>
    <mergeCell ref="B6:B16"/>
    <mergeCell ref="C6:C16"/>
    <mergeCell ref="D6:D16"/>
    <mergeCell ref="E6:E16"/>
    <mergeCell ref="I10:I11"/>
    <mergeCell ref="I6:I7"/>
    <mergeCell ref="J6:J7"/>
    <mergeCell ref="C3:F3"/>
    <mergeCell ref="G3:J3"/>
    <mergeCell ref="G6:G7"/>
    <mergeCell ref="H6:H7"/>
    <mergeCell ref="J10:J11"/>
    <mergeCell ref="F6:F16"/>
    <mergeCell ref="G8:G9"/>
    <mergeCell ref="H8:H9"/>
    <mergeCell ref="I8:I9"/>
    <mergeCell ref="J8:J9"/>
    <mergeCell ref="G10:G11"/>
    <mergeCell ref="H10:H11"/>
    <mergeCell ref="K3:N3"/>
    <mergeCell ref="A4:A5"/>
    <mergeCell ref="B4:B5"/>
    <mergeCell ref="C4:C5"/>
    <mergeCell ref="D4:E4"/>
    <mergeCell ref="F4:F5"/>
    <mergeCell ref="G4:G5"/>
    <mergeCell ref="H4:I4"/>
    <mergeCell ref="J4:J5"/>
    <mergeCell ref="L4:L5"/>
    <mergeCell ref="M4:M5"/>
    <mergeCell ref="N4:N5"/>
    <mergeCell ref="D25:E25"/>
    <mergeCell ref="H25:I25"/>
    <mergeCell ref="I12:I13"/>
    <mergeCell ref="J12:J13"/>
    <mergeCell ref="I14:I15"/>
    <mergeCell ref="J14:J15"/>
    <mergeCell ref="I16:I17"/>
    <mergeCell ref="G12:G13"/>
    <mergeCell ref="H12:H13"/>
    <mergeCell ref="G14:G15"/>
    <mergeCell ref="H14:H15"/>
    <mergeCell ref="G16:G17"/>
    <mergeCell ref="H16:H17"/>
    <mergeCell ref="J22:J23"/>
  </mergeCells>
  <pageMargins left="0.7" right="0.7" top="0.75" bottom="0.75" header="0.3" footer="0.3"/>
  <pageSetup paperSize="9" orientation="portrait"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showGridLines="0" zoomScale="70" zoomScaleNormal="70" workbookViewId="0">
      <selection activeCell="G7" sqref="G7"/>
    </sheetView>
  </sheetViews>
  <sheetFormatPr baseColWidth="10" defaultColWidth="12.5703125" defaultRowHeight="15" x14ac:dyDescent="0.25"/>
  <cols>
    <col min="1" max="1" width="5.140625" style="1" customWidth="1"/>
    <col min="2" max="2" width="23.85546875" style="1" customWidth="1"/>
    <col min="3" max="3" width="28.28515625" style="1" customWidth="1"/>
    <col min="4" max="5" width="9.85546875" style="1" customWidth="1"/>
    <col min="6" max="6" width="29" style="1" customWidth="1"/>
    <col min="7" max="7" width="30.28515625" style="1" customWidth="1"/>
    <col min="8" max="9" width="13.42578125" style="1" customWidth="1"/>
    <col min="10" max="10" width="44.85546875" style="1" customWidth="1"/>
    <col min="11" max="11" width="36.85546875" style="1" customWidth="1"/>
    <col min="12" max="12" width="12" style="33" customWidth="1"/>
    <col min="13" max="13" width="37.7109375" style="1" customWidth="1"/>
    <col min="14" max="14" width="36.140625" style="1" customWidth="1"/>
    <col min="15" max="16384" width="12.5703125" style="1"/>
  </cols>
  <sheetData>
    <row r="1" spans="1:14" ht="42" customHeight="1" x14ac:dyDescent="0.25">
      <c r="A1" s="861" t="s">
        <v>31</v>
      </c>
      <c r="B1" s="861"/>
      <c r="C1" s="862" t="s">
        <v>1713</v>
      </c>
      <c r="D1" s="862"/>
      <c r="E1" s="862"/>
      <c r="F1" s="862"/>
    </row>
    <row r="3" spans="1:14" s="22" customFormat="1" ht="40.5" customHeight="1" x14ac:dyDescent="0.25">
      <c r="A3" s="1"/>
      <c r="B3" s="1"/>
      <c r="C3" s="922" t="s">
        <v>884</v>
      </c>
      <c r="D3" s="922"/>
      <c r="E3" s="922"/>
      <c r="F3" s="922"/>
      <c r="G3" s="923" t="s">
        <v>885</v>
      </c>
      <c r="H3" s="923"/>
      <c r="I3" s="923"/>
      <c r="J3" s="923"/>
      <c r="K3" s="924" t="s">
        <v>886</v>
      </c>
      <c r="L3" s="924"/>
      <c r="M3" s="924"/>
      <c r="N3" s="924"/>
    </row>
    <row r="4" spans="1:14" s="22" customFormat="1" ht="47.25" customHeight="1" x14ac:dyDescent="0.25">
      <c r="A4" s="884" t="s">
        <v>83</v>
      </c>
      <c r="B4" s="884" t="s">
        <v>661</v>
      </c>
      <c r="C4" s="886" t="s">
        <v>887</v>
      </c>
      <c r="D4" s="859" t="s">
        <v>888</v>
      </c>
      <c r="E4" s="859"/>
      <c r="F4" s="859" t="s">
        <v>889</v>
      </c>
      <c r="G4" s="860" t="s">
        <v>890</v>
      </c>
      <c r="H4" s="860" t="s">
        <v>891</v>
      </c>
      <c r="I4" s="860"/>
      <c r="J4" s="860" t="s">
        <v>892</v>
      </c>
      <c r="K4" s="275" t="s">
        <v>893</v>
      </c>
      <c r="L4" s="870" t="s">
        <v>894</v>
      </c>
      <c r="M4" s="870" t="s">
        <v>895</v>
      </c>
      <c r="N4" s="870" t="s">
        <v>896</v>
      </c>
    </row>
    <row r="5" spans="1:14" s="22" customFormat="1" ht="30.75" customHeight="1" x14ac:dyDescent="0.25">
      <c r="A5" s="884"/>
      <c r="B5" s="884"/>
      <c r="C5" s="886"/>
      <c r="D5" s="276" t="s">
        <v>897</v>
      </c>
      <c r="E5" s="276" t="s">
        <v>898</v>
      </c>
      <c r="F5" s="872"/>
      <c r="G5" s="873"/>
      <c r="H5" s="277" t="s">
        <v>897</v>
      </c>
      <c r="I5" s="277" t="s">
        <v>898</v>
      </c>
      <c r="J5" s="873"/>
      <c r="K5" s="275" t="s">
        <v>899</v>
      </c>
      <c r="L5" s="870"/>
      <c r="M5" s="870"/>
      <c r="N5" s="870"/>
    </row>
    <row r="6" spans="1:14" s="22" customFormat="1" ht="80.25" customHeight="1" x14ac:dyDescent="0.25">
      <c r="A6" s="926">
        <v>1</v>
      </c>
      <c r="B6" s="863" t="s">
        <v>1616</v>
      </c>
      <c r="C6" s="946"/>
      <c r="D6" s="926"/>
      <c r="E6" s="1330" t="s">
        <v>1085</v>
      </c>
      <c r="F6" s="268"/>
      <c r="G6" s="207" t="s">
        <v>563</v>
      </c>
      <c r="H6" s="213" t="s">
        <v>1085</v>
      </c>
      <c r="I6" s="405"/>
      <c r="J6" s="214" t="s">
        <v>1617</v>
      </c>
      <c r="K6" s="268" t="s">
        <v>564</v>
      </c>
      <c r="L6" s="430">
        <v>1</v>
      </c>
      <c r="M6" s="444" t="s">
        <v>1618</v>
      </c>
      <c r="N6" s="243"/>
    </row>
    <row r="7" spans="1:14" s="22" customFormat="1" ht="96.75" customHeight="1" x14ac:dyDescent="0.25">
      <c r="A7" s="945"/>
      <c r="B7" s="864"/>
      <c r="C7" s="947"/>
      <c r="D7" s="945"/>
      <c r="E7" s="1331"/>
      <c r="F7" s="268"/>
      <c r="G7" s="245" t="s">
        <v>565</v>
      </c>
      <c r="H7" s="213" t="s">
        <v>1085</v>
      </c>
      <c r="I7" s="405"/>
      <c r="J7" s="479" t="s">
        <v>1619</v>
      </c>
      <c r="K7" s="245" t="s">
        <v>753</v>
      </c>
      <c r="L7" s="430">
        <v>0.5</v>
      </c>
      <c r="M7" s="444" t="s">
        <v>1620</v>
      </c>
      <c r="N7" s="479" t="s">
        <v>1621</v>
      </c>
    </row>
    <row r="8" spans="1:14" s="22" customFormat="1" ht="106.5" customHeight="1" x14ac:dyDescent="0.25">
      <c r="A8" s="945"/>
      <c r="B8" s="864"/>
      <c r="C8" s="947"/>
      <c r="D8" s="945"/>
      <c r="E8" s="1331"/>
      <c r="F8" s="268"/>
      <c r="G8" s="207" t="s">
        <v>1622</v>
      </c>
      <c r="H8" s="213" t="s">
        <v>1085</v>
      </c>
      <c r="I8" s="405"/>
      <c r="J8" s="214" t="s">
        <v>1617</v>
      </c>
      <c r="K8" s="268" t="s">
        <v>566</v>
      </c>
      <c r="L8" s="430">
        <v>1</v>
      </c>
      <c r="M8" s="444" t="s">
        <v>1623</v>
      </c>
      <c r="N8" s="214" t="s">
        <v>1624</v>
      </c>
    </row>
    <row r="9" spans="1:14" s="22" customFormat="1" ht="90.75" customHeight="1" x14ac:dyDescent="0.25">
      <c r="A9" s="945"/>
      <c r="B9" s="864"/>
      <c r="C9" s="947"/>
      <c r="D9" s="945"/>
      <c r="E9" s="1331"/>
      <c r="F9" s="268"/>
      <c r="G9" s="207" t="s">
        <v>567</v>
      </c>
      <c r="H9" s="213" t="s">
        <v>1085</v>
      </c>
      <c r="I9" s="405"/>
      <c r="J9" s="479" t="s">
        <v>1619</v>
      </c>
      <c r="K9" s="268" t="s">
        <v>754</v>
      </c>
      <c r="L9" s="430">
        <v>1</v>
      </c>
      <c r="M9" s="444" t="s">
        <v>1625</v>
      </c>
      <c r="N9" s="214" t="s">
        <v>1626</v>
      </c>
    </row>
    <row r="10" spans="1:14" s="22" customFormat="1" ht="110.25" customHeight="1" x14ac:dyDescent="0.25">
      <c r="A10" s="927"/>
      <c r="B10" s="865"/>
      <c r="C10" s="948"/>
      <c r="D10" s="927"/>
      <c r="E10" s="1332"/>
      <c r="F10" s="268"/>
      <c r="G10" s="405"/>
      <c r="H10" s="405"/>
      <c r="I10" s="405"/>
      <c r="J10" s="439"/>
      <c r="K10" s="266" t="s">
        <v>568</v>
      </c>
      <c r="L10" s="478">
        <v>1</v>
      </c>
      <c r="M10" s="444" t="s">
        <v>1627</v>
      </c>
      <c r="N10" s="490" t="s">
        <v>1628</v>
      </c>
    </row>
    <row r="11" spans="1:14" s="22" customFormat="1" ht="78" customHeight="1" x14ac:dyDescent="0.25">
      <c r="A11" s="940">
        <v>2</v>
      </c>
      <c r="B11" s="881" t="s">
        <v>1629</v>
      </c>
      <c r="C11" s="946"/>
      <c r="D11" s="946"/>
      <c r="E11" s="1330" t="s">
        <v>1085</v>
      </c>
      <c r="F11" s="268"/>
      <c r="G11" s="1334" t="s">
        <v>569</v>
      </c>
      <c r="H11" s="926" t="s">
        <v>199</v>
      </c>
      <c r="I11" s="926"/>
      <c r="J11" s="1277" t="s">
        <v>1630</v>
      </c>
      <c r="K11" s="268" t="s">
        <v>570</v>
      </c>
      <c r="L11" s="430">
        <v>1</v>
      </c>
      <c r="M11" s="670" t="s">
        <v>1631</v>
      </c>
      <c r="N11" s="479" t="s">
        <v>1632</v>
      </c>
    </row>
    <row r="12" spans="1:14" s="22" customFormat="1" ht="76.5" customHeight="1" x14ac:dyDescent="0.25">
      <c r="A12" s="940"/>
      <c r="B12" s="881"/>
      <c r="C12" s="948"/>
      <c r="D12" s="948"/>
      <c r="E12" s="1332"/>
      <c r="F12" s="268"/>
      <c r="G12" s="1335"/>
      <c r="H12" s="927"/>
      <c r="I12" s="927"/>
      <c r="J12" s="915"/>
      <c r="K12" s="268" t="s">
        <v>571</v>
      </c>
      <c r="L12" s="478">
        <v>1</v>
      </c>
      <c r="M12" s="585" t="s">
        <v>1633</v>
      </c>
      <c r="N12" s="491" t="s">
        <v>1634</v>
      </c>
    </row>
    <row r="13" spans="1:14" s="22" customFormat="1" ht="87" customHeight="1" x14ac:dyDescent="0.25">
      <c r="A13" s="926">
        <v>3</v>
      </c>
      <c r="B13" s="863" t="s">
        <v>1635</v>
      </c>
      <c r="C13" s="946"/>
      <c r="D13" s="946"/>
      <c r="E13" s="1330" t="s">
        <v>1085</v>
      </c>
      <c r="F13" s="1334"/>
      <c r="G13" s="207" t="s">
        <v>572</v>
      </c>
      <c r="H13" s="213" t="s">
        <v>1085</v>
      </c>
      <c r="I13" s="405"/>
      <c r="J13" s="242" t="s">
        <v>1636</v>
      </c>
      <c r="K13" s="207" t="s">
        <v>1637</v>
      </c>
      <c r="L13" s="430">
        <v>1</v>
      </c>
      <c r="M13" s="585" t="s">
        <v>1638</v>
      </c>
      <c r="N13" s="268" t="s">
        <v>1639</v>
      </c>
    </row>
    <row r="14" spans="1:14" s="22" customFormat="1" ht="49.5" customHeight="1" x14ac:dyDescent="0.25">
      <c r="A14" s="945"/>
      <c r="B14" s="864"/>
      <c r="C14" s="947"/>
      <c r="D14" s="947"/>
      <c r="E14" s="1331"/>
      <c r="F14" s="1335"/>
      <c r="G14" s="383" t="s">
        <v>755</v>
      </c>
      <c r="H14" s="213" t="s">
        <v>1085</v>
      </c>
      <c r="I14" s="405"/>
      <c r="J14" s="491" t="s">
        <v>1640</v>
      </c>
      <c r="K14" s="207" t="s">
        <v>756</v>
      </c>
      <c r="L14" s="430">
        <v>1</v>
      </c>
      <c r="M14" s="585" t="s">
        <v>1641</v>
      </c>
      <c r="N14" s="438" t="s">
        <v>1642</v>
      </c>
    </row>
    <row r="15" spans="1:14" s="22" customFormat="1" ht="72.75" customHeight="1" x14ac:dyDescent="0.25">
      <c r="A15" s="945"/>
      <c r="B15" s="864"/>
      <c r="C15" s="947"/>
      <c r="D15" s="947"/>
      <c r="E15" s="1331"/>
      <c r="F15" s="1335"/>
      <c r="G15" s="207" t="s">
        <v>758</v>
      </c>
      <c r="H15" s="213" t="s">
        <v>1085</v>
      </c>
      <c r="I15" s="405"/>
      <c r="J15" s="414" t="s">
        <v>1643</v>
      </c>
      <c r="K15" s="207" t="s">
        <v>757</v>
      </c>
      <c r="L15" s="509">
        <v>1</v>
      </c>
      <c r="M15" s="585" t="s">
        <v>1644</v>
      </c>
      <c r="N15" s="491" t="s">
        <v>1645</v>
      </c>
    </row>
    <row r="16" spans="1:14" s="22" customFormat="1" ht="72.75" customHeight="1" x14ac:dyDescent="0.25">
      <c r="A16" s="927"/>
      <c r="B16" s="865"/>
      <c r="C16" s="948"/>
      <c r="D16" s="948"/>
      <c r="E16" s="1332"/>
      <c r="F16" s="1335"/>
      <c r="G16" s="207"/>
      <c r="H16" s="405"/>
      <c r="I16" s="405"/>
      <c r="J16" s="405"/>
      <c r="K16" s="265" t="s">
        <v>573</v>
      </c>
      <c r="L16" s="430">
        <v>1</v>
      </c>
      <c r="M16" s="585" t="s">
        <v>1646</v>
      </c>
      <c r="N16" s="214" t="s">
        <v>1647</v>
      </c>
    </row>
    <row r="17" spans="1:14" s="22" customFormat="1" ht="60" customHeight="1" x14ac:dyDescent="0.25">
      <c r="A17" s="940">
        <v>4</v>
      </c>
      <c r="B17" s="881" t="s">
        <v>1648</v>
      </c>
      <c r="C17" s="946"/>
      <c r="D17" s="946"/>
      <c r="E17" s="1330" t="s">
        <v>1085</v>
      </c>
      <c r="F17" s="245"/>
      <c r="G17" s="207" t="s">
        <v>572</v>
      </c>
      <c r="H17" s="213" t="s">
        <v>1085</v>
      </c>
      <c r="I17" s="405"/>
      <c r="J17" s="242" t="s">
        <v>1636</v>
      </c>
      <c r="K17" s="207" t="s">
        <v>574</v>
      </c>
      <c r="L17" s="430">
        <v>0.99</v>
      </c>
      <c r="M17" s="585" t="s">
        <v>1649</v>
      </c>
      <c r="N17" s="214" t="s">
        <v>1650</v>
      </c>
    </row>
    <row r="18" spans="1:14" ht="102" customHeight="1" x14ac:dyDescent="0.25">
      <c r="A18" s="940"/>
      <c r="B18" s="881"/>
      <c r="C18" s="947"/>
      <c r="D18" s="947"/>
      <c r="E18" s="1331"/>
      <c r="F18" s="1099"/>
      <c r="G18" s="265" t="s">
        <v>759</v>
      </c>
      <c r="H18" s="213" t="s">
        <v>1085</v>
      </c>
      <c r="I18" s="405"/>
      <c r="J18" s="491" t="s">
        <v>1651</v>
      </c>
      <c r="K18" s="207" t="s">
        <v>760</v>
      </c>
      <c r="L18" s="430">
        <v>0.8</v>
      </c>
      <c r="M18" s="207" t="s">
        <v>1652</v>
      </c>
      <c r="N18" s="243" t="s">
        <v>1653</v>
      </c>
    </row>
    <row r="19" spans="1:14" ht="72" customHeight="1" x14ac:dyDescent="0.25">
      <c r="A19" s="940"/>
      <c r="B19" s="881"/>
      <c r="C19" s="948"/>
      <c r="D19" s="948"/>
      <c r="E19" s="1332"/>
      <c r="F19" s="1060"/>
      <c r="G19" s="207" t="s">
        <v>1654</v>
      </c>
      <c r="H19" s="213" t="s">
        <v>1085</v>
      </c>
      <c r="I19" s="405"/>
      <c r="J19" s="491" t="s">
        <v>1655</v>
      </c>
      <c r="K19" s="383" t="s">
        <v>761</v>
      </c>
      <c r="L19" s="430">
        <v>0.9</v>
      </c>
      <c r="M19" s="207" t="s">
        <v>1656</v>
      </c>
      <c r="N19" s="448" t="s">
        <v>1657</v>
      </c>
    </row>
    <row r="20" spans="1:14" ht="60" customHeight="1" x14ac:dyDescent="0.25">
      <c r="A20" s="940">
        <v>5</v>
      </c>
      <c r="B20" s="863" t="s">
        <v>1658</v>
      </c>
      <c r="C20" s="946"/>
      <c r="D20" s="946"/>
      <c r="E20" s="1330" t="s">
        <v>1085</v>
      </c>
      <c r="F20" s="1334"/>
      <c r="G20" s="207" t="s">
        <v>1659</v>
      </c>
      <c r="H20" s="213" t="s">
        <v>1085</v>
      </c>
      <c r="I20" s="405"/>
      <c r="J20" s="407" t="s">
        <v>1660</v>
      </c>
      <c r="K20" s="209" t="s">
        <v>762</v>
      </c>
      <c r="L20" s="430">
        <v>0.9</v>
      </c>
      <c r="M20" s="671" t="s">
        <v>1661</v>
      </c>
      <c r="N20" s="242" t="s">
        <v>1662</v>
      </c>
    </row>
    <row r="21" spans="1:14" ht="51" x14ac:dyDescent="0.25">
      <c r="A21" s="940"/>
      <c r="B21" s="864"/>
      <c r="C21" s="947"/>
      <c r="D21" s="947"/>
      <c r="E21" s="1331"/>
      <c r="F21" s="1335"/>
      <c r="G21" s="207" t="s">
        <v>575</v>
      </c>
      <c r="H21" s="213" t="s">
        <v>1085</v>
      </c>
      <c r="I21" s="405"/>
      <c r="J21" s="214" t="s">
        <v>1663</v>
      </c>
      <c r="K21" s="207" t="s">
        <v>763</v>
      </c>
      <c r="L21" s="430">
        <v>1</v>
      </c>
      <c r="M21" s="526" t="s">
        <v>1664</v>
      </c>
      <c r="N21" s="214" t="s">
        <v>1665</v>
      </c>
    </row>
    <row r="22" spans="1:14" ht="38.25" x14ac:dyDescent="0.25">
      <c r="A22" s="940"/>
      <c r="B22" s="865"/>
      <c r="C22" s="948"/>
      <c r="D22" s="948"/>
      <c r="E22" s="1332"/>
      <c r="F22" s="1335"/>
      <c r="G22" s="405"/>
      <c r="H22" s="405"/>
      <c r="I22" s="405"/>
      <c r="J22" s="405"/>
      <c r="K22" s="207" t="s">
        <v>764</v>
      </c>
      <c r="L22" s="430">
        <v>1</v>
      </c>
      <c r="M22" s="585" t="s">
        <v>1666</v>
      </c>
      <c r="N22" s="407" t="s">
        <v>1660</v>
      </c>
    </row>
    <row r="23" spans="1:14" ht="75" customHeight="1" x14ac:dyDescent="0.25">
      <c r="A23" s="940">
        <v>6</v>
      </c>
      <c r="B23" s="881" t="s">
        <v>1667</v>
      </c>
      <c r="C23" s="946"/>
      <c r="D23" s="946"/>
      <c r="E23" s="1330" t="s">
        <v>1085</v>
      </c>
      <c r="F23" s="1334"/>
      <c r="G23" s="207" t="s">
        <v>576</v>
      </c>
      <c r="H23" s="213" t="s">
        <v>1085</v>
      </c>
      <c r="I23" s="405"/>
      <c r="J23" s="407" t="s">
        <v>1668</v>
      </c>
      <c r="K23" s="207" t="s">
        <v>577</v>
      </c>
      <c r="L23" s="430">
        <v>0.9</v>
      </c>
      <c r="M23" s="585" t="s">
        <v>1669</v>
      </c>
      <c r="N23" s="242" t="s">
        <v>1670</v>
      </c>
    </row>
    <row r="24" spans="1:14" ht="210" x14ac:dyDescent="0.25">
      <c r="A24" s="940"/>
      <c r="B24" s="881"/>
      <c r="C24" s="947"/>
      <c r="D24" s="947"/>
      <c r="E24" s="1331"/>
      <c r="F24" s="1335"/>
      <c r="G24" s="207" t="s">
        <v>578</v>
      </c>
      <c r="H24" s="213" t="s">
        <v>1085</v>
      </c>
      <c r="I24" s="405"/>
      <c r="J24" s="407" t="s">
        <v>1671</v>
      </c>
      <c r="K24" s="207" t="s">
        <v>579</v>
      </c>
      <c r="L24" s="430">
        <v>0.5</v>
      </c>
      <c r="M24" s="585" t="s">
        <v>1672</v>
      </c>
      <c r="N24" s="384" t="s">
        <v>1721</v>
      </c>
    </row>
    <row r="25" spans="1:14" ht="38.25" x14ac:dyDescent="0.25">
      <c r="A25" s="940"/>
      <c r="B25" s="881"/>
      <c r="C25" s="948"/>
      <c r="D25" s="948"/>
      <c r="E25" s="1332"/>
      <c r="F25" s="1335"/>
      <c r="G25" s="207" t="s">
        <v>765</v>
      </c>
      <c r="H25" s="213" t="s">
        <v>1085</v>
      </c>
      <c r="I25" s="405"/>
      <c r="J25" s="407" t="s">
        <v>1671</v>
      </c>
      <c r="K25" s="207" t="s">
        <v>580</v>
      </c>
      <c r="L25" s="430">
        <v>1</v>
      </c>
      <c r="M25" s="585" t="s">
        <v>1673</v>
      </c>
      <c r="N25" s="407" t="s">
        <v>1671</v>
      </c>
    </row>
    <row r="26" spans="1:14" ht="100.5" customHeight="1" x14ac:dyDescent="0.25">
      <c r="A26" s="940">
        <v>7</v>
      </c>
      <c r="B26" s="881" t="s">
        <v>1674</v>
      </c>
      <c r="C26" s="946"/>
      <c r="D26" s="946"/>
      <c r="E26" s="1330" t="s">
        <v>1085</v>
      </c>
      <c r="F26" s="1336"/>
      <c r="G26" s="383" t="s">
        <v>583</v>
      </c>
      <c r="H26" s="213" t="s">
        <v>1085</v>
      </c>
      <c r="I26" s="405"/>
      <c r="J26" s="479" t="s">
        <v>1675</v>
      </c>
      <c r="K26" s="268" t="s">
        <v>581</v>
      </c>
      <c r="L26" s="430">
        <v>0.5</v>
      </c>
      <c r="M26" s="585" t="s">
        <v>1676</v>
      </c>
      <c r="N26" s="492" t="s">
        <v>1677</v>
      </c>
    </row>
    <row r="27" spans="1:14" ht="51.75" x14ac:dyDescent="0.25">
      <c r="A27" s="940"/>
      <c r="B27" s="881"/>
      <c r="C27" s="947"/>
      <c r="D27" s="947"/>
      <c r="E27" s="1331"/>
      <c r="F27" s="1336"/>
      <c r="G27" s="207" t="s">
        <v>767</v>
      </c>
      <c r="H27" s="213" t="s">
        <v>1085</v>
      </c>
      <c r="I27" s="405"/>
      <c r="J27" s="479" t="s">
        <v>1678</v>
      </c>
      <c r="K27" s="268" t="s">
        <v>582</v>
      </c>
      <c r="L27" s="430"/>
      <c r="M27" s="585" t="s">
        <v>1679</v>
      </c>
      <c r="N27" s="492" t="s">
        <v>1680</v>
      </c>
    </row>
    <row r="28" spans="1:14" ht="72.75" customHeight="1" x14ac:dyDescent="0.25">
      <c r="A28" s="940"/>
      <c r="B28" s="881"/>
      <c r="C28" s="947"/>
      <c r="D28" s="947"/>
      <c r="E28" s="1331"/>
      <c r="F28" s="1336"/>
      <c r="G28" s="405"/>
      <c r="H28" s="405"/>
      <c r="I28" s="405"/>
      <c r="J28" s="405"/>
      <c r="K28" s="208" t="s">
        <v>766</v>
      </c>
      <c r="L28" s="430">
        <v>0.5</v>
      </c>
      <c r="M28" s="207" t="s">
        <v>1681</v>
      </c>
      <c r="N28" s="479" t="s">
        <v>1682</v>
      </c>
    </row>
    <row r="29" spans="1:14" ht="51" customHeight="1" x14ac:dyDescent="0.25">
      <c r="A29" s="940"/>
      <c r="B29" s="881"/>
      <c r="C29" s="948"/>
      <c r="D29" s="948"/>
      <c r="E29" s="1332"/>
      <c r="F29" s="1336"/>
      <c r="G29" s="405"/>
      <c r="H29" s="405"/>
      <c r="I29" s="405"/>
      <c r="J29" s="405"/>
      <c r="K29" s="268" t="s">
        <v>584</v>
      </c>
      <c r="L29" s="430">
        <v>1</v>
      </c>
      <c r="M29" s="585" t="s">
        <v>1683</v>
      </c>
      <c r="N29" s="385" t="s">
        <v>1684</v>
      </c>
    </row>
    <row r="30" spans="1:14" ht="90" customHeight="1" x14ac:dyDescent="0.25">
      <c r="A30" s="940">
        <v>8</v>
      </c>
      <c r="B30" s="881" t="s">
        <v>1685</v>
      </c>
      <c r="C30" s="946"/>
      <c r="D30" s="946"/>
      <c r="E30" s="1330" t="s">
        <v>1085</v>
      </c>
      <c r="F30" s="1334"/>
      <c r="G30" s="207" t="s">
        <v>768</v>
      </c>
      <c r="H30" s="213" t="s">
        <v>1085</v>
      </c>
      <c r="I30" s="405"/>
      <c r="J30" s="479" t="s">
        <v>1686</v>
      </c>
      <c r="K30" s="207" t="s">
        <v>585</v>
      </c>
      <c r="L30" s="430">
        <v>1</v>
      </c>
      <c r="M30" s="585" t="s">
        <v>1687</v>
      </c>
      <c r="N30" s="214" t="s">
        <v>1688</v>
      </c>
    </row>
    <row r="31" spans="1:14" ht="51" x14ac:dyDescent="0.25">
      <c r="A31" s="940"/>
      <c r="B31" s="881"/>
      <c r="C31" s="948"/>
      <c r="D31" s="948"/>
      <c r="E31" s="1332"/>
      <c r="F31" s="1335"/>
      <c r="G31" s="207" t="s">
        <v>586</v>
      </c>
      <c r="H31" s="213" t="s">
        <v>1085</v>
      </c>
      <c r="I31" s="405"/>
      <c r="J31" s="479" t="s">
        <v>1689</v>
      </c>
      <c r="K31" s="207" t="s">
        <v>769</v>
      </c>
      <c r="L31" s="430">
        <v>1</v>
      </c>
      <c r="M31" s="585" t="s">
        <v>1690</v>
      </c>
      <c r="N31" s="493" t="s">
        <v>1691</v>
      </c>
    </row>
    <row r="32" spans="1:14" ht="107.25" customHeight="1" x14ac:dyDescent="0.25">
      <c r="A32" s="940">
        <v>9</v>
      </c>
      <c r="B32" s="881" t="s">
        <v>1692</v>
      </c>
      <c r="C32" s="946"/>
      <c r="D32" s="946"/>
      <c r="E32" s="1330" t="s">
        <v>1085</v>
      </c>
      <c r="F32" s="1333"/>
      <c r="G32" s="207" t="s">
        <v>589</v>
      </c>
      <c r="H32" s="926" t="s">
        <v>1085</v>
      </c>
      <c r="I32" s="405"/>
      <c r="J32" s="242" t="s">
        <v>1693</v>
      </c>
      <c r="K32" s="268" t="s">
        <v>587</v>
      </c>
      <c r="L32" s="430"/>
      <c r="M32" s="585" t="s">
        <v>1694</v>
      </c>
      <c r="N32" s="492" t="s">
        <v>1680</v>
      </c>
    </row>
    <row r="33" spans="1:14" ht="63.75" x14ac:dyDescent="0.25">
      <c r="A33" s="940"/>
      <c r="B33" s="881"/>
      <c r="C33" s="947"/>
      <c r="D33" s="947"/>
      <c r="E33" s="1331"/>
      <c r="F33" s="1333"/>
      <c r="G33" s="268" t="s">
        <v>771</v>
      </c>
      <c r="H33" s="945"/>
      <c r="I33" s="405"/>
      <c r="J33" s="438" t="s">
        <v>1695</v>
      </c>
      <c r="K33" s="268" t="s">
        <v>588</v>
      </c>
      <c r="L33" s="430">
        <v>1</v>
      </c>
      <c r="M33" s="526" t="s">
        <v>1696</v>
      </c>
      <c r="N33" s="242" t="s">
        <v>1697</v>
      </c>
    </row>
    <row r="34" spans="1:14" ht="60" x14ac:dyDescent="0.25">
      <c r="A34" s="940"/>
      <c r="B34" s="881"/>
      <c r="C34" s="948"/>
      <c r="D34" s="948"/>
      <c r="E34" s="1332"/>
      <c r="F34" s="1333"/>
      <c r="G34" s="207" t="s">
        <v>770</v>
      </c>
      <c r="H34" s="927"/>
      <c r="I34" s="405"/>
      <c r="J34" s="438" t="s">
        <v>1695</v>
      </c>
      <c r="K34" s="268" t="s">
        <v>771</v>
      </c>
      <c r="L34" s="430">
        <v>1</v>
      </c>
      <c r="M34" s="585" t="s">
        <v>1698</v>
      </c>
      <c r="N34" s="438" t="s">
        <v>1695</v>
      </c>
    </row>
    <row r="35" spans="1:14" ht="62.25" customHeight="1" x14ac:dyDescent="0.25">
      <c r="A35" s="213">
        <v>10</v>
      </c>
      <c r="B35" s="413" t="s">
        <v>1699</v>
      </c>
      <c r="C35" s="405"/>
      <c r="D35" s="494"/>
      <c r="E35" s="386" t="s">
        <v>1085</v>
      </c>
      <c r="F35" s="268"/>
      <c r="G35" s="207" t="s">
        <v>772</v>
      </c>
      <c r="H35" s="213" t="s">
        <v>1085</v>
      </c>
      <c r="I35" s="405"/>
      <c r="J35" s="214" t="s">
        <v>1700</v>
      </c>
      <c r="K35" s="268" t="s">
        <v>590</v>
      </c>
      <c r="L35" s="509">
        <v>0.9</v>
      </c>
      <c r="M35" s="669" t="s">
        <v>1701</v>
      </c>
      <c r="N35" s="426" t="s">
        <v>1702</v>
      </c>
    </row>
    <row r="36" spans="1:14" ht="50.25" customHeight="1" x14ac:dyDescent="0.25">
      <c r="A36" s="940">
        <v>11</v>
      </c>
      <c r="B36" s="881" t="s">
        <v>1703</v>
      </c>
      <c r="C36" s="946"/>
      <c r="D36" s="941"/>
      <c r="E36" s="1328" t="s">
        <v>1085</v>
      </c>
      <c r="F36" s="1337"/>
      <c r="G36" s="1329" t="s">
        <v>773</v>
      </c>
      <c r="H36" s="926" t="s">
        <v>1085</v>
      </c>
      <c r="I36" s="946"/>
      <c r="J36" s="1325" t="s">
        <v>1704</v>
      </c>
      <c r="K36" s="387" t="s">
        <v>774</v>
      </c>
      <c r="L36" s="430">
        <v>1</v>
      </c>
      <c r="M36" s="207" t="s">
        <v>1705</v>
      </c>
      <c r="N36" s="479" t="s">
        <v>1706</v>
      </c>
    </row>
    <row r="37" spans="1:14" ht="38.25" x14ac:dyDescent="0.25">
      <c r="A37" s="940"/>
      <c r="B37" s="881"/>
      <c r="C37" s="947"/>
      <c r="D37" s="941"/>
      <c r="E37" s="1328"/>
      <c r="F37" s="1338"/>
      <c r="G37" s="1329"/>
      <c r="H37" s="945"/>
      <c r="I37" s="947"/>
      <c r="J37" s="1326"/>
      <c r="K37" s="388" t="s">
        <v>775</v>
      </c>
      <c r="L37" s="430"/>
      <c r="M37" s="207"/>
      <c r="N37" s="243"/>
    </row>
    <row r="38" spans="1:14" ht="38.25" x14ac:dyDescent="0.25">
      <c r="A38" s="940"/>
      <c r="B38" s="881"/>
      <c r="C38" s="947"/>
      <c r="D38" s="941"/>
      <c r="E38" s="1328"/>
      <c r="F38" s="1338"/>
      <c r="G38" s="1329"/>
      <c r="H38" s="945"/>
      <c r="I38" s="947"/>
      <c r="J38" s="1326"/>
      <c r="K38" s="387" t="s">
        <v>776</v>
      </c>
      <c r="L38" s="430">
        <v>1</v>
      </c>
      <c r="M38" s="585" t="s">
        <v>1707</v>
      </c>
      <c r="N38" s="268" t="s">
        <v>1708</v>
      </c>
    </row>
    <row r="39" spans="1:14" ht="62.25" customHeight="1" x14ac:dyDescent="0.25">
      <c r="A39" s="940"/>
      <c r="B39" s="881"/>
      <c r="C39" s="947"/>
      <c r="D39" s="941"/>
      <c r="E39" s="1328"/>
      <c r="F39" s="1338"/>
      <c r="G39" s="1329"/>
      <c r="H39" s="945"/>
      <c r="I39" s="947"/>
      <c r="J39" s="1326"/>
      <c r="K39" s="267" t="s">
        <v>591</v>
      </c>
      <c r="L39" s="430">
        <v>0.7</v>
      </c>
      <c r="M39" s="207" t="s">
        <v>1709</v>
      </c>
      <c r="N39" s="268" t="s">
        <v>1708</v>
      </c>
    </row>
    <row r="40" spans="1:14" ht="38.25" x14ac:dyDescent="0.25">
      <c r="A40" s="940"/>
      <c r="B40" s="881"/>
      <c r="C40" s="947"/>
      <c r="D40" s="941"/>
      <c r="E40" s="1328"/>
      <c r="F40" s="1338"/>
      <c r="G40" s="1329"/>
      <c r="H40" s="945"/>
      <c r="I40" s="947"/>
      <c r="J40" s="1326"/>
      <c r="K40" s="207" t="s">
        <v>777</v>
      </c>
      <c r="L40" s="430">
        <v>1</v>
      </c>
      <c r="M40" s="207" t="s">
        <v>1710</v>
      </c>
      <c r="N40" s="207" t="s">
        <v>592</v>
      </c>
    </row>
    <row r="41" spans="1:14" ht="63" customHeight="1" x14ac:dyDescent="0.25">
      <c r="A41" s="940"/>
      <c r="B41" s="881"/>
      <c r="C41" s="948"/>
      <c r="D41" s="941"/>
      <c r="E41" s="1328"/>
      <c r="F41" s="1339"/>
      <c r="G41" s="1329"/>
      <c r="H41" s="927"/>
      <c r="I41" s="948"/>
      <c r="J41" s="1327"/>
      <c r="K41" s="207" t="s">
        <v>778</v>
      </c>
      <c r="L41" s="478">
        <v>1</v>
      </c>
      <c r="M41" s="207" t="s">
        <v>1711</v>
      </c>
      <c r="N41" s="207" t="s">
        <v>1712</v>
      </c>
    </row>
    <row r="43" spans="1:14" ht="45" customHeight="1" x14ac:dyDescent="0.25">
      <c r="B43" s="485"/>
      <c r="C43" s="485"/>
      <c r="D43" s="859" t="s">
        <v>888</v>
      </c>
      <c r="E43" s="859"/>
      <c r="F43" s="485"/>
      <c r="G43" s="485"/>
      <c r="H43" s="860" t="s">
        <v>891</v>
      </c>
      <c r="I43" s="860"/>
      <c r="J43" s="485"/>
      <c r="K43" s="485"/>
      <c r="L43" s="483"/>
    </row>
    <row r="44" spans="1:14" ht="38.25" x14ac:dyDescent="0.25">
      <c r="B44" s="502" t="s">
        <v>597</v>
      </c>
      <c r="C44" s="485"/>
      <c r="D44" s="312" t="s">
        <v>897</v>
      </c>
      <c r="E44" s="312" t="s">
        <v>898</v>
      </c>
      <c r="F44" s="485"/>
      <c r="G44" s="485"/>
      <c r="H44" s="312" t="s">
        <v>897</v>
      </c>
      <c r="I44" s="312" t="s">
        <v>898</v>
      </c>
      <c r="J44" s="485"/>
      <c r="K44" s="502" t="s">
        <v>598</v>
      </c>
      <c r="L44" s="516" t="s">
        <v>601</v>
      </c>
    </row>
    <row r="45" spans="1:14" ht="30" customHeight="1" x14ac:dyDescent="0.25">
      <c r="B45" s="496">
        <f>COUNTIF(B6:B41,"*")</f>
        <v>11</v>
      </c>
      <c r="C45" s="497"/>
      <c r="D45" s="496">
        <f t="shared" ref="D45:E45" si="0">COUNTIF(D6:D41,"*")</f>
        <v>0</v>
      </c>
      <c r="E45" s="496">
        <f t="shared" si="0"/>
        <v>11</v>
      </c>
      <c r="F45" s="497"/>
      <c r="G45" s="497"/>
      <c r="H45" s="496">
        <f t="shared" ref="H45:I45" si="1">COUNTIF(H6:H41,"*")</f>
        <v>23</v>
      </c>
      <c r="I45" s="496">
        <f t="shared" si="1"/>
        <v>0</v>
      </c>
      <c r="J45" s="497"/>
      <c r="K45" s="496">
        <f>COUNTIF(K6:K41,"*")</f>
        <v>36</v>
      </c>
      <c r="L45" s="522">
        <f>AVERAGE(L24:L41)</f>
        <v>0.87333333333333329</v>
      </c>
    </row>
  </sheetData>
  <mergeCells count="85">
    <mergeCell ref="F36:F41"/>
    <mergeCell ref="C36:C41"/>
    <mergeCell ref="C26:C29"/>
    <mergeCell ref="C30:C31"/>
    <mergeCell ref="C32:C34"/>
    <mergeCell ref="A1:B1"/>
    <mergeCell ref="C1:F1"/>
    <mergeCell ref="H11:H12"/>
    <mergeCell ref="I11:I12"/>
    <mergeCell ref="J11:J12"/>
    <mergeCell ref="A6:A10"/>
    <mergeCell ref="B6:B10"/>
    <mergeCell ref="D6:D10"/>
    <mergeCell ref="E6:E10"/>
    <mergeCell ref="A11:A12"/>
    <mergeCell ref="B11:B12"/>
    <mergeCell ref="D11:D12"/>
    <mergeCell ref="E11:E12"/>
    <mergeCell ref="G11:G12"/>
    <mergeCell ref="C6:C10"/>
    <mergeCell ref="C11:C12"/>
    <mergeCell ref="A13:A16"/>
    <mergeCell ref="B13:B16"/>
    <mergeCell ref="D13:D16"/>
    <mergeCell ref="E13:E16"/>
    <mergeCell ref="F13:F16"/>
    <mergeCell ref="C13:C16"/>
    <mergeCell ref="A17:A19"/>
    <mergeCell ref="B17:B19"/>
    <mergeCell ref="D17:D19"/>
    <mergeCell ref="E17:E19"/>
    <mergeCell ref="F18:F19"/>
    <mergeCell ref="C17:C19"/>
    <mergeCell ref="K3:N3"/>
    <mergeCell ref="A4:A5"/>
    <mergeCell ref="B4:B5"/>
    <mergeCell ref="C4:C5"/>
    <mergeCell ref="D4:E4"/>
    <mergeCell ref="F4:F5"/>
    <mergeCell ref="G4:G5"/>
    <mergeCell ref="H4:I4"/>
    <mergeCell ref="J4:J5"/>
    <mergeCell ref="L4:L5"/>
    <mergeCell ref="M4:M5"/>
    <mergeCell ref="N4:N5"/>
    <mergeCell ref="C3:F3"/>
    <mergeCell ref="G3:J3"/>
    <mergeCell ref="A26:A29"/>
    <mergeCell ref="B26:B29"/>
    <mergeCell ref="D26:D29"/>
    <mergeCell ref="E26:E29"/>
    <mergeCell ref="F26:F29"/>
    <mergeCell ref="A30:A31"/>
    <mergeCell ref="B30:B31"/>
    <mergeCell ref="D30:D31"/>
    <mergeCell ref="E30:E31"/>
    <mergeCell ref="F30:F31"/>
    <mergeCell ref="E23:E25"/>
    <mergeCell ref="F23:F25"/>
    <mergeCell ref="A23:A25"/>
    <mergeCell ref="B23:B25"/>
    <mergeCell ref="A20:A22"/>
    <mergeCell ref="B20:B22"/>
    <mergeCell ref="D20:D22"/>
    <mergeCell ref="E20:E22"/>
    <mergeCell ref="F20:F22"/>
    <mergeCell ref="D23:D25"/>
    <mergeCell ref="C20:C22"/>
    <mergeCell ref="C23:C25"/>
    <mergeCell ref="J36:J41"/>
    <mergeCell ref="D43:E43"/>
    <mergeCell ref="H43:I43"/>
    <mergeCell ref="H32:H34"/>
    <mergeCell ref="A36:A41"/>
    <mergeCell ref="B36:B41"/>
    <mergeCell ref="D36:D41"/>
    <mergeCell ref="E36:E41"/>
    <mergeCell ref="G36:G41"/>
    <mergeCell ref="H36:H41"/>
    <mergeCell ref="A32:A34"/>
    <mergeCell ref="B32:B34"/>
    <mergeCell ref="D32:D34"/>
    <mergeCell ref="E32:E34"/>
    <mergeCell ref="F32:F34"/>
    <mergeCell ref="I36:I41"/>
  </mergeCells>
  <hyperlinks>
    <hyperlink ref="N26" r:id="rId1" display="https://www.uis.edu.co/webUIS/es/rss/noticia.jsp?id=37&amp;canal=1112.xml&amp;facultad=ppal    *Pantallazo base seguimiento afiliados"/>
    <hyperlink ref="N27" r:id="rId2"/>
    <hyperlink ref="N32" r:id="rId3"/>
    <hyperlink ref="N31" r:id="rId4"/>
    <hyperlink ref="N24" r:id="rId5" display="https://www.uis.edu.co/intranet/calidad/calidad.jsp"/>
  </hyperlinks>
  <pageMargins left="0.7" right="0.7" top="0.75" bottom="0.75" header="0.3" footer="0.3"/>
  <pageSetup paperSize="9" orientation="portrait" r:id="rId6"/>
  <drawing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5"/>
  <sheetViews>
    <sheetView showGridLines="0" zoomScale="80" zoomScaleNormal="80" workbookViewId="0">
      <selection activeCell="H43" sqref="H43"/>
    </sheetView>
  </sheetViews>
  <sheetFormatPr baseColWidth="10" defaultRowHeight="15" x14ac:dyDescent="0.25"/>
  <cols>
    <col min="1" max="1" width="3.7109375" style="5" customWidth="1"/>
    <col min="2" max="2" width="6.140625" style="5" customWidth="1"/>
    <col min="3" max="3" width="4.140625" style="5" bestFit="1" customWidth="1"/>
    <col min="4" max="4" width="43.85546875" style="5" customWidth="1"/>
    <col min="5" max="5" width="9.140625" style="5" customWidth="1"/>
    <col min="6" max="7" width="8.28515625" style="52" customWidth="1"/>
    <col min="8" max="8" width="15.5703125" style="52" customWidth="1"/>
    <col min="9" max="9" width="12.42578125" style="52" customWidth="1"/>
    <col min="10" max="10" width="15" style="52" customWidth="1"/>
    <col min="11" max="11" width="16.85546875" style="52" customWidth="1"/>
    <col min="12" max="12" width="16.28515625" style="52" customWidth="1"/>
    <col min="13" max="13" width="15.85546875" style="52" customWidth="1"/>
    <col min="14" max="14" width="16.85546875" style="52" customWidth="1"/>
    <col min="15" max="15" width="91.28515625" style="5" customWidth="1"/>
    <col min="16" max="16" width="3.7109375" style="5" customWidth="1"/>
    <col min="17" max="16384" width="11.42578125" style="5"/>
  </cols>
  <sheetData>
    <row r="1" spans="1:16" ht="41.25" customHeight="1" x14ac:dyDescent="0.25">
      <c r="A1" s="1"/>
      <c r="B1" s="726" t="str">
        <f>Contenido!$B$1</f>
        <v xml:space="preserve">INFORME DE SEGUIMIENTO 
ADMINISTRACIÓN DE RIESGOS </v>
      </c>
      <c r="C1" s="726"/>
      <c r="D1" s="726"/>
      <c r="E1" s="726"/>
      <c r="F1" s="726"/>
      <c r="G1" s="726"/>
      <c r="H1" s="726"/>
      <c r="I1" s="726"/>
      <c r="J1" s="726"/>
      <c r="K1" s="726"/>
      <c r="L1" s="726"/>
      <c r="M1" s="726"/>
      <c r="N1" s="726"/>
      <c r="O1" s="726"/>
      <c r="P1" s="1"/>
    </row>
    <row r="2" spans="1:16" ht="32.25" customHeight="1" x14ac:dyDescent="0.25">
      <c r="A2" s="1"/>
      <c r="B2" s="714" t="str">
        <f>Contenido!$B$2</f>
        <v>JUNIO 2020 - JUNIO 2021</v>
      </c>
      <c r="C2" s="714"/>
      <c r="D2" s="714"/>
      <c r="E2" s="714"/>
      <c r="F2" s="714"/>
      <c r="G2" s="714"/>
      <c r="H2" s="714"/>
      <c r="I2" s="714"/>
      <c r="J2" s="714"/>
      <c r="K2" s="714"/>
      <c r="L2" s="714"/>
      <c r="M2" s="714"/>
      <c r="N2" s="714"/>
      <c r="O2" s="714"/>
      <c r="P2" s="1"/>
    </row>
    <row r="3" spans="1:16" x14ac:dyDescent="0.25">
      <c r="A3" s="1"/>
      <c r="B3" s="1"/>
      <c r="C3" s="1"/>
      <c r="D3" s="1"/>
      <c r="E3" s="1"/>
      <c r="F3" s="33"/>
      <c r="G3" s="33"/>
      <c r="H3" s="33"/>
      <c r="I3" s="33"/>
      <c r="J3" s="33"/>
      <c r="K3" s="33"/>
      <c r="L3" s="33"/>
      <c r="M3" s="33"/>
      <c r="N3" s="33"/>
      <c r="O3" s="1"/>
      <c r="P3" s="1"/>
    </row>
    <row r="4" spans="1:16" x14ac:dyDescent="0.25">
      <c r="A4" s="1"/>
      <c r="B4" s="1"/>
      <c r="C4" s="1"/>
      <c r="D4" s="1"/>
      <c r="E4" s="1"/>
      <c r="F4" s="33"/>
      <c r="G4" s="33"/>
      <c r="H4" s="33"/>
      <c r="I4" s="33"/>
      <c r="J4" s="33"/>
      <c r="K4" s="33"/>
      <c r="L4" s="33"/>
      <c r="M4" s="33"/>
      <c r="N4" s="33"/>
      <c r="O4" s="1"/>
      <c r="P4" s="1"/>
    </row>
    <row r="5" spans="1:16" x14ac:dyDescent="0.25">
      <c r="A5" s="1"/>
      <c r="B5" s="1"/>
      <c r="C5" s="1"/>
      <c r="D5" s="1"/>
      <c r="E5" s="1"/>
      <c r="F5" s="33"/>
      <c r="G5" s="33"/>
      <c r="H5" s="33"/>
      <c r="I5" s="33"/>
      <c r="J5" s="33"/>
      <c r="K5" s="33"/>
      <c r="L5" s="33"/>
      <c r="M5" s="33"/>
      <c r="N5" s="33"/>
      <c r="O5" s="1"/>
      <c r="P5" s="1"/>
    </row>
    <row r="6" spans="1:16" x14ac:dyDescent="0.25">
      <c r="A6" s="1"/>
      <c r="B6" s="1"/>
      <c r="C6" s="1"/>
      <c r="D6" s="1"/>
      <c r="E6" s="1"/>
      <c r="F6" s="33"/>
      <c r="G6" s="33"/>
      <c r="H6" s="33"/>
      <c r="I6" s="33"/>
      <c r="J6" s="33"/>
      <c r="K6" s="33"/>
      <c r="L6" s="33"/>
      <c r="M6" s="33"/>
      <c r="N6" s="33"/>
      <c r="O6" s="1"/>
      <c r="P6" s="1"/>
    </row>
    <row r="7" spans="1:16" x14ac:dyDescent="0.25">
      <c r="A7" s="1" t="s">
        <v>28</v>
      </c>
      <c r="B7" s="1"/>
      <c r="C7" s="1"/>
      <c r="D7" s="1"/>
      <c r="E7" s="1"/>
      <c r="F7" s="33"/>
      <c r="G7" s="33"/>
      <c r="H7" s="33"/>
      <c r="I7" s="33"/>
      <c r="J7" s="33"/>
      <c r="K7" s="33"/>
      <c r="L7" s="33"/>
      <c r="M7" s="33"/>
      <c r="N7" s="33"/>
      <c r="O7" s="1"/>
      <c r="P7" s="1"/>
    </row>
    <row r="8" spans="1:16" x14ac:dyDescent="0.25">
      <c r="A8" s="1"/>
      <c r="B8" s="1"/>
      <c r="C8" s="1"/>
      <c r="D8" s="1"/>
      <c r="E8" s="1"/>
      <c r="F8" s="33"/>
      <c r="G8" s="33"/>
      <c r="H8" s="33"/>
      <c r="I8" s="33"/>
      <c r="J8" s="33"/>
      <c r="K8" s="33"/>
      <c r="L8" s="33"/>
      <c r="M8" s="33"/>
      <c r="N8" s="33"/>
      <c r="O8" s="1"/>
      <c r="P8" s="1"/>
    </row>
    <row r="9" spans="1:16" x14ac:dyDescent="0.25">
      <c r="A9" s="1"/>
      <c r="B9" s="1"/>
      <c r="C9" s="1"/>
      <c r="D9" s="1"/>
      <c r="E9" s="1"/>
      <c r="F9" s="33"/>
      <c r="G9" s="33"/>
      <c r="H9" s="33"/>
      <c r="I9" s="33"/>
      <c r="J9" s="33"/>
      <c r="K9" s="33"/>
      <c r="L9" s="33"/>
      <c r="M9" s="33"/>
      <c r="N9" s="33"/>
      <c r="O9" s="1"/>
      <c r="P9" s="1"/>
    </row>
    <row r="10" spans="1:16" x14ac:dyDescent="0.25">
      <c r="A10" s="1"/>
      <c r="B10" s="1"/>
      <c r="C10" s="1"/>
      <c r="D10" s="1"/>
      <c r="E10" s="1"/>
      <c r="F10" s="33"/>
      <c r="G10" s="33"/>
      <c r="H10" s="33"/>
      <c r="I10" s="33"/>
      <c r="J10" s="33"/>
      <c r="K10" s="33"/>
      <c r="L10" s="33"/>
      <c r="M10" s="33"/>
      <c r="N10" s="33"/>
      <c r="O10" s="1"/>
      <c r="P10" s="1"/>
    </row>
    <row r="11" spans="1:16" x14ac:dyDescent="0.25">
      <c r="A11" s="1"/>
      <c r="B11" s="1"/>
      <c r="C11" s="1"/>
      <c r="D11" s="1"/>
      <c r="E11" s="1"/>
      <c r="F11" s="33"/>
      <c r="G11" s="33"/>
      <c r="H11" s="33"/>
      <c r="I11" s="33"/>
      <c r="J11" s="33"/>
      <c r="K11" s="33"/>
      <c r="L11" s="33"/>
      <c r="M11" s="33"/>
      <c r="N11" s="33"/>
      <c r="O11" s="1"/>
      <c r="P11" s="1"/>
    </row>
    <row r="12" spans="1:16" x14ac:dyDescent="0.25">
      <c r="A12" s="1"/>
      <c r="B12" s="1"/>
      <c r="C12" s="1"/>
      <c r="D12" s="1"/>
      <c r="E12" s="1"/>
      <c r="F12" s="33"/>
      <c r="G12" s="33"/>
      <c r="H12" s="33"/>
      <c r="I12" s="33"/>
      <c r="J12" s="33"/>
      <c r="K12" s="33"/>
      <c r="L12" s="33"/>
      <c r="M12" s="33"/>
      <c r="N12" s="33"/>
      <c r="O12" s="1"/>
      <c r="P12" s="1"/>
    </row>
    <row r="13" spans="1:16" x14ac:dyDescent="0.25">
      <c r="A13" s="1"/>
      <c r="B13" s="727"/>
      <c r="C13" s="727"/>
      <c r="D13" s="727"/>
      <c r="E13" s="727"/>
      <c r="F13" s="727"/>
      <c r="G13" s="727"/>
      <c r="H13" s="727"/>
      <c r="I13" s="727"/>
      <c r="J13" s="727"/>
      <c r="K13" s="727"/>
      <c r="L13" s="727"/>
      <c r="M13" s="727"/>
      <c r="N13" s="727"/>
      <c r="O13" s="1"/>
      <c r="P13" s="1"/>
    </row>
    <row r="14" spans="1:16" ht="6.75" customHeight="1" x14ac:dyDescent="0.25">
      <c r="A14" s="1"/>
      <c r="B14" s="1"/>
      <c r="C14" s="1"/>
      <c r="D14" s="1"/>
      <c r="E14" s="1"/>
      <c r="F14" s="33"/>
      <c r="G14" s="33"/>
      <c r="H14" s="33"/>
      <c r="I14" s="33"/>
      <c r="J14" s="33"/>
      <c r="K14" s="33"/>
      <c r="L14" s="33"/>
      <c r="M14" s="33"/>
      <c r="N14" s="33"/>
      <c r="O14" s="1"/>
      <c r="P14" s="1"/>
    </row>
    <row r="15" spans="1:16" ht="19.5" customHeight="1" x14ac:dyDescent="0.25">
      <c r="A15" s="1"/>
      <c r="B15" s="728" t="s">
        <v>81</v>
      </c>
      <c r="C15" s="729"/>
      <c r="D15" s="729"/>
      <c r="E15" s="729"/>
      <c r="F15" s="729"/>
      <c r="G15" s="729"/>
      <c r="H15" s="729"/>
      <c r="I15" s="729"/>
      <c r="J15" s="729"/>
      <c r="K15" s="729"/>
      <c r="L15" s="729"/>
      <c r="M15" s="729"/>
      <c r="N15" s="729"/>
      <c r="O15" s="729"/>
      <c r="P15" s="1"/>
    </row>
    <row r="16" spans="1:16" ht="33" customHeight="1" x14ac:dyDescent="0.25">
      <c r="A16" s="1"/>
      <c r="B16" s="732" t="s">
        <v>80</v>
      </c>
      <c r="C16" s="734" t="s">
        <v>31</v>
      </c>
      <c r="D16" s="735"/>
      <c r="E16" s="724" t="s">
        <v>200</v>
      </c>
      <c r="F16" s="737"/>
      <c r="G16" s="738"/>
      <c r="H16" s="536" t="s">
        <v>602</v>
      </c>
      <c r="I16" s="724" t="s">
        <v>207</v>
      </c>
      <c r="J16" s="724" t="s">
        <v>190</v>
      </c>
      <c r="K16" s="724" t="s">
        <v>202</v>
      </c>
      <c r="L16" s="724" t="s">
        <v>203</v>
      </c>
      <c r="M16" s="724" t="s">
        <v>204</v>
      </c>
      <c r="N16" s="724" t="s">
        <v>191</v>
      </c>
      <c r="O16" s="724" t="s">
        <v>189</v>
      </c>
      <c r="P16" s="1"/>
    </row>
    <row r="17" spans="1:18" ht="42.75" customHeight="1" x14ac:dyDescent="0.25">
      <c r="A17" s="1"/>
      <c r="B17" s="733"/>
      <c r="C17" s="728"/>
      <c r="D17" s="736"/>
      <c r="E17" s="537" t="s">
        <v>201</v>
      </c>
      <c r="F17" s="537" t="s">
        <v>198</v>
      </c>
      <c r="G17" s="552" t="s">
        <v>2194</v>
      </c>
      <c r="H17" s="537" t="s">
        <v>201</v>
      </c>
      <c r="I17" s="725"/>
      <c r="J17" s="725"/>
      <c r="K17" s="725"/>
      <c r="L17" s="725"/>
      <c r="M17" s="725"/>
      <c r="N17" s="725"/>
      <c r="O17" s="725"/>
      <c r="P17" s="1"/>
    </row>
    <row r="18" spans="1:18" x14ac:dyDescent="0.25">
      <c r="A18" s="1"/>
      <c r="B18" s="34">
        <v>1</v>
      </c>
      <c r="C18" s="35" t="s">
        <v>65</v>
      </c>
      <c r="D18" s="66" t="s">
        <v>29</v>
      </c>
      <c r="E18" s="77" t="s">
        <v>199</v>
      </c>
      <c r="F18" s="77"/>
      <c r="G18" s="558"/>
      <c r="H18" s="77">
        <f>'Dirección Institucional '!D31</f>
        <v>0</v>
      </c>
      <c r="I18" s="77">
        <f>'Dirección Institucional '!B31</f>
        <v>4</v>
      </c>
      <c r="J18" s="77">
        <f>'Dirección Institucional '!K31</f>
        <v>6</v>
      </c>
      <c r="K18" s="76">
        <v>6</v>
      </c>
      <c r="L18" s="78">
        <v>0</v>
      </c>
      <c r="M18" s="561">
        <v>0</v>
      </c>
      <c r="N18" s="519">
        <f>'Dirección Institucional '!L31</f>
        <v>1</v>
      </c>
      <c r="O18" s="75"/>
      <c r="P18" s="1"/>
    </row>
    <row r="19" spans="1:18" x14ac:dyDescent="0.25">
      <c r="A19" s="1"/>
      <c r="B19" s="27">
        <v>2</v>
      </c>
      <c r="C19" s="65" t="s">
        <v>38</v>
      </c>
      <c r="D19" s="67" t="s">
        <v>39</v>
      </c>
      <c r="E19" s="77" t="s">
        <v>199</v>
      </c>
      <c r="F19" s="88"/>
      <c r="G19" s="88"/>
      <c r="H19" s="77">
        <v>0</v>
      </c>
      <c r="I19" s="76">
        <f>'Planeación '!B29</f>
        <v>3</v>
      </c>
      <c r="J19" s="76">
        <f>'Planeación '!L29</f>
        <v>3</v>
      </c>
      <c r="K19" s="76">
        <v>3</v>
      </c>
      <c r="L19" s="78">
        <v>0</v>
      </c>
      <c r="M19" s="561">
        <v>0</v>
      </c>
      <c r="N19" s="519">
        <f>'Planeación '!M29</f>
        <v>1</v>
      </c>
      <c r="O19" s="75"/>
      <c r="P19" s="1"/>
    </row>
    <row r="20" spans="1:18" x14ac:dyDescent="0.25">
      <c r="A20" s="1"/>
      <c r="B20" s="27">
        <v>3</v>
      </c>
      <c r="C20" s="65" t="s">
        <v>66</v>
      </c>
      <c r="D20" s="67" t="s">
        <v>70</v>
      </c>
      <c r="E20" s="77" t="s">
        <v>199</v>
      </c>
      <c r="F20" s="88"/>
      <c r="G20" s="88"/>
      <c r="H20" s="215">
        <v>0</v>
      </c>
      <c r="I20" s="79">
        <f>'Seguimiento Institucional '!B15</f>
        <v>6</v>
      </c>
      <c r="J20" s="79">
        <f>'Seguimiento Institucional '!K15</f>
        <v>6</v>
      </c>
      <c r="K20" s="79">
        <v>6</v>
      </c>
      <c r="L20" s="78">
        <v>0</v>
      </c>
      <c r="M20" s="561">
        <v>0</v>
      </c>
      <c r="N20" s="519">
        <f>'Seguimiento Institucional '!L15</f>
        <v>1</v>
      </c>
      <c r="O20" s="75"/>
      <c r="P20" s="1"/>
    </row>
    <row r="21" spans="1:18" x14ac:dyDescent="0.25">
      <c r="A21" s="1"/>
      <c r="B21" s="34">
        <v>4</v>
      </c>
      <c r="C21" s="65" t="s">
        <v>52</v>
      </c>
      <c r="D21" s="67" t="s">
        <v>71</v>
      </c>
      <c r="E21" s="77" t="s">
        <v>199</v>
      </c>
      <c r="F21" s="88"/>
      <c r="G21" s="88"/>
      <c r="H21" s="212">
        <v>0</v>
      </c>
      <c r="I21" s="212">
        <f>'G. Calidad Acad.'!B19</f>
        <v>3</v>
      </c>
      <c r="J21" s="212">
        <f>'G. Calidad Acad.'!K19</f>
        <v>4</v>
      </c>
      <c r="K21" s="212">
        <v>3</v>
      </c>
      <c r="L21" s="216">
        <v>1</v>
      </c>
      <c r="M21" s="562">
        <v>0</v>
      </c>
      <c r="N21" s="519">
        <f>'G. Calidad Acad.'!L19</f>
        <v>0.94937499999999997</v>
      </c>
      <c r="O21" s="75"/>
      <c r="P21" s="1"/>
    </row>
    <row r="22" spans="1:18" x14ac:dyDescent="0.25">
      <c r="A22" s="1"/>
      <c r="B22" s="27">
        <v>5</v>
      </c>
      <c r="C22" s="65" t="s">
        <v>50</v>
      </c>
      <c r="D22" s="67" t="s">
        <v>51</v>
      </c>
      <c r="E22" s="77" t="s">
        <v>199</v>
      </c>
      <c r="F22" s="88"/>
      <c r="G22" s="88"/>
      <c r="H22" s="212">
        <v>0</v>
      </c>
      <c r="I22" s="212">
        <f>'Formación '!B25</f>
        <v>3</v>
      </c>
      <c r="J22" s="212">
        <f>'Formación '!K25</f>
        <v>7</v>
      </c>
      <c r="K22" s="212">
        <v>5</v>
      </c>
      <c r="L22" s="216">
        <v>2</v>
      </c>
      <c r="M22" s="562">
        <v>0</v>
      </c>
      <c r="N22" s="519">
        <f>'Formación '!L25</f>
        <v>0.97142857142857142</v>
      </c>
      <c r="O22" s="75"/>
      <c r="P22" s="1"/>
    </row>
    <row r="23" spans="1:18" x14ac:dyDescent="0.25">
      <c r="A23" s="1"/>
      <c r="B23" s="27">
        <v>6</v>
      </c>
      <c r="C23" s="65" t="s">
        <v>37</v>
      </c>
      <c r="D23" s="67" t="s">
        <v>72</v>
      </c>
      <c r="E23" s="77" t="s">
        <v>199</v>
      </c>
      <c r="F23" s="88"/>
      <c r="G23" s="88"/>
      <c r="H23" s="212">
        <v>0</v>
      </c>
      <c r="I23" s="212">
        <f>'Investigación '!B14</f>
        <v>5</v>
      </c>
      <c r="J23" s="212">
        <f>'Investigación '!K14</f>
        <v>5</v>
      </c>
      <c r="K23" s="212">
        <v>5</v>
      </c>
      <c r="L23" s="216">
        <v>0</v>
      </c>
      <c r="M23" s="562">
        <v>0</v>
      </c>
      <c r="N23" s="519">
        <f>'Investigación '!L14</f>
        <v>1</v>
      </c>
      <c r="O23" s="75"/>
      <c r="P23" s="1"/>
    </row>
    <row r="24" spans="1:18" x14ac:dyDescent="0.25">
      <c r="A24" s="1"/>
      <c r="B24" s="34">
        <v>7</v>
      </c>
      <c r="C24" s="65" t="s">
        <v>36</v>
      </c>
      <c r="D24" s="67" t="s">
        <v>73</v>
      </c>
      <c r="E24" s="77" t="s">
        <v>199</v>
      </c>
      <c r="F24" s="88"/>
      <c r="G24" s="88"/>
      <c r="H24" s="212">
        <v>0</v>
      </c>
      <c r="I24" s="212">
        <f>'Extensión '!B13</f>
        <v>3</v>
      </c>
      <c r="J24" s="212">
        <f>'Extensión '!K13</f>
        <v>4</v>
      </c>
      <c r="K24" s="212">
        <v>4</v>
      </c>
      <c r="L24" s="216">
        <v>0</v>
      </c>
      <c r="M24" s="562">
        <v>0</v>
      </c>
      <c r="N24" s="519">
        <f>'Extensión '!L13</f>
        <v>1</v>
      </c>
      <c r="O24" s="75"/>
      <c r="P24" s="1"/>
    </row>
    <row r="25" spans="1:18" ht="63.75" customHeight="1" x14ac:dyDescent="0.25">
      <c r="A25" s="1"/>
      <c r="B25" s="27">
        <v>7.1</v>
      </c>
      <c r="C25" s="65" t="s">
        <v>67</v>
      </c>
      <c r="D25" s="67" t="s">
        <v>68</v>
      </c>
      <c r="E25" s="77" t="s">
        <v>199</v>
      </c>
      <c r="F25" s="88"/>
      <c r="G25" s="88"/>
      <c r="H25" s="408">
        <v>1</v>
      </c>
      <c r="I25" s="212">
        <f>'Consultorio Jurídico '!B15</f>
        <v>4</v>
      </c>
      <c r="J25" s="212">
        <f>'Consultorio Jurídico '!K15</f>
        <v>4</v>
      </c>
      <c r="K25" s="212">
        <v>4</v>
      </c>
      <c r="L25" s="216">
        <v>0</v>
      </c>
      <c r="M25" s="562">
        <v>0</v>
      </c>
      <c r="N25" s="519">
        <f>'Consultorio Jurídico '!L15</f>
        <v>1</v>
      </c>
      <c r="O25" s="75" t="s">
        <v>1898</v>
      </c>
      <c r="P25" s="1"/>
    </row>
    <row r="26" spans="1:18" ht="30" x14ac:dyDescent="0.25">
      <c r="A26" s="1"/>
      <c r="B26" s="27">
        <v>7.2</v>
      </c>
      <c r="C26" s="65" t="s">
        <v>35</v>
      </c>
      <c r="D26" s="67" t="s">
        <v>74</v>
      </c>
      <c r="E26" s="77" t="s">
        <v>199</v>
      </c>
      <c r="F26" s="88"/>
      <c r="G26" s="88"/>
      <c r="H26" s="212">
        <v>0</v>
      </c>
      <c r="I26" s="212">
        <f>'Instituto de Lenguas '!B35</f>
        <v>1</v>
      </c>
      <c r="J26" s="212">
        <f>'Instituto de Lenguas '!K35</f>
        <v>22</v>
      </c>
      <c r="K26" s="212">
        <v>18</v>
      </c>
      <c r="L26" s="216">
        <v>2</v>
      </c>
      <c r="M26" s="562">
        <v>2</v>
      </c>
      <c r="N26" s="519">
        <f>'Instituto de Lenguas '!L35</f>
        <v>0.98000000000000009</v>
      </c>
      <c r="O26" s="540" t="s">
        <v>1894</v>
      </c>
      <c r="P26" s="1"/>
    </row>
    <row r="27" spans="1:18" ht="30" x14ac:dyDescent="0.25">
      <c r="A27" s="1"/>
      <c r="B27" s="34">
        <v>8</v>
      </c>
      <c r="C27" s="65" t="s">
        <v>42</v>
      </c>
      <c r="D27" s="67" t="s">
        <v>75</v>
      </c>
      <c r="E27" s="77"/>
      <c r="F27" s="88"/>
      <c r="G27" s="656" t="s">
        <v>199</v>
      </c>
      <c r="H27" s="212">
        <v>0</v>
      </c>
      <c r="I27" s="212">
        <f>Admisiones!B20</f>
        <v>2</v>
      </c>
      <c r="J27" s="212">
        <v>0</v>
      </c>
      <c r="K27" s="212">
        <v>0</v>
      </c>
      <c r="L27" s="216">
        <v>0</v>
      </c>
      <c r="M27" s="562">
        <v>1</v>
      </c>
      <c r="N27" s="519">
        <v>1</v>
      </c>
      <c r="O27" s="75" t="s">
        <v>1899</v>
      </c>
      <c r="P27" s="1"/>
      <c r="R27" s="68"/>
    </row>
    <row r="28" spans="1:18" ht="21.75" customHeight="1" x14ac:dyDescent="0.25">
      <c r="A28" s="1"/>
      <c r="B28" s="27">
        <v>9</v>
      </c>
      <c r="C28" s="65" t="s">
        <v>33</v>
      </c>
      <c r="D28" s="67" t="s">
        <v>34</v>
      </c>
      <c r="E28" s="77" t="s">
        <v>199</v>
      </c>
      <c r="F28" s="88"/>
      <c r="G28" s="656"/>
      <c r="H28" s="212">
        <v>0</v>
      </c>
      <c r="I28" s="212">
        <f>'Contratación '!B18</f>
        <v>4</v>
      </c>
      <c r="J28" s="212">
        <f>'Contratación '!K18</f>
        <v>8</v>
      </c>
      <c r="K28" s="212">
        <v>8</v>
      </c>
      <c r="L28" s="216">
        <v>0</v>
      </c>
      <c r="M28" s="562">
        <v>0</v>
      </c>
      <c r="N28" s="519">
        <f>'Contratación '!L18</f>
        <v>1</v>
      </c>
      <c r="O28" s="75"/>
      <c r="P28" s="1"/>
      <c r="R28" s="68"/>
    </row>
    <row r="29" spans="1:18" ht="30" x14ac:dyDescent="0.25">
      <c r="A29" s="1"/>
      <c r="B29" s="27">
        <v>10</v>
      </c>
      <c r="C29" s="65" t="s">
        <v>46</v>
      </c>
      <c r="D29" s="67" t="s">
        <v>47</v>
      </c>
      <c r="E29" s="77" t="s">
        <v>199</v>
      </c>
      <c r="F29" s="88"/>
      <c r="G29" s="656"/>
      <c r="H29" s="212">
        <v>0</v>
      </c>
      <c r="I29" s="212">
        <f>'Jurídico '!A24</f>
        <v>3</v>
      </c>
      <c r="J29" s="212">
        <v>0</v>
      </c>
      <c r="K29" s="212">
        <v>0</v>
      </c>
      <c r="L29" s="216">
        <v>0</v>
      </c>
      <c r="M29" s="562">
        <v>0</v>
      </c>
      <c r="N29" s="519">
        <v>1</v>
      </c>
      <c r="O29" s="75" t="s">
        <v>780</v>
      </c>
      <c r="P29" s="1"/>
      <c r="R29" s="68"/>
    </row>
    <row r="30" spans="1:18" ht="60" x14ac:dyDescent="0.25">
      <c r="A30" s="1"/>
      <c r="B30" s="34">
        <v>11</v>
      </c>
      <c r="C30" s="65" t="s">
        <v>60</v>
      </c>
      <c r="D30" s="67" t="s">
        <v>61</v>
      </c>
      <c r="E30" s="77"/>
      <c r="F30" s="88"/>
      <c r="G30" s="580" t="s">
        <v>199</v>
      </c>
      <c r="H30" s="408">
        <v>3</v>
      </c>
      <c r="I30" s="212">
        <f>'R. Exteriores'!B44</f>
        <v>13</v>
      </c>
      <c r="J30" s="212">
        <f>'R. Exteriores'!K44</f>
        <v>31</v>
      </c>
      <c r="K30" s="212">
        <v>21</v>
      </c>
      <c r="L30" s="216">
        <v>2</v>
      </c>
      <c r="M30" s="562">
        <v>8</v>
      </c>
      <c r="N30" s="519">
        <f>'R. Exteriores'!L44</f>
        <v>0.98333333333333339</v>
      </c>
      <c r="O30" s="540" t="s">
        <v>1900</v>
      </c>
      <c r="P30" s="1"/>
      <c r="R30" s="68"/>
    </row>
    <row r="31" spans="1:18" x14ac:dyDescent="0.25">
      <c r="A31" s="1"/>
      <c r="B31" s="27">
        <v>12</v>
      </c>
      <c r="C31" s="65" t="s">
        <v>32</v>
      </c>
      <c r="D31" s="67" t="s">
        <v>27</v>
      </c>
      <c r="E31" s="77"/>
      <c r="F31" s="88"/>
      <c r="G31" s="580" t="s">
        <v>199</v>
      </c>
      <c r="H31" s="212">
        <v>0</v>
      </c>
      <c r="I31" s="212">
        <f>Biblioteca!B42</f>
        <v>2</v>
      </c>
      <c r="J31" s="212">
        <f>Biblioteca!K42</f>
        <v>11</v>
      </c>
      <c r="K31" s="212">
        <v>10</v>
      </c>
      <c r="L31" s="216">
        <v>1</v>
      </c>
      <c r="M31" s="562">
        <v>0</v>
      </c>
      <c r="N31" s="519">
        <f>Biblioteca!L42</f>
        <v>0.9972727272727272</v>
      </c>
      <c r="O31" s="75"/>
      <c r="P31" s="1"/>
      <c r="R31" s="68"/>
    </row>
    <row r="32" spans="1:18" x14ac:dyDescent="0.25">
      <c r="A32" s="1"/>
      <c r="B32" s="27">
        <v>13</v>
      </c>
      <c r="C32" s="65" t="s">
        <v>56</v>
      </c>
      <c r="D32" s="67" t="s">
        <v>76</v>
      </c>
      <c r="E32" s="77" t="s">
        <v>199</v>
      </c>
      <c r="F32" s="88"/>
      <c r="G32" s="656"/>
      <c r="H32" s="212">
        <v>0</v>
      </c>
      <c r="I32" s="212">
        <f>'Financiero '!B14</f>
        <v>5</v>
      </c>
      <c r="J32" s="212">
        <f>'Financiero '!K14</f>
        <v>5</v>
      </c>
      <c r="K32" s="212">
        <v>4</v>
      </c>
      <c r="L32" s="216">
        <v>1</v>
      </c>
      <c r="M32" s="562">
        <v>0</v>
      </c>
      <c r="N32" s="519">
        <f>'Financiero '!L14</f>
        <v>0.9</v>
      </c>
      <c r="O32" s="75"/>
      <c r="P32" s="1"/>
    </row>
    <row r="33" spans="1:16" x14ac:dyDescent="0.25">
      <c r="A33" s="1"/>
      <c r="B33" s="34">
        <v>14</v>
      </c>
      <c r="C33" s="65" t="s">
        <v>62</v>
      </c>
      <c r="D33" s="67" t="s">
        <v>63</v>
      </c>
      <c r="E33" s="77" t="s">
        <v>199</v>
      </c>
      <c r="F33" s="88"/>
      <c r="G33" s="656"/>
      <c r="H33" s="212">
        <v>1</v>
      </c>
      <c r="I33" s="212">
        <f>'Publicaciones '!B13</f>
        <v>2</v>
      </c>
      <c r="J33" s="212">
        <f>'Publicaciones '!K13</f>
        <v>4</v>
      </c>
      <c r="K33" s="212">
        <v>4</v>
      </c>
      <c r="L33" s="216">
        <v>0</v>
      </c>
      <c r="M33" s="562">
        <v>0</v>
      </c>
      <c r="N33" s="519">
        <f>'Publicaciones '!L13</f>
        <v>1</v>
      </c>
      <c r="O33" s="75"/>
      <c r="P33" s="1"/>
    </row>
    <row r="34" spans="1:16" x14ac:dyDescent="0.25">
      <c r="A34" s="1"/>
      <c r="B34" s="27">
        <v>15</v>
      </c>
      <c r="C34" s="65" t="s">
        <v>45</v>
      </c>
      <c r="D34" s="67" t="s">
        <v>77</v>
      </c>
      <c r="E34" s="77" t="s">
        <v>199</v>
      </c>
      <c r="F34" s="88"/>
      <c r="G34" s="656"/>
      <c r="H34" s="212">
        <v>0</v>
      </c>
      <c r="I34" s="212">
        <f>'Sistemas I y T'!A14</f>
        <v>2</v>
      </c>
      <c r="J34" s="212">
        <f>'Sistemas I y T'!N14</f>
        <v>4</v>
      </c>
      <c r="K34" s="212">
        <v>3</v>
      </c>
      <c r="L34" s="216">
        <v>1</v>
      </c>
      <c r="M34" s="562">
        <v>0</v>
      </c>
      <c r="N34" s="519">
        <f>'Sistemas I y T'!T14</f>
        <v>0.93333333333333324</v>
      </c>
      <c r="O34" s="75"/>
      <c r="P34" s="1"/>
    </row>
    <row r="35" spans="1:16" x14ac:dyDescent="0.25">
      <c r="A35" s="1"/>
      <c r="B35" s="27">
        <v>16</v>
      </c>
      <c r="C35" s="65" t="s">
        <v>53</v>
      </c>
      <c r="D35" s="67" t="s">
        <v>54</v>
      </c>
      <c r="E35" s="77"/>
      <c r="F35" s="88"/>
      <c r="G35" s="580" t="s">
        <v>199</v>
      </c>
      <c r="H35" s="212">
        <v>1</v>
      </c>
      <c r="I35" s="212">
        <f>'Bienestar '!B61</f>
        <v>9</v>
      </c>
      <c r="J35" s="212">
        <f>'Bienestar '!K61</f>
        <v>35</v>
      </c>
      <c r="K35" s="212">
        <v>19</v>
      </c>
      <c r="L35" s="216">
        <v>8</v>
      </c>
      <c r="M35" s="562">
        <v>8</v>
      </c>
      <c r="N35" s="519">
        <f>'Bienestar '!L61</f>
        <v>0.92592592592592571</v>
      </c>
      <c r="O35" s="75"/>
      <c r="P35" s="1"/>
    </row>
    <row r="36" spans="1:16" x14ac:dyDescent="0.25">
      <c r="A36" s="1"/>
      <c r="B36" s="34">
        <v>17</v>
      </c>
      <c r="C36" s="65" t="s">
        <v>43</v>
      </c>
      <c r="D36" s="67" t="s">
        <v>44</v>
      </c>
      <c r="E36" s="77" t="s">
        <v>199</v>
      </c>
      <c r="F36" s="88"/>
      <c r="G36" s="656"/>
      <c r="H36" s="212">
        <v>0</v>
      </c>
      <c r="I36" s="212">
        <f>'G. Cultural '!B27</f>
        <v>2</v>
      </c>
      <c r="J36" s="212">
        <f>'G. Cultural '!K27</f>
        <v>9</v>
      </c>
      <c r="K36" s="212">
        <v>5</v>
      </c>
      <c r="L36" s="216">
        <v>4</v>
      </c>
      <c r="M36" s="562">
        <v>0</v>
      </c>
      <c r="N36" s="519">
        <f>'G. Cultural '!L27</f>
        <v>0.96444444444444466</v>
      </c>
      <c r="O36" s="75"/>
      <c r="P36" s="1"/>
    </row>
    <row r="37" spans="1:16" ht="45" x14ac:dyDescent="0.25">
      <c r="A37" s="1"/>
      <c r="B37" s="27">
        <v>18</v>
      </c>
      <c r="C37" s="65" t="s">
        <v>58</v>
      </c>
      <c r="D37" s="67" t="s">
        <v>59</v>
      </c>
      <c r="E37" s="77"/>
      <c r="F37" s="88"/>
      <c r="G37" s="580" t="s">
        <v>199</v>
      </c>
      <c r="H37" s="212">
        <v>2</v>
      </c>
      <c r="I37" s="212">
        <f>'Recursos Físicos '!B30</f>
        <v>6</v>
      </c>
      <c r="J37" s="212">
        <f>'Recursos Físicos '!K30</f>
        <v>16</v>
      </c>
      <c r="K37" s="212">
        <v>9</v>
      </c>
      <c r="L37" s="216">
        <v>7</v>
      </c>
      <c r="M37" s="562">
        <v>0</v>
      </c>
      <c r="N37" s="519">
        <f>'Recursos Físicos '!L30</f>
        <v>0.94933333333333347</v>
      </c>
      <c r="O37" s="75" t="s">
        <v>1897</v>
      </c>
      <c r="P37" s="1"/>
    </row>
    <row r="38" spans="1:16" x14ac:dyDescent="0.25">
      <c r="A38" s="1"/>
      <c r="B38" s="27">
        <v>19</v>
      </c>
      <c r="C38" s="65" t="s">
        <v>48</v>
      </c>
      <c r="D38" s="67" t="s">
        <v>49</v>
      </c>
      <c r="E38" s="77" t="s">
        <v>199</v>
      </c>
      <c r="F38" s="88"/>
      <c r="G38" s="656"/>
      <c r="H38" s="212">
        <v>0</v>
      </c>
      <c r="I38" s="212">
        <f>'Talento Humano '!B49</f>
        <v>10</v>
      </c>
      <c r="J38" s="212">
        <f>'Talento Humano '!K49</f>
        <v>32</v>
      </c>
      <c r="K38" s="212">
        <v>17</v>
      </c>
      <c r="L38" s="216">
        <v>14</v>
      </c>
      <c r="M38" s="562">
        <v>1</v>
      </c>
      <c r="N38" s="519">
        <f>'Talento Humano '!L49</f>
        <v>0.80645161290322587</v>
      </c>
      <c r="O38" s="75"/>
      <c r="P38" s="1"/>
    </row>
    <row r="39" spans="1:16" x14ac:dyDescent="0.25">
      <c r="A39" s="1"/>
      <c r="B39" s="34">
        <v>20</v>
      </c>
      <c r="C39" s="65" t="s">
        <v>55</v>
      </c>
      <c r="D39" s="67" t="s">
        <v>78</v>
      </c>
      <c r="E39" s="77" t="s">
        <v>199</v>
      </c>
      <c r="F39" s="88"/>
      <c r="G39" s="656"/>
      <c r="H39" s="212">
        <v>0</v>
      </c>
      <c r="I39" s="212">
        <f>'Comunicación I'!B19</f>
        <v>3</v>
      </c>
      <c r="J39" s="212">
        <f>'Comunicación I'!K19</f>
        <v>10</v>
      </c>
      <c r="K39" s="212">
        <v>8</v>
      </c>
      <c r="L39" s="216">
        <v>2</v>
      </c>
      <c r="M39" s="562">
        <v>0</v>
      </c>
      <c r="N39" s="519">
        <f>'Comunicación I'!L19</f>
        <v>0.91999999999999993</v>
      </c>
      <c r="O39" s="75"/>
      <c r="P39" s="1"/>
    </row>
    <row r="40" spans="1:16" x14ac:dyDescent="0.25">
      <c r="A40" s="1"/>
      <c r="B40" s="27">
        <v>21</v>
      </c>
      <c r="C40" s="65" t="s">
        <v>57</v>
      </c>
      <c r="D40" s="67" t="s">
        <v>79</v>
      </c>
      <c r="E40" s="77"/>
      <c r="F40" s="77"/>
      <c r="G40" s="580" t="s">
        <v>199</v>
      </c>
      <c r="H40" s="212">
        <v>0</v>
      </c>
      <c r="I40" s="212">
        <f>'G. Documental '!B35</f>
        <v>4</v>
      </c>
      <c r="J40" s="212">
        <f>'G. Documental '!K35</f>
        <v>4</v>
      </c>
      <c r="K40" s="212">
        <v>4</v>
      </c>
      <c r="L40" s="216">
        <v>0</v>
      </c>
      <c r="M40" s="562">
        <v>0</v>
      </c>
      <c r="N40" s="519">
        <f>'G. Documental '!L35</f>
        <v>1</v>
      </c>
      <c r="O40" s="75"/>
      <c r="P40" s="1"/>
    </row>
    <row r="41" spans="1:16" x14ac:dyDescent="0.25">
      <c r="A41" s="1"/>
      <c r="B41" s="27">
        <v>22</v>
      </c>
      <c r="C41" s="65" t="s">
        <v>40</v>
      </c>
      <c r="D41" s="67" t="s">
        <v>41</v>
      </c>
      <c r="E41" s="77" t="s">
        <v>199</v>
      </c>
      <c r="F41" s="88"/>
      <c r="G41" s="88"/>
      <c r="H41" s="212">
        <v>0</v>
      </c>
      <c r="I41" s="212">
        <f>'R. Tecnológicos '!B27</f>
        <v>2</v>
      </c>
      <c r="J41" s="212">
        <f>'R. Tecnológicos '!K27</f>
        <v>18</v>
      </c>
      <c r="K41" s="212">
        <v>14</v>
      </c>
      <c r="L41" s="216">
        <v>4</v>
      </c>
      <c r="M41" s="562">
        <v>0</v>
      </c>
      <c r="N41" s="519">
        <f>'R. Tecnológicos '!L27</f>
        <v>0.95555555555555571</v>
      </c>
      <c r="O41" s="75"/>
      <c r="P41" s="1"/>
    </row>
    <row r="42" spans="1:16" ht="30" x14ac:dyDescent="0.25">
      <c r="A42" s="1"/>
      <c r="B42" s="34">
        <v>23</v>
      </c>
      <c r="C42" s="65" t="s">
        <v>69</v>
      </c>
      <c r="D42" s="89" t="s">
        <v>64</v>
      </c>
      <c r="E42" s="88" t="s">
        <v>199</v>
      </c>
      <c r="F42" s="87"/>
      <c r="G42" s="88"/>
      <c r="H42" s="212">
        <v>0</v>
      </c>
      <c r="I42" s="213">
        <f>UISALUD!B45</f>
        <v>11</v>
      </c>
      <c r="J42" s="213">
        <f>UISALUD!K45</f>
        <v>36</v>
      </c>
      <c r="K42" s="213">
        <v>22</v>
      </c>
      <c r="L42" s="217">
        <v>11</v>
      </c>
      <c r="M42" s="563">
        <v>3</v>
      </c>
      <c r="N42" s="519">
        <f>UISALUD!L45</f>
        <v>0.87333333333333329</v>
      </c>
      <c r="O42" s="540" t="s">
        <v>1896</v>
      </c>
      <c r="P42" s="1"/>
    </row>
    <row r="43" spans="1:16" ht="30" x14ac:dyDescent="0.25">
      <c r="A43" s="1"/>
      <c r="B43" s="210"/>
      <c r="C43" s="211"/>
      <c r="D43" s="730" t="s">
        <v>779</v>
      </c>
      <c r="E43" s="731"/>
      <c r="F43" s="730"/>
      <c r="G43" s="730"/>
      <c r="H43" s="456">
        <f t="shared" ref="H43:K43" si="0">SUM(H18:H42)</f>
        <v>8</v>
      </c>
      <c r="I43" s="456">
        <f t="shared" si="0"/>
        <v>112</v>
      </c>
      <c r="J43" s="456">
        <f t="shared" si="0"/>
        <v>284</v>
      </c>
      <c r="K43" s="456">
        <f t="shared" si="0"/>
        <v>202</v>
      </c>
      <c r="L43" s="673">
        <f>SUM(L18:L42)</f>
        <v>60</v>
      </c>
      <c r="M43" s="674">
        <f>SUM(M18:M42)</f>
        <v>23</v>
      </c>
      <c r="N43" s="689">
        <f>AVERAGE(N18:N42)</f>
        <v>0.96439148683455156</v>
      </c>
      <c r="O43" s="214" t="s">
        <v>810</v>
      </c>
      <c r="P43" s="1"/>
    </row>
    <row r="44" spans="1:16" ht="24.75" customHeight="1" x14ac:dyDescent="0.25">
      <c r="A44" s="1"/>
      <c r="B44" s="1"/>
      <c r="C44" s="1"/>
      <c r="D44" s="730" t="s">
        <v>599</v>
      </c>
      <c r="E44" s="731"/>
      <c r="F44" s="730"/>
      <c r="G44" s="730"/>
      <c r="H44" s="675">
        <v>0</v>
      </c>
      <c r="I44" s="676">
        <v>115</v>
      </c>
      <c r="J44" s="677">
        <v>310</v>
      </c>
      <c r="K44" s="677">
        <v>238</v>
      </c>
      <c r="L44" s="677">
        <v>65</v>
      </c>
      <c r="M44" s="677">
        <v>7</v>
      </c>
      <c r="N44" s="678">
        <f>AVERAGE(N18:N43)</f>
        <v>0.96439148683455156</v>
      </c>
      <c r="O44" s="1"/>
      <c r="P44" s="1"/>
    </row>
    <row r="45" spans="1:16" x14ac:dyDescent="0.25">
      <c r="A45" s="1"/>
      <c r="B45" s="1"/>
      <c r="C45" s="1"/>
      <c r="D45" s="1"/>
      <c r="E45" s="1"/>
      <c r="F45" s="33"/>
      <c r="G45" s="33"/>
      <c r="H45" s="33"/>
      <c r="I45" s="33"/>
      <c r="J45" s="33"/>
      <c r="K45" s="33"/>
      <c r="L45" s="33"/>
      <c r="M45" s="33"/>
      <c r="N45" s="33"/>
      <c r="O45" s="1"/>
      <c r="P45" s="1"/>
    </row>
  </sheetData>
  <mergeCells count="16">
    <mergeCell ref="D44:G44"/>
    <mergeCell ref="B16:B17"/>
    <mergeCell ref="C16:D17"/>
    <mergeCell ref="I16:I17"/>
    <mergeCell ref="D43:G43"/>
    <mergeCell ref="E16:G16"/>
    <mergeCell ref="N16:N17"/>
    <mergeCell ref="O16:O17"/>
    <mergeCell ref="B1:O1"/>
    <mergeCell ref="B2:O2"/>
    <mergeCell ref="J16:J17"/>
    <mergeCell ref="B13:N13"/>
    <mergeCell ref="B15:O15"/>
    <mergeCell ref="K16:K17"/>
    <mergeCell ref="L16:L17"/>
    <mergeCell ref="M16:M17"/>
  </mergeCells>
  <phoneticPr fontId="50" type="noConversion"/>
  <conditionalFormatting sqref="N18:N42">
    <cfRule type="cellIs" dxfId="22" priority="1" operator="between">
      <formula>0</formula>
      <formula>0.39</formula>
    </cfRule>
    <cfRule type="cellIs" dxfId="21" priority="2" operator="between">
      <formula>0.4</formula>
      <formula>0.59</formula>
    </cfRule>
    <cfRule type="cellIs" dxfId="20" priority="3" operator="between">
      <formula>0.6</formula>
      <formula>0.79</formula>
    </cfRule>
    <cfRule type="cellIs" dxfId="19" priority="4" operator="between">
      <formula>0.8</formula>
      <formula>1</formula>
    </cfRule>
  </conditionalFormatting>
  <hyperlinks>
    <hyperlink ref="D21" location="'G. Calidad Acad.'!A1" display="Gestión de la Calidad Académica"/>
    <hyperlink ref="D18" location="'Dirección Institucional '!A1" display="Dirección Institucional "/>
    <hyperlink ref="D19" location="'Planeación '!A1" display="Planeación Institucional"/>
    <hyperlink ref="D20" location="'Seguimiento Institucional '!A1" display="Seguimiento Institucional"/>
    <hyperlink ref="D22" location="'Formación '!A1" display="Formación"/>
    <hyperlink ref="D23" location="'Investigación '!A1" display="Investigación"/>
    <hyperlink ref="D24" location="'Extensión '!A1" display="Extensión"/>
    <hyperlink ref="D25" location="'Consultorio Jurídico '!A1" display="Consultorio Jurídico"/>
    <hyperlink ref="D26" location="'Instituto de Lenguas '!A1" display="Instituto de Lenguas "/>
    <hyperlink ref="D27" location="Admisiones!A1" display="Admisiones y Registro Académico"/>
    <hyperlink ref="D28" location="'Contratación '!A1" display="Contratación"/>
    <hyperlink ref="D29" location="'Jurídico '!A1" display="Jurídico"/>
    <hyperlink ref="D30" location="'R. Exteriores'!A1" display="Relaciones Exteriores"/>
    <hyperlink ref="D31" location="Biblioteca!A1" display="Biblioteca"/>
    <hyperlink ref="D32" location="'Financiero '!A1" display="Financiero"/>
    <hyperlink ref="D33" location="'Publicaciones '!A1" display="Publicaciones"/>
    <hyperlink ref="D34" location="'Sistemas I y T'!A1" display="Servicios Informáticos y de Telecomunicaciones"/>
    <hyperlink ref="D35" location="'Bienestar '!A1" display="Bienestar Estudiantil"/>
    <hyperlink ref="D36" location="'G. Cultural '!A1" display="Gestión Cultural"/>
    <hyperlink ref="D37" location="'Recursos Físicos '!A1" display="Recursos Físicos"/>
    <hyperlink ref="D38" location="'Talento Humano '!A1" display="Talento Humano"/>
    <hyperlink ref="D39" location="'Comunicación I'!A1" display="Comunicación Institucional"/>
    <hyperlink ref="D40" location="'G. Documental '!A1" display="Gestión Documental"/>
    <hyperlink ref="D41" location="'R. Tecnológicos '!A1" display="Recursos Tecnológicos"/>
    <hyperlink ref="D42" location="UISALUD!A1" display="UISALUD"/>
  </hyperlinks>
  <pageMargins left="0.7" right="0.7" top="0.75" bottom="0.75" header="0.3" footer="0.3"/>
  <pageSetup scale="50" fitToHeight="0" orientation="landscape" r:id="rId1"/>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9"/>
  <sheetViews>
    <sheetView showGridLines="0" zoomScaleNormal="100" workbookViewId="0"/>
  </sheetViews>
  <sheetFormatPr baseColWidth="10" defaultRowHeight="15" x14ac:dyDescent="0.25"/>
  <cols>
    <col min="1" max="1" width="3.28515625" style="5" customWidth="1"/>
    <col min="2" max="2" width="6.140625" style="5" customWidth="1"/>
    <col min="3" max="3" width="4.140625" style="5" bestFit="1" customWidth="1"/>
    <col min="4" max="4" width="50.28515625" style="5" customWidth="1"/>
    <col min="5" max="6" width="24.5703125" style="52" customWidth="1"/>
    <col min="7" max="7" width="55.7109375" style="52" customWidth="1"/>
    <col min="8" max="8" width="3.28515625" style="5" customWidth="1"/>
    <col min="9" max="16384" width="11.42578125" style="5"/>
  </cols>
  <sheetData>
    <row r="1" spans="1:12" ht="44.25" customHeight="1" x14ac:dyDescent="0.25">
      <c r="A1" s="1"/>
      <c r="B1" s="705" t="str">
        <f>Contenido!$B$1</f>
        <v xml:space="preserve">INFORME DE SEGUIMIENTO 
ADMINISTRACIÓN DE RIESGOS </v>
      </c>
      <c r="C1" s="705"/>
      <c r="D1" s="705"/>
      <c r="E1" s="705"/>
      <c r="F1" s="705"/>
      <c r="G1" s="705"/>
      <c r="H1" s="1"/>
    </row>
    <row r="2" spans="1:12" ht="23.25" x14ac:dyDescent="0.25">
      <c r="A2" s="1"/>
      <c r="B2" s="742" t="str">
        <f>Contenido!$B$2</f>
        <v>JUNIO 2020 - JUNIO 2021</v>
      </c>
      <c r="C2" s="742"/>
      <c r="D2" s="742"/>
      <c r="E2" s="742"/>
      <c r="F2" s="742"/>
      <c r="G2" s="742"/>
      <c r="H2" s="1"/>
    </row>
    <row r="3" spans="1:12" x14ac:dyDescent="0.25">
      <c r="A3" s="1"/>
      <c r="B3" s="1"/>
      <c r="C3" s="1"/>
      <c r="D3" s="1"/>
      <c r="E3" s="1"/>
      <c r="F3" s="1"/>
      <c r="G3" s="1"/>
      <c r="H3" s="1"/>
    </row>
    <row r="4" spans="1:12" x14ac:dyDescent="0.25">
      <c r="A4" s="1"/>
      <c r="B4" s="1"/>
      <c r="C4" s="1"/>
      <c r="D4" s="1"/>
      <c r="E4" s="33"/>
      <c r="F4" s="33"/>
      <c r="G4" s="33"/>
      <c r="H4" s="1"/>
    </row>
    <row r="5" spans="1:12" x14ac:dyDescent="0.25">
      <c r="A5" s="1"/>
      <c r="B5" s="1"/>
      <c r="C5" s="1"/>
      <c r="D5" s="1"/>
      <c r="E5" s="33"/>
      <c r="F5" s="33"/>
      <c r="G5" s="33"/>
      <c r="H5" s="1"/>
    </row>
    <row r="6" spans="1:12" x14ac:dyDescent="0.25">
      <c r="A6" s="1"/>
      <c r="B6" s="1"/>
      <c r="C6" s="1"/>
      <c r="D6" s="1"/>
      <c r="E6" s="33"/>
      <c r="F6" s="33"/>
      <c r="G6" s="33"/>
      <c r="H6" s="1"/>
    </row>
    <row r="7" spans="1:12" x14ac:dyDescent="0.25">
      <c r="A7" s="1"/>
      <c r="B7" s="1"/>
      <c r="C7" s="1"/>
      <c r="D7" s="1"/>
      <c r="E7" s="33"/>
      <c r="F7" s="33"/>
      <c r="G7" s="33"/>
      <c r="H7" s="1"/>
    </row>
    <row r="8" spans="1:12" ht="5.25" customHeight="1" x14ac:dyDescent="0.25">
      <c r="A8" s="1"/>
      <c r="B8" s="1"/>
      <c r="C8" s="1"/>
      <c r="D8" s="1"/>
      <c r="E8" s="33"/>
      <c r="F8" s="33"/>
      <c r="G8" s="33"/>
      <c r="H8" s="1"/>
    </row>
    <row r="9" spans="1:12" x14ac:dyDescent="0.25">
      <c r="A9" s="1"/>
      <c r="B9" s="1"/>
      <c r="C9" s="1"/>
      <c r="D9" s="1"/>
      <c r="E9" s="33"/>
      <c r="F9" s="33"/>
      <c r="G9" s="33"/>
      <c r="H9" s="1"/>
    </row>
    <row r="10" spans="1:12" x14ac:dyDescent="0.25">
      <c r="A10" s="1"/>
      <c r="B10" s="1"/>
      <c r="C10" s="1"/>
      <c r="D10" s="1"/>
      <c r="E10" s="33"/>
      <c r="F10" s="33"/>
      <c r="G10" s="33"/>
      <c r="H10" s="1"/>
    </row>
    <row r="11" spans="1:12" x14ac:dyDescent="0.25">
      <c r="A11" s="1"/>
      <c r="B11" s="1"/>
      <c r="C11" s="1"/>
      <c r="D11" s="1"/>
      <c r="E11" s="33"/>
      <c r="F11" s="33"/>
      <c r="G11" s="33"/>
      <c r="H11" s="1"/>
    </row>
    <row r="12" spans="1:12" ht="4.5" customHeight="1" x14ac:dyDescent="0.25">
      <c r="A12" s="1"/>
      <c r="B12" s="1"/>
      <c r="C12" s="1"/>
      <c r="D12" s="1"/>
      <c r="E12" s="33"/>
      <c r="F12" s="33"/>
      <c r="G12" s="33"/>
      <c r="H12" s="1"/>
    </row>
    <row r="13" spans="1:12" ht="4.5" customHeight="1" x14ac:dyDescent="0.25">
      <c r="A13" s="1"/>
      <c r="B13" s="1"/>
      <c r="C13" s="1"/>
      <c r="D13" s="1"/>
      <c r="E13" s="33"/>
      <c r="F13" s="33"/>
      <c r="G13" s="33"/>
      <c r="H13" s="1"/>
    </row>
    <row r="14" spans="1:12" x14ac:dyDescent="0.25">
      <c r="A14" s="1"/>
      <c r="B14" s="743" t="s">
        <v>81</v>
      </c>
      <c r="C14" s="743"/>
      <c r="D14" s="743"/>
      <c r="E14" s="743"/>
      <c r="F14" s="743"/>
      <c r="G14" s="743"/>
      <c r="H14" s="1"/>
    </row>
    <row r="15" spans="1:12" ht="52.5" customHeight="1" x14ac:dyDescent="0.25">
      <c r="A15" s="1"/>
      <c r="B15" s="538" t="s">
        <v>80</v>
      </c>
      <c r="C15" s="743" t="s">
        <v>31</v>
      </c>
      <c r="D15" s="743"/>
      <c r="E15" s="541" t="s">
        <v>600</v>
      </c>
      <c r="F15" s="541" t="s">
        <v>1901</v>
      </c>
      <c r="G15" s="539" t="s">
        <v>189</v>
      </c>
      <c r="H15" s="1"/>
      <c r="K15" s="68"/>
      <c r="L15" s="68"/>
    </row>
    <row r="16" spans="1:12" ht="15.75" customHeight="1" x14ac:dyDescent="0.25">
      <c r="A16" s="1"/>
      <c r="B16" s="34">
        <v>1</v>
      </c>
      <c r="C16" s="35" t="s">
        <v>65</v>
      </c>
      <c r="D16" s="66" t="s">
        <v>29</v>
      </c>
      <c r="E16" s="549">
        <v>1</v>
      </c>
      <c r="F16" s="568">
        <f>'Consolidado Seguimiento'!N18</f>
        <v>1</v>
      </c>
      <c r="G16" s="739" t="s">
        <v>1916</v>
      </c>
      <c r="H16" s="1"/>
      <c r="K16" s="68"/>
      <c r="L16" s="68"/>
    </row>
    <row r="17" spans="1:12" x14ac:dyDescent="0.25">
      <c r="A17" s="1"/>
      <c r="B17" s="27">
        <v>2</v>
      </c>
      <c r="C17" s="71" t="s">
        <v>38</v>
      </c>
      <c r="D17" s="67" t="s">
        <v>39</v>
      </c>
      <c r="E17" s="549">
        <v>1</v>
      </c>
      <c r="F17" s="568">
        <f>'Consolidado Seguimiento'!N19</f>
        <v>1</v>
      </c>
      <c r="G17" s="740"/>
      <c r="H17" s="1"/>
      <c r="K17" s="68"/>
      <c r="L17" s="68"/>
    </row>
    <row r="18" spans="1:12" x14ac:dyDescent="0.25">
      <c r="A18" s="1"/>
      <c r="B18" s="27">
        <v>3</v>
      </c>
      <c r="C18" s="71" t="s">
        <v>66</v>
      </c>
      <c r="D18" s="67" t="s">
        <v>70</v>
      </c>
      <c r="E18" s="549">
        <v>1</v>
      </c>
      <c r="F18" s="568">
        <f>'Consolidado Seguimiento'!N20</f>
        <v>1</v>
      </c>
      <c r="G18" s="740"/>
      <c r="H18" s="1"/>
      <c r="K18" s="68"/>
      <c r="L18" s="68"/>
    </row>
    <row r="19" spans="1:12" x14ac:dyDescent="0.25">
      <c r="A19" s="1"/>
      <c r="B19" s="34">
        <v>4</v>
      </c>
      <c r="C19" s="71" t="s">
        <v>52</v>
      </c>
      <c r="D19" s="67" t="s">
        <v>71</v>
      </c>
      <c r="E19" s="549">
        <v>0.82669999999999999</v>
      </c>
      <c r="F19" s="568">
        <f>'Consolidado Seguimiento'!N21</f>
        <v>0.94937499999999997</v>
      </c>
      <c r="G19" s="740"/>
      <c r="H19" s="1"/>
      <c r="K19" s="68"/>
      <c r="L19" s="68"/>
    </row>
    <row r="20" spans="1:12" x14ac:dyDescent="0.25">
      <c r="A20" s="1"/>
      <c r="B20" s="27">
        <v>5</v>
      </c>
      <c r="C20" s="71" t="s">
        <v>50</v>
      </c>
      <c r="D20" s="67" t="s">
        <v>51</v>
      </c>
      <c r="E20" s="549">
        <v>0.995</v>
      </c>
      <c r="F20" s="568">
        <f>'Consolidado Seguimiento'!N22</f>
        <v>0.97142857142857142</v>
      </c>
      <c r="G20" s="740"/>
      <c r="H20" s="1"/>
    </row>
    <row r="21" spans="1:12" x14ac:dyDescent="0.25">
      <c r="A21" s="1"/>
      <c r="B21" s="27">
        <v>6</v>
      </c>
      <c r="C21" s="71" t="s">
        <v>37</v>
      </c>
      <c r="D21" s="67" t="s">
        <v>72</v>
      </c>
      <c r="E21" s="549">
        <v>1</v>
      </c>
      <c r="F21" s="568">
        <f>'Consolidado Seguimiento'!N23</f>
        <v>1</v>
      </c>
      <c r="G21" s="740"/>
      <c r="H21" s="1"/>
    </row>
    <row r="22" spans="1:12" x14ac:dyDescent="0.25">
      <c r="A22" s="1"/>
      <c r="B22" s="34">
        <v>7</v>
      </c>
      <c r="C22" s="71" t="s">
        <v>36</v>
      </c>
      <c r="D22" s="67" t="s">
        <v>73</v>
      </c>
      <c r="E22" s="549">
        <v>1</v>
      </c>
      <c r="F22" s="568">
        <f>'Consolidado Seguimiento'!N24</f>
        <v>1</v>
      </c>
      <c r="G22" s="740"/>
      <c r="H22" s="1"/>
    </row>
    <row r="23" spans="1:12" x14ac:dyDescent="0.25">
      <c r="A23" s="1"/>
      <c r="B23" s="27">
        <v>7.1</v>
      </c>
      <c r="C23" s="71" t="s">
        <v>67</v>
      </c>
      <c r="D23" s="67" t="s">
        <v>68</v>
      </c>
      <c r="E23" s="549">
        <v>1</v>
      </c>
      <c r="F23" s="568">
        <f>'Consolidado Seguimiento'!N25</f>
        <v>1</v>
      </c>
      <c r="G23" s="740"/>
      <c r="H23" s="1"/>
    </row>
    <row r="24" spans="1:12" x14ac:dyDescent="0.25">
      <c r="A24" s="1"/>
      <c r="B24" s="27">
        <v>7.2</v>
      </c>
      <c r="C24" s="71" t="s">
        <v>35</v>
      </c>
      <c r="D24" s="67" t="s">
        <v>74</v>
      </c>
      <c r="E24" s="549">
        <v>0.99690000000000001</v>
      </c>
      <c r="F24" s="568">
        <f>'Consolidado Seguimiento'!N26</f>
        <v>0.98000000000000009</v>
      </c>
      <c r="G24" s="740"/>
      <c r="H24" s="1"/>
    </row>
    <row r="25" spans="1:12" x14ac:dyDescent="0.25">
      <c r="A25" s="1"/>
      <c r="B25" s="34">
        <v>8</v>
      </c>
      <c r="C25" s="71" t="s">
        <v>42</v>
      </c>
      <c r="D25" s="67" t="s">
        <v>75</v>
      </c>
      <c r="E25" s="549">
        <v>0.97499999999999998</v>
      </c>
      <c r="F25" s="568">
        <f>'Consolidado Seguimiento'!N27</f>
        <v>1</v>
      </c>
      <c r="G25" s="740"/>
      <c r="H25" s="1"/>
    </row>
    <row r="26" spans="1:12" x14ac:dyDescent="0.25">
      <c r="A26" s="1"/>
      <c r="B26" s="27">
        <v>9</v>
      </c>
      <c r="C26" s="71" t="s">
        <v>33</v>
      </c>
      <c r="D26" s="67" t="s">
        <v>34</v>
      </c>
      <c r="E26" s="549">
        <v>0.98329999999999995</v>
      </c>
      <c r="F26" s="568">
        <f>'Consolidado Seguimiento'!N28</f>
        <v>1</v>
      </c>
      <c r="G26" s="740"/>
      <c r="H26" s="1"/>
    </row>
    <row r="27" spans="1:12" x14ac:dyDescent="0.25">
      <c r="A27" s="1"/>
      <c r="B27" s="27">
        <v>10</v>
      </c>
      <c r="C27" s="71" t="s">
        <v>46</v>
      </c>
      <c r="D27" s="67" t="s">
        <v>47</v>
      </c>
      <c r="E27" s="549">
        <v>1</v>
      </c>
      <c r="F27" s="568">
        <f>'Consolidado Seguimiento'!N29</f>
        <v>1</v>
      </c>
      <c r="G27" s="740"/>
      <c r="H27" s="1"/>
    </row>
    <row r="28" spans="1:12" x14ac:dyDescent="0.25">
      <c r="A28" s="1"/>
      <c r="B28" s="34">
        <v>11</v>
      </c>
      <c r="C28" s="71" t="s">
        <v>60</v>
      </c>
      <c r="D28" s="67" t="s">
        <v>61</v>
      </c>
      <c r="E28" s="549">
        <v>0.92249999999999999</v>
      </c>
      <c r="F28" s="568">
        <f>'Consolidado Seguimiento'!N30</f>
        <v>0.98333333333333339</v>
      </c>
      <c r="G28" s="740"/>
      <c r="H28" s="1"/>
    </row>
    <row r="29" spans="1:12" x14ac:dyDescent="0.25">
      <c r="A29" s="1"/>
      <c r="B29" s="27">
        <v>12</v>
      </c>
      <c r="C29" s="71" t="s">
        <v>32</v>
      </c>
      <c r="D29" s="67" t="s">
        <v>27</v>
      </c>
      <c r="E29" s="549">
        <v>0.995</v>
      </c>
      <c r="F29" s="568">
        <f>'Consolidado Seguimiento'!N31</f>
        <v>0.9972727272727272</v>
      </c>
      <c r="G29" s="740"/>
      <c r="H29" s="1"/>
    </row>
    <row r="30" spans="1:12" x14ac:dyDescent="0.25">
      <c r="A30" s="1"/>
      <c r="B30" s="27">
        <v>13</v>
      </c>
      <c r="C30" s="71" t="s">
        <v>56</v>
      </c>
      <c r="D30" s="67" t="s">
        <v>76</v>
      </c>
      <c r="E30" s="549">
        <v>0.81430000000000002</v>
      </c>
      <c r="F30" s="568">
        <f>'Consolidado Seguimiento'!N32</f>
        <v>0.9</v>
      </c>
      <c r="G30" s="740"/>
      <c r="H30" s="1"/>
    </row>
    <row r="31" spans="1:12" x14ac:dyDescent="0.25">
      <c r="A31" s="1"/>
      <c r="B31" s="34">
        <v>14</v>
      </c>
      <c r="C31" s="71" t="s">
        <v>62</v>
      </c>
      <c r="D31" s="67" t="s">
        <v>63</v>
      </c>
      <c r="E31" s="549">
        <v>1</v>
      </c>
      <c r="F31" s="568">
        <f>'Consolidado Seguimiento'!N33</f>
        <v>1</v>
      </c>
      <c r="G31" s="740"/>
      <c r="H31" s="1"/>
    </row>
    <row r="32" spans="1:12" x14ac:dyDescent="0.25">
      <c r="A32" s="1"/>
      <c r="B32" s="27">
        <v>15</v>
      </c>
      <c r="C32" s="71" t="s">
        <v>45</v>
      </c>
      <c r="D32" s="67" t="s">
        <v>77</v>
      </c>
      <c r="E32" s="549">
        <v>0.96</v>
      </c>
      <c r="F32" s="568">
        <f>'Consolidado Seguimiento'!N34</f>
        <v>0.93333333333333324</v>
      </c>
      <c r="G32" s="740"/>
      <c r="H32" s="1"/>
    </row>
    <row r="33" spans="1:8" x14ac:dyDescent="0.25">
      <c r="A33" s="1"/>
      <c r="B33" s="27">
        <v>16</v>
      </c>
      <c r="C33" s="71" t="s">
        <v>53</v>
      </c>
      <c r="D33" s="67" t="s">
        <v>54</v>
      </c>
      <c r="E33" s="549">
        <v>0.92630000000000001</v>
      </c>
      <c r="F33" s="568">
        <f>'Consolidado Seguimiento'!N35</f>
        <v>0.92592592592592571</v>
      </c>
      <c r="G33" s="740"/>
      <c r="H33" s="1"/>
    </row>
    <row r="34" spans="1:8" x14ac:dyDescent="0.25">
      <c r="A34" s="1"/>
      <c r="B34" s="34">
        <v>17</v>
      </c>
      <c r="C34" s="71" t="s">
        <v>43</v>
      </c>
      <c r="D34" s="67" t="s">
        <v>44</v>
      </c>
      <c r="E34" s="549">
        <v>0.95</v>
      </c>
      <c r="F34" s="568">
        <f>'Consolidado Seguimiento'!N36</f>
        <v>0.96444444444444466</v>
      </c>
      <c r="G34" s="740"/>
      <c r="H34" s="1"/>
    </row>
    <row r="35" spans="1:8" x14ac:dyDescent="0.25">
      <c r="A35" s="1"/>
      <c r="B35" s="27">
        <v>18</v>
      </c>
      <c r="C35" s="71" t="s">
        <v>58</v>
      </c>
      <c r="D35" s="67" t="s">
        <v>59</v>
      </c>
      <c r="E35" s="549">
        <v>0.91069999999999995</v>
      </c>
      <c r="F35" s="568">
        <f>'Consolidado Seguimiento'!N37</f>
        <v>0.94933333333333347</v>
      </c>
      <c r="G35" s="740"/>
      <c r="H35" s="1"/>
    </row>
    <row r="36" spans="1:8" x14ac:dyDescent="0.25">
      <c r="A36" s="1"/>
      <c r="B36" s="27">
        <v>19</v>
      </c>
      <c r="C36" s="71" t="s">
        <v>48</v>
      </c>
      <c r="D36" s="67" t="s">
        <v>49</v>
      </c>
      <c r="E36" s="549">
        <v>0.90439999999999998</v>
      </c>
      <c r="F36" s="568">
        <f>'Consolidado Seguimiento'!N38</f>
        <v>0.80645161290322587</v>
      </c>
      <c r="G36" s="740"/>
      <c r="H36" s="1"/>
    </row>
    <row r="37" spans="1:8" x14ac:dyDescent="0.25">
      <c r="A37" s="1"/>
      <c r="B37" s="34">
        <v>20</v>
      </c>
      <c r="C37" s="71" t="s">
        <v>55</v>
      </c>
      <c r="D37" s="67" t="s">
        <v>78</v>
      </c>
      <c r="E37" s="549">
        <v>0.96250000000000002</v>
      </c>
      <c r="F37" s="568">
        <f>'Consolidado Seguimiento'!N39</f>
        <v>0.91999999999999993</v>
      </c>
      <c r="G37" s="740"/>
      <c r="H37" s="1"/>
    </row>
    <row r="38" spans="1:8" x14ac:dyDescent="0.25">
      <c r="A38" s="1"/>
      <c r="B38" s="27">
        <v>21</v>
      </c>
      <c r="C38" s="71" t="s">
        <v>57</v>
      </c>
      <c r="D38" s="67" t="s">
        <v>79</v>
      </c>
      <c r="E38" s="550">
        <v>0.97499999999999998</v>
      </c>
      <c r="F38" s="568">
        <f>'Consolidado Seguimiento'!N40</f>
        <v>1</v>
      </c>
      <c r="G38" s="740"/>
      <c r="H38" s="1"/>
    </row>
    <row r="39" spans="1:8" x14ac:dyDescent="0.25">
      <c r="A39" s="1"/>
      <c r="B39" s="27">
        <v>22</v>
      </c>
      <c r="C39" s="71" t="s">
        <v>40</v>
      </c>
      <c r="D39" s="67" t="s">
        <v>41</v>
      </c>
      <c r="E39" s="549">
        <v>0.9</v>
      </c>
      <c r="F39" s="568">
        <f>'Consolidado Seguimiento'!N41</f>
        <v>0.95555555555555571</v>
      </c>
      <c r="G39" s="740"/>
      <c r="H39" s="1"/>
    </row>
    <row r="40" spans="1:8" x14ac:dyDescent="0.25">
      <c r="A40" s="1"/>
      <c r="B40" s="34">
        <v>23</v>
      </c>
      <c r="C40" s="71" t="s">
        <v>69</v>
      </c>
      <c r="D40" s="67" t="s">
        <v>64</v>
      </c>
      <c r="E40" s="549">
        <v>0.94879999999999998</v>
      </c>
      <c r="F40" s="568">
        <f>'Consolidado Seguimiento'!N42</f>
        <v>0.87333333333333329</v>
      </c>
      <c r="G40" s="741"/>
      <c r="H40" s="1"/>
    </row>
    <row r="41" spans="1:8" x14ac:dyDescent="0.25">
      <c r="A41" s="1"/>
      <c r="B41" s="1"/>
      <c r="C41" s="1"/>
      <c r="D41" s="1"/>
      <c r="E41" s="551">
        <f>AVERAGE(E16:E40)</f>
        <v>0.95785599999999971</v>
      </c>
      <c r="F41" s="551">
        <f>AVERAGE(F16:F40)</f>
        <v>0.96439148683455156</v>
      </c>
      <c r="G41" s="73"/>
      <c r="H41" s="1"/>
    </row>
    <row r="42" spans="1:8" x14ac:dyDescent="0.25">
      <c r="A42" s="1"/>
      <c r="B42" s="1"/>
      <c r="C42" s="1"/>
      <c r="D42" s="1"/>
      <c r="E42" s="33"/>
      <c r="F42" s="33"/>
      <c r="G42" s="33"/>
      <c r="H42" s="1"/>
    </row>
    <row r="43" spans="1:8" x14ac:dyDescent="0.25">
      <c r="A43" s="1"/>
      <c r="B43" s="1"/>
      <c r="C43" s="1"/>
      <c r="D43" s="1"/>
      <c r="E43" s="33"/>
      <c r="F43" s="33"/>
      <c r="G43" s="33"/>
      <c r="H43" s="1"/>
    </row>
    <row r="44" spans="1:8" x14ac:dyDescent="0.25">
      <c r="A44" s="1"/>
      <c r="B44" s="1"/>
      <c r="C44" s="1"/>
      <c r="D44" s="1"/>
      <c r="E44" s="33"/>
      <c r="F44" s="33"/>
      <c r="G44" s="33"/>
      <c r="H44" s="1"/>
    </row>
    <row r="45" spans="1:8" x14ac:dyDescent="0.25">
      <c r="A45" s="1"/>
      <c r="B45" s="1"/>
      <c r="C45" s="1"/>
      <c r="D45" s="1"/>
      <c r="E45" s="33"/>
      <c r="F45" s="33"/>
      <c r="G45" s="33"/>
      <c r="H45" s="1"/>
    </row>
    <row r="46" spans="1:8" x14ac:dyDescent="0.25">
      <c r="A46" s="1"/>
      <c r="B46" s="1"/>
      <c r="C46" s="1"/>
      <c r="D46" s="1"/>
      <c r="E46" s="33"/>
      <c r="F46" s="33"/>
      <c r="G46" s="33"/>
      <c r="H46" s="1"/>
    </row>
    <row r="47" spans="1:8" x14ac:dyDescent="0.25">
      <c r="A47" s="1"/>
      <c r="B47" s="1"/>
      <c r="C47" s="1"/>
      <c r="D47" s="1"/>
      <c r="E47" s="33"/>
      <c r="F47" s="33"/>
      <c r="G47" s="33"/>
      <c r="H47" s="1"/>
    </row>
    <row r="48" spans="1:8" x14ac:dyDescent="0.25">
      <c r="A48" s="1"/>
      <c r="B48" s="1"/>
      <c r="C48" s="1"/>
      <c r="D48" s="1"/>
      <c r="E48" s="33"/>
      <c r="F48" s="33"/>
      <c r="G48" s="33"/>
      <c r="H48" s="1"/>
    </row>
    <row r="49" spans="1:8" x14ac:dyDescent="0.25">
      <c r="A49" s="1"/>
      <c r="B49" s="1"/>
      <c r="C49" s="1"/>
      <c r="D49" s="1"/>
      <c r="E49" s="33"/>
      <c r="F49" s="33"/>
      <c r="G49" s="33"/>
      <c r="H49" s="1"/>
    </row>
    <row r="50" spans="1:8" x14ac:dyDescent="0.25">
      <c r="A50" s="1"/>
      <c r="B50" s="1"/>
      <c r="C50" s="1"/>
      <c r="D50" s="1"/>
      <c r="E50" s="33"/>
      <c r="F50" s="33"/>
      <c r="G50" s="33"/>
      <c r="H50" s="1"/>
    </row>
    <row r="51" spans="1:8" x14ac:dyDescent="0.25">
      <c r="A51" s="1"/>
      <c r="B51" s="1"/>
      <c r="C51" s="1"/>
      <c r="D51" s="1"/>
      <c r="E51" s="33"/>
      <c r="F51" s="33"/>
      <c r="G51" s="33"/>
      <c r="H51" s="1"/>
    </row>
    <row r="52" spans="1:8" x14ac:dyDescent="0.25">
      <c r="A52" s="1"/>
      <c r="B52" s="1"/>
      <c r="C52" s="1"/>
      <c r="D52" s="1"/>
      <c r="E52" s="33"/>
      <c r="F52" s="33"/>
      <c r="G52" s="33"/>
      <c r="H52" s="1"/>
    </row>
    <row r="53" spans="1:8" x14ac:dyDescent="0.25">
      <c r="A53" s="1"/>
      <c r="B53" s="1"/>
      <c r="C53" s="1"/>
      <c r="D53" s="1"/>
      <c r="E53" s="33"/>
      <c r="F53" s="33"/>
      <c r="G53" s="33"/>
      <c r="H53" s="1"/>
    </row>
    <row r="54" spans="1:8" x14ac:dyDescent="0.25">
      <c r="A54" s="1"/>
      <c r="B54" s="1"/>
      <c r="C54" s="1"/>
      <c r="D54" s="1"/>
      <c r="E54" s="33"/>
      <c r="F54" s="33"/>
      <c r="G54" s="33"/>
      <c r="H54" s="1"/>
    </row>
    <row r="55" spans="1:8" x14ac:dyDescent="0.25">
      <c r="A55" s="1"/>
      <c r="B55" s="1"/>
      <c r="C55" s="1"/>
      <c r="D55" s="1"/>
      <c r="E55" s="33"/>
      <c r="F55" s="33"/>
      <c r="G55" s="33"/>
      <c r="H55" s="1"/>
    </row>
    <row r="56" spans="1:8" x14ac:dyDescent="0.25">
      <c r="A56" s="1"/>
      <c r="B56" s="1"/>
      <c r="C56" s="1"/>
      <c r="D56" s="1"/>
      <c r="E56" s="33"/>
      <c r="F56" s="33"/>
      <c r="G56" s="33"/>
      <c r="H56" s="1"/>
    </row>
    <row r="57" spans="1:8" x14ac:dyDescent="0.25">
      <c r="A57" s="1"/>
      <c r="B57" s="1"/>
      <c r="C57" s="1"/>
      <c r="D57" s="1"/>
      <c r="E57" s="33"/>
      <c r="F57" s="33"/>
      <c r="G57" s="33"/>
      <c r="H57" s="1"/>
    </row>
    <row r="58" spans="1:8" x14ac:dyDescent="0.25">
      <c r="A58" s="1"/>
      <c r="B58" s="1"/>
      <c r="C58" s="1"/>
      <c r="D58" s="1"/>
      <c r="E58" s="33"/>
      <c r="F58" s="33"/>
      <c r="G58" s="33"/>
      <c r="H58" s="1"/>
    </row>
    <row r="59" spans="1:8" x14ac:dyDescent="0.25">
      <c r="A59" s="1"/>
      <c r="B59" s="1"/>
      <c r="C59" s="1"/>
      <c r="D59" s="1"/>
      <c r="E59" s="33"/>
      <c r="F59" s="33"/>
      <c r="G59" s="33"/>
      <c r="H59" s="1"/>
    </row>
  </sheetData>
  <mergeCells count="5">
    <mergeCell ref="G16:G40"/>
    <mergeCell ref="B1:G1"/>
    <mergeCell ref="B2:G2"/>
    <mergeCell ref="B14:G14"/>
    <mergeCell ref="C15:D15"/>
  </mergeCells>
  <phoneticPr fontId="50" type="noConversion"/>
  <conditionalFormatting sqref="E16">
    <cfRule type="cellIs" dxfId="18" priority="19" operator="between">
      <formula>0</formula>
      <formula>0.19</formula>
    </cfRule>
  </conditionalFormatting>
  <conditionalFormatting sqref="E16:E40">
    <cfRule type="cellIs" dxfId="17" priority="14" operator="between">
      <formula>0.8</formula>
      <formula>1</formula>
    </cfRule>
    <cfRule type="cellIs" dxfId="16" priority="15" operator="between">
      <formula>0.6</formula>
      <formula>0.79</formula>
    </cfRule>
    <cfRule type="cellIs" dxfId="15" priority="16" operator="between">
      <formula>0.4</formula>
      <formula>0.59</formula>
    </cfRule>
    <cfRule type="cellIs" dxfId="14" priority="17" operator="between">
      <formula>0.2</formula>
      <formula>0.39</formula>
    </cfRule>
    <cfRule type="cellIs" dxfId="13" priority="18" operator="between">
      <formula>0</formula>
      <formula>0.19</formula>
    </cfRule>
  </conditionalFormatting>
  <conditionalFormatting sqref="E16:E40">
    <cfRule type="cellIs" dxfId="12" priority="5" operator="between">
      <formula>0</formula>
      <formula>0.59</formula>
    </cfRule>
    <cfRule type="cellIs" dxfId="11" priority="6" operator="between">
      <formula>0.6</formula>
      <formula>0.79</formula>
    </cfRule>
    <cfRule type="cellIs" dxfId="10" priority="7" operator="between">
      <formula>0.8</formula>
      <formula>1</formula>
    </cfRule>
    <cfRule type="cellIs" dxfId="9" priority="8" operator="greaterThan">
      <formula>79.9999</formula>
    </cfRule>
    <cfRule type="cellIs" dxfId="8" priority="9" operator="greaterThan">
      <formula>80</formula>
    </cfRule>
    <cfRule type="cellIs" dxfId="7" priority="10" operator="between">
      <formula>60</formula>
      <formula>79</formula>
    </cfRule>
    <cfRule type="cellIs" dxfId="6" priority="11" operator="between">
      <formula>40</formula>
      <formula>59</formula>
    </cfRule>
    <cfRule type="cellIs" dxfId="5" priority="12" operator="lessThan">
      <formula>39</formula>
    </cfRule>
    <cfRule type="cellIs" dxfId="4" priority="13" operator="greaterThan">
      <formula>80</formula>
    </cfRule>
  </conditionalFormatting>
  <conditionalFormatting sqref="F16:F40">
    <cfRule type="cellIs" dxfId="3" priority="1" operator="between">
      <formula>0</formula>
      <formula>0.39</formula>
    </cfRule>
    <cfRule type="cellIs" dxfId="2" priority="2" operator="between">
      <formula>0.4</formula>
      <formula>0.59</formula>
    </cfRule>
    <cfRule type="cellIs" dxfId="1" priority="3" operator="between">
      <formula>0.6</formula>
      <formula>0.79</formula>
    </cfRule>
    <cfRule type="cellIs" dxfId="0" priority="4" operator="between">
      <formula>0.8</formula>
      <formula>1</formula>
    </cfRule>
  </conditionalFormatting>
  <hyperlinks>
    <hyperlink ref="D19" location="'G. Calidad Acad.'!A1" display="Gestión de la Calidad Académica"/>
    <hyperlink ref="D16" location="'Dirección Institucional '!A1" display="Dirección Institucional "/>
    <hyperlink ref="D17" location="'Planeación '!A1" display="Planeación Institucional"/>
    <hyperlink ref="D18" location="'Seguimiento Institucional '!A1" display="Seguimiento Institucional"/>
    <hyperlink ref="D20" location="'Formación '!A1" display="Formación"/>
    <hyperlink ref="D21" location="'Investigación '!A1" display="Investigación"/>
    <hyperlink ref="D22" location="'Extensión '!A1" display="Extensión"/>
    <hyperlink ref="D23" location="'Consultorio Jurídico '!A1" display="Consultorio Jurídico"/>
    <hyperlink ref="D24" location="'Instituto de Lenguas '!A1" display="Instituto de Lenguas "/>
    <hyperlink ref="D25" location="Admisiones!A1" display="Admisiones y Registro Académico"/>
    <hyperlink ref="D26" location="'Contratación '!A1" display="Contratación"/>
    <hyperlink ref="D27" location="'Jurídico '!A1" display="Jurídico"/>
    <hyperlink ref="D28" location="'R. Exteriores'!A1" display="Relaciones Exteriores"/>
    <hyperlink ref="D29" location="Biblioteca!A1" display="Biblioteca"/>
    <hyperlink ref="D30" location="'Financiero '!A1" display="Financiero"/>
    <hyperlink ref="D31" location="'Publicaciones '!A1" display="Publicaciones"/>
    <hyperlink ref="D32" location="'Sistemas I y T'!A1" display="Servicios Informáticos y de Telecomunicaciones"/>
    <hyperlink ref="D33" location="'Bienestar '!A1" display="Bienestar Estudiantil"/>
    <hyperlink ref="D34" location="'G. Cultural '!A1" display="Gestión Cultural"/>
    <hyperlink ref="D35" location="'Recursos Físicos '!A1" display="Recursos Físicos"/>
    <hyperlink ref="D36" location="'Talento Humano '!A1" display="Talento Humano"/>
    <hyperlink ref="D37" location="'Comunicación I'!A1" display="Comunicación Institucional"/>
    <hyperlink ref="D38" location="'G. Documental '!A1" display="Gestión Documental"/>
    <hyperlink ref="D39" location="'R. Tecnológicos '!A1" display="Recursos Tecnológicos"/>
    <hyperlink ref="D40" location="UISALUD!A1" display="UISALUD"/>
  </hyperlinks>
  <pageMargins left="0.7" right="0.7" top="0.75" bottom="0.75" header="0.3" footer="0.3"/>
  <pageSetup scale="69" fitToHeight="0" orientation="landscape" r:id="rId1"/>
  <rowBreaks count="1" manualBreakCount="1">
    <brk id="41" max="9"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42"/>
  <sheetViews>
    <sheetView showGridLines="0" topLeftCell="A7" zoomScaleNormal="100" workbookViewId="0">
      <selection activeCell="G47" sqref="G47"/>
    </sheetView>
  </sheetViews>
  <sheetFormatPr baseColWidth="10" defaultRowHeight="15" x14ac:dyDescent="0.25"/>
  <cols>
    <col min="1" max="1" width="4.28515625" style="5" customWidth="1"/>
    <col min="2" max="2" width="6.140625" style="5" customWidth="1"/>
    <col min="3" max="3" width="4.140625" style="5" bestFit="1" customWidth="1"/>
    <col min="4" max="4" width="36.5703125" style="5" customWidth="1"/>
    <col min="5" max="5" width="12.7109375" style="52" customWidth="1"/>
    <col min="6" max="6" width="13.42578125" style="52" bestFit="1" customWidth="1"/>
    <col min="7" max="7" width="18.5703125" style="52" customWidth="1"/>
    <col min="8" max="8" width="35.85546875" style="52" customWidth="1"/>
    <col min="9" max="9" width="2.85546875" style="52" customWidth="1"/>
    <col min="10" max="10" width="11.42578125" style="5"/>
    <col min="11" max="11" width="44.28515625" style="5" customWidth="1"/>
    <col min="12" max="16384" width="11.42578125" style="5"/>
  </cols>
  <sheetData>
    <row r="1" spans="1:9" ht="44.25" customHeight="1" x14ac:dyDescent="0.25">
      <c r="A1" s="1"/>
      <c r="B1" s="750" t="str">
        <f>Contenido!$B$1</f>
        <v xml:space="preserve">INFORME DE SEGUIMIENTO 
ADMINISTRACIÓN DE RIESGOS </v>
      </c>
      <c r="C1" s="750"/>
      <c r="D1" s="750"/>
      <c r="E1" s="750"/>
      <c r="F1" s="750"/>
      <c r="G1" s="750"/>
      <c r="H1" s="750"/>
      <c r="I1" s="33"/>
    </row>
    <row r="2" spans="1:9" ht="23.25" x14ac:dyDescent="0.25">
      <c r="A2" s="1"/>
      <c r="B2" s="749" t="str">
        <f>Contenido!$B$2</f>
        <v>JUNIO 2020 - JUNIO 2021</v>
      </c>
      <c r="C2" s="749"/>
      <c r="D2" s="749"/>
      <c r="E2" s="749"/>
      <c r="F2" s="749"/>
      <c r="G2" s="749"/>
      <c r="H2" s="749"/>
      <c r="I2" s="33"/>
    </row>
    <row r="3" spans="1:9" ht="5.25" customHeight="1" x14ac:dyDescent="0.25">
      <c r="A3" s="1"/>
      <c r="B3" s="1"/>
      <c r="C3" s="1"/>
      <c r="D3" s="1"/>
      <c r="E3" s="33"/>
      <c r="F3" s="33"/>
      <c r="G3" s="33"/>
      <c r="H3" s="33"/>
      <c r="I3" s="33"/>
    </row>
    <row r="4" spans="1:9" ht="5.25" customHeight="1" x14ac:dyDescent="0.25">
      <c r="A4" s="1"/>
      <c r="B4" s="1"/>
      <c r="C4" s="1"/>
      <c r="D4" s="1"/>
      <c r="E4" s="33"/>
      <c r="F4" s="33"/>
      <c r="G4" s="33"/>
      <c r="H4" s="33"/>
      <c r="I4" s="33"/>
    </row>
    <row r="5" spans="1:9" x14ac:dyDescent="0.25">
      <c r="A5" s="1"/>
      <c r="B5" s="1"/>
      <c r="C5" s="1"/>
      <c r="D5" s="1"/>
      <c r="E5" s="33"/>
      <c r="F5" s="33"/>
      <c r="G5" s="33"/>
      <c r="H5" s="33"/>
      <c r="I5" s="33"/>
    </row>
    <row r="6" spans="1:9" x14ac:dyDescent="0.25">
      <c r="A6" s="1"/>
      <c r="B6" s="1"/>
      <c r="C6" s="1"/>
      <c r="D6" s="1"/>
      <c r="E6" s="33"/>
      <c r="F6" s="33"/>
      <c r="G6" s="33"/>
      <c r="H6" s="33"/>
      <c r="I6" s="33"/>
    </row>
    <row r="7" spans="1:9" x14ac:dyDescent="0.25">
      <c r="A7" s="1"/>
      <c r="B7" s="1"/>
      <c r="C7" s="1"/>
      <c r="D7" s="1"/>
      <c r="E7" s="33"/>
      <c r="F7" s="33"/>
      <c r="G7" s="33"/>
      <c r="H7" s="33"/>
      <c r="I7" s="33"/>
    </row>
    <row r="8" spans="1:9" x14ac:dyDescent="0.25">
      <c r="A8" s="1"/>
      <c r="B8" s="1"/>
      <c r="C8" s="1"/>
      <c r="D8" s="1"/>
      <c r="E8" s="33"/>
      <c r="F8" s="33"/>
      <c r="G8" s="33"/>
      <c r="H8" s="33"/>
      <c r="I8" s="33"/>
    </row>
    <row r="9" spans="1:9" x14ac:dyDescent="0.25">
      <c r="A9" s="1"/>
      <c r="B9" s="1"/>
      <c r="C9" s="1"/>
      <c r="D9" s="1"/>
      <c r="E9" s="33"/>
      <c r="F9" s="33"/>
      <c r="G9" s="33"/>
      <c r="H9" s="33"/>
      <c r="I9" s="33"/>
    </row>
    <row r="10" spans="1:9" x14ac:dyDescent="0.25">
      <c r="A10" s="1"/>
      <c r="B10" s="1"/>
      <c r="C10" s="1"/>
      <c r="D10" s="1"/>
      <c r="E10" s="33"/>
      <c r="F10" s="33"/>
      <c r="G10" s="33"/>
      <c r="H10" s="33"/>
      <c r="I10" s="33"/>
    </row>
    <row r="11" spans="1:9" ht="5.25" customHeight="1" x14ac:dyDescent="0.25">
      <c r="A11" s="1"/>
      <c r="B11" s="1"/>
      <c r="C11" s="1"/>
      <c r="D11" s="1"/>
      <c r="E11" s="33"/>
      <c r="F11" s="33"/>
      <c r="G11" s="33"/>
      <c r="H11" s="33"/>
      <c r="I11" s="33"/>
    </row>
    <row r="12" spans="1:9" ht="5.25" customHeight="1" x14ac:dyDescent="0.25">
      <c r="A12" s="1"/>
      <c r="B12" s="727"/>
      <c r="C12" s="727"/>
      <c r="D12" s="727"/>
      <c r="E12" s="727"/>
      <c r="F12" s="727"/>
      <c r="G12" s="727"/>
      <c r="H12" s="108"/>
      <c r="I12" s="33"/>
    </row>
    <row r="13" spans="1:9" ht="6.75" customHeight="1" x14ac:dyDescent="0.25">
      <c r="A13" s="1"/>
      <c r="B13" s="1"/>
      <c r="C13" s="1"/>
      <c r="D13" s="1"/>
      <c r="E13" s="33"/>
      <c r="F13" s="33"/>
      <c r="G13" s="33"/>
      <c r="H13" s="33"/>
      <c r="I13" s="33"/>
    </row>
    <row r="14" spans="1:9" x14ac:dyDescent="0.25">
      <c r="A14" s="1"/>
      <c r="B14" s="751" t="s">
        <v>161</v>
      </c>
      <c r="C14" s="751"/>
      <c r="D14" s="751"/>
      <c r="E14" s="751"/>
      <c r="F14" s="751"/>
      <c r="G14" s="751"/>
      <c r="H14" s="751"/>
      <c r="I14" s="33"/>
    </row>
    <row r="15" spans="1:9" x14ac:dyDescent="0.25">
      <c r="A15" s="1"/>
      <c r="B15" s="112" t="s">
        <v>80</v>
      </c>
      <c r="C15" s="751" t="s">
        <v>31</v>
      </c>
      <c r="D15" s="751"/>
      <c r="E15" s="751"/>
      <c r="F15" s="751"/>
      <c r="G15" s="109" t="s">
        <v>160</v>
      </c>
      <c r="H15" s="109" t="s">
        <v>225</v>
      </c>
      <c r="I15" s="33"/>
    </row>
    <row r="16" spans="1:9" x14ac:dyDescent="0.25">
      <c r="A16" s="1"/>
      <c r="B16" s="34">
        <v>1</v>
      </c>
      <c r="C16" s="35" t="s">
        <v>65</v>
      </c>
      <c r="D16" s="745" t="s">
        <v>29</v>
      </c>
      <c r="E16" s="745"/>
      <c r="F16" s="745"/>
      <c r="G16" s="111">
        <v>0</v>
      </c>
      <c r="H16" s="746" t="s">
        <v>226</v>
      </c>
      <c r="I16" s="33"/>
    </row>
    <row r="17" spans="1:9" x14ac:dyDescent="0.25">
      <c r="A17" s="1"/>
      <c r="B17" s="47">
        <v>2</v>
      </c>
      <c r="C17" s="26" t="s">
        <v>38</v>
      </c>
      <c r="D17" s="744" t="s">
        <v>39</v>
      </c>
      <c r="E17" s="744"/>
      <c r="F17" s="744"/>
      <c r="G17" s="37">
        <v>2</v>
      </c>
      <c r="H17" s="747"/>
      <c r="I17" s="33"/>
    </row>
    <row r="18" spans="1:9" x14ac:dyDescent="0.25">
      <c r="A18" s="1"/>
      <c r="B18" s="47">
        <v>3</v>
      </c>
      <c r="C18" s="26" t="s">
        <v>66</v>
      </c>
      <c r="D18" s="744" t="s">
        <v>70</v>
      </c>
      <c r="E18" s="744"/>
      <c r="F18" s="744"/>
      <c r="G18" s="37">
        <v>1</v>
      </c>
      <c r="H18" s="747"/>
      <c r="I18" s="33"/>
    </row>
    <row r="19" spans="1:9" x14ac:dyDescent="0.25">
      <c r="A19" s="1"/>
      <c r="B19" s="47">
        <v>4</v>
      </c>
      <c r="C19" s="26" t="s">
        <v>52</v>
      </c>
      <c r="D19" s="744" t="s">
        <v>71</v>
      </c>
      <c r="E19" s="744"/>
      <c r="F19" s="744"/>
      <c r="G19" s="37">
        <v>3</v>
      </c>
      <c r="H19" s="747"/>
      <c r="I19" s="110"/>
    </row>
    <row r="20" spans="1:9" x14ac:dyDescent="0.25">
      <c r="A20" s="1"/>
      <c r="B20" s="47">
        <v>5</v>
      </c>
      <c r="C20" s="26" t="s">
        <v>50</v>
      </c>
      <c r="D20" s="744" t="s">
        <v>51</v>
      </c>
      <c r="E20" s="744"/>
      <c r="F20" s="744"/>
      <c r="G20" s="37">
        <v>2</v>
      </c>
      <c r="H20" s="747"/>
      <c r="I20" s="110"/>
    </row>
    <row r="21" spans="1:9" x14ac:dyDescent="0.25">
      <c r="A21" s="1"/>
      <c r="B21" s="47">
        <v>6</v>
      </c>
      <c r="C21" s="26" t="s">
        <v>37</v>
      </c>
      <c r="D21" s="744" t="s">
        <v>72</v>
      </c>
      <c r="E21" s="744"/>
      <c r="F21" s="744"/>
      <c r="G21" s="37">
        <v>9</v>
      </c>
      <c r="H21" s="747"/>
      <c r="I21" s="110"/>
    </row>
    <row r="22" spans="1:9" x14ac:dyDescent="0.25">
      <c r="A22" s="1"/>
      <c r="B22" s="47">
        <v>7</v>
      </c>
      <c r="C22" s="26" t="s">
        <v>36</v>
      </c>
      <c r="D22" s="744" t="s">
        <v>73</v>
      </c>
      <c r="E22" s="744"/>
      <c r="F22" s="744"/>
      <c r="G22" s="37">
        <v>2</v>
      </c>
      <c r="H22" s="747"/>
      <c r="I22" s="110"/>
    </row>
    <row r="23" spans="1:9" x14ac:dyDescent="0.25">
      <c r="A23" s="1"/>
      <c r="B23" s="47">
        <v>7.1</v>
      </c>
      <c r="C23" s="26" t="s">
        <v>67</v>
      </c>
      <c r="D23" s="744" t="s">
        <v>68</v>
      </c>
      <c r="E23" s="744"/>
      <c r="F23" s="744"/>
      <c r="G23" s="37">
        <v>4</v>
      </c>
      <c r="H23" s="747"/>
      <c r="I23" s="110"/>
    </row>
    <row r="24" spans="1:9" x14ac:dyDescent="0.25">
      <c r="A24" s="1"/>
      <c r="B24" s="47">
        <v>7.2</v>
      </c>
      <c r="C24" s="26" t="s">
        <v>35</v>
      </c>
      <c r="D24" s="744" t="s">
        <v>74</v>
      </c>
      <c r="E24" s="744"/>
      <c r="F24" s="744"/>
      <c r="G24" s="37">
        <v>1</v>
      </c>
      <c r="H24" s="747"/>
      <c r="I24" s="110"/>
    </row>
    <row r="25" spans="1:9" x14ac:dyDescent="0.25">
      <c r="A25" s="1"/>
      <c r="B25" s="47">
        <v>8</v>
      </c>
      <c r="C25" s="26" t="s">
        <v>42</v>
      </c>
      <c r="D25" s="744" t="s">
        <v>75</v>
      </c>
      <c r="E25" s="744"/>
      <c r="F25" s="744"/>
      <c r="G25" s="37">
        <v>1</v>
      </c>
      <c r="H25" s="747"/>
      <c r="I25" s="110"/>
    </row>
    <row r="26" spans="1:9" x14ac:dyDescent="0.25">
      <c r="A26" s="1"/>
      <c r="B26" s="47">
        <v>9</v>
      </c>
      <c r="C26" s="26" t="s">
        <v>33</v>
      </c>
      <c r="D26" s="744" t="s">
        <v>34</v>
      </c>
      <c r="E26" s="744"/>
      <c r="F26" s="744"/>
      <c r="G26" s="37">
        <v>2</v>
      </c>
      <c r="H26" s="747"/>
      <c r="I26" s="110"/>
    </row>
    <row r="27" spans="1:9" x14ac:dyDescent="0.25">
      <c r="A27" s="1"/>
      <c r="B27" s="47">
        <v>10</v>
      </c>
      <c r="C27" s="26" t="s">
        <v>46</v>
      </c>
      <c r="D27" s="744" t="s">
        <v>47</v>
      </c>
      <c r="E27" s="744"/>
      <c r="F27" s="744"/>
      <c r="G27" s="37">
        <v>2</v>
      </c>
      <c r="H27" s="747"/>
      <c r="I27" s="110"/>
    </row>
    <row r="28" spans="1:9" x14ac:dyDescent="0.25">
      <c r="A28" s="1"/>
      <c r="B28" s="47">
        <v>11</v>
      </c>
      <c r="C28" s="26" t="s">
        <v>60</v>
      </c>
      <c r="D28" s="744" t="s">
        <v>61</v>
      </c>
      <c r="E28" s="744"/>
      <c r="F28" s="744"/>
      <c r="G28" s="37">
        <v>2</v>
      </c>
      <c r="H28" s="747"/>
      <c r="I28" s="110"/>
    </row>
    <row r="29" spans="1:9" x14ac:dyDescent="0.25">
      <c r="A29" s="1"/>
      <c r="B29" s="47">
        <v>12</v>
      </c>
      <c r="C29" s="26" t="s">
        <v>32</v>
      </c>
      <c r="D29" s="744" t="s">
        <v>27</v>
      </c>
      <c r="E29" s="744"/>
      <c r="F29" s="744"/>
      <c r="G29" s="37">
        <v>6</v>
      </c>
      <c r="H29" s="747"/>
      <c r="I29" s="110"/>
    </row>
    <row r="30" spans="1:9" x14ac:dyDescent="0.25">
      <c r="A30" s="1"/>
      <c r="B30" s="47">
        <v>13</v>
      </c>
      <c r="C30" s="26" t="s">
        <v>56</v>
      </c>
      <c r="D30" s="744" t="s">
        <v>76</v>
      </c>
      <c r="E30" s="744"/>
      <c r="F30" s="744"/>
      <c r="G30" s="37">
        <v>3</v>
      </c>
      <c r="H30" s="747"/>
      <c r="I30" s="110"/>
    </row>
    <row r="31" spans="1:9" x14ac:dyDescent="0.25">
      <c r="A31" s="1"/>
      <c r="B31" s="47">
        <v>14</v>
      </c>
      <c r="C31" s="26" t="s">
        <v>62</v>
      </c>
      <c r="D31" s="744" t="s">
        <v>63</v>
      </c>
      <c r="E31" s="744"/>
      <c r="F31" s="744"/>
      <c r="G31" s="37">
        <v>0</v>
      </c>
      <c r="H31" s="747"/>
      <c r="I31" s="110"/>
    </row>
    <row r="32" spans="1:9" x14ac:dyDescent="0.25">
      <c r="A32" s="1"/>
      <c r="B32" s="47">
        <v>15</v>
      </c>
      <c r="C32" s="26" t="s">
        <v>45</v>
      </c>
      <c r="D32" s="744" t="s">
        <v>77</v>
      </c>
      <c r="E32" s="744"/>
      <c r="F32" s="744"/>
      <c r="G32" s="37">
        <v>2</v>
      </c>
      <c r="H32" s="747"/>
      <c r="I32" s="110"/>
    </row>
    <row r="33" spans="1:9" x14ac:dyDescent="0.25">
      <c r="A33" s="1"/>
      <c r="B33" s="47">
        <v>16</v>
      </c>
      <c r="C33" s="26" t="s">
        <v>53</v>
      </c>
      <c r="D33" s="744" t="s">
        <v>54</v>
      </c>
      <c r="E33" s="744"/>
      <c r="F33" s="744"/>
      <c r="G33" s="37">
        <v>2</v>
      </c>
      <c r="H33" s="747"/>
      <c r="I33" s="110"/>
    </row>
    <row r="34" spans="1:9" x14ac:dyDescent="0.25">
      <c r="A34" s="1"/>
      <c r="B34" s="47">
        <v>17</v>
      </c>
      <c r="C34" s="26" t="s">
        <v>43</v>
      </c>
      <c r="D34" s="744" t="s">
        <v>44</v>
      </c>
      <c r="E34" s="744"/>
      <c r="F34" s="744"/>
      <c r="G34" s="37">
        <v>2</v>
      </c>
      <c r="H34" s="747"/>
      <c r="I34" s="110"/>
    </row>
    <row r="35" spans="1:9" x14ac:dyDescent="0.25">
      <c r="A35" s="1"/>
      <c r="B35" s="47">
        <v>18</v>
      </c>
      <c r="C35" s="26" t="s">
        <v>58</v>
      </c>
      <c r="D35" s="744" t="s">
        <v>59</v>
      </c>
      <c r="E35" s="744"/>
      <c r="F35" s="744"/>
      <c r="G35" s="37">
        <v>1</v>
      </c>
      <c r="H35" s="747"/>
      <c r="I35" s="110"/>
    </row>
    <row r="36" spans="1:9" x14ac:dyDescent="0.25">
      <c r="A36" s="1"/>
      <c r="B36" s="47">
        <v>19</v>
      </c>
      <c r="C36" s="26" t="s">
        <v>48</v>
      </c>
      <c r="D36" s="744" t="s">
        <v>49</v>
      </c>
      <c r="E36" s="744"/>
      <c r="F36" s="744"/>
      <c r="G36" s="37">
        <v>3</v>
      </c>
      <c r="H36" s="747"/>
      <c r="I36" s="110"/>
    </row>
    <row r="37" spans="1:9" x14ac:dyDescent="0.25">
      <c r="A37" s="1"/>
      <c r="B37" s="47">
        <v>20</v>
      </c>
      <c r="C37" s="26" t="s">
        <v>55</v>
      </c>
      <c r="D37" s="744" t="s">
        <v>78</v>
      </c>
      <c r="E37" s="744"/>
      <c r="F37" s="744"/>
      <c r="G37" s="37">
        <v>2</v>
      </c>
      <c r="H37" s="747"/>
      <c r="I37" s="110"/>
    </row>
    <row r="38" spans="1:9" x14ac:dyDescent="0.25">
      <c r="A38" s="1"/>
      <c r="B38" s="47">
        <v>21</v>
      </c>
      <c r="C38" s="26" t="s">
        <v>57</v>
      </c>
      <c r="D38" s="744" t="s">
        <v>79</v>
      </c>
      <c r="E38" s="744"/>
      <c r="F38" s="744"/>
      <c r="G38" s="37">
        <v>3</v>
      </c>
      <c r="H38" s="747"/>
      <c r="I38" s="110"/>
    </row>
    <row r="39" spans="1:9" x14ac:dyDescent="0.25">
      <c r="A39" s="1"/>
      <c r="B39" s="47">
        <v>22</v>
      </c>
      <c r="C39" s="26" t="s">
        <v>40</v>
      </c>
      <c r="D39" s="744" t="s">
        <v>41</v>
      </c>
      <c r="E39" s="744"/>
      <c r="F39" s="744"/>
      <c r="G39" s="37">
        <v>1</v>
      </c>
      <c r="H39" s="747"/>
      <c r="I39" s="110"/>
    </row>
    <row r="40" spans="1:9" x14ac:dyDescent="0.25">
      <c r="A40" s="1"/>
      <c r="B40" s="47">
        <v>23</v>
      </c>
      <c r="C40" s="26" t="s">
        <v>69</v>
      </c>
      <c r="D40" s="744" t="s">
        <v>64</v>
      </c>
      <c r="E40" s="744"/>
      <c r="F40" s="744"/>
      <c r="G40" s="37">
        <v>0</v>
      </c>
      <c r="H40" s="748"/>
      <c r="I40" s="110"/>
    </row>
    <row r="41" spans="1:9" x14ac:dyDescent="0.25">
      <c r="A41" s="1"/>
      <c r="B41" s="1"/>
      <c r="C41" s="1"/>
      <c r="D41" s="1"/>
      <c r="E41" s="33"/>
      <c r="F41" s="33"/>
      <c r="G41" s="51">
        <f>SUM(G16:G40)</f>
        <v>56</v>
      </c>
      <c r="H41" s="33"/>
      <c r="I41" s="110"/>
    </row>
    <row r="42" spans="1:9" x14ac:dyDescent="0.25">
      <c r="A42" s="1"/>
      <c r="B42" s="1"/>
      <c r="C42" s="1"/>
      <c r="D42" s="1"/>
      <c r="E42" s="33"/>
      <c r="F42" s="33"/>
      <c r="G42" s="33"/>
      <c r="H42" s="33"/>
      <c r="I42" s="33"/>
    </row>
  </sheetData>
  <mergeCells count="31">
    <mergeCell ref="H16:H40"/>
    <mergeCell ref="B2:H2"/>
    <mergeCell ref="B1:H1"/>
    <mergeCell ref="C15:F15"/>
    <mergeCell ref="B12:G12"/>
    <mergeCell ref="B14:H14"/>
    <mergeCell ref="D31:F31"/>
    <mergeCell ref="D32:F32"/>
    <mergeCell ref="D33:F33"/>
    <mergeCell ref="D34:F34"/>
    <mergeCell ref="D35:F35"/>
    <mergeCell ref="D36:F36"/>
    <mergeCell ref="D37:F37"/>
    <mergeCell ref="D38:F38"/>
    <mergeCell ref="D39:F39"/>
    <mergeCell ref="D40:F40"/>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s>
  <pageMargins left="0.7" right="0.7" top="0.75" bottom="0.75" header="0.3" footer="0.3"/>
  <pageSetup scale="85" fitToWidth="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76"/>
  <sheetViews>
    <sheetView showGridLines="0" topLeftCell="A52" zoomScaleNormal="100" workbookViewId="0">
      <selection activeCell="B13" sqref="B13:J13"/>
    </sheetView>
  </sheetViews>
  <sheetFormatPr baseColWidth="10" defaultRowHeight="15" x14ac:dyDescent="0.25"/>
  <cols>
    <col min="1" max="1" width="3.7109375" style="5" customWidth="1"/>
    <col min="2" max="2" width="3.28515625" style="52" bestFit="1" customWidth="1"/>
    <col min="3" max="3" width="20.85546875" style="62" customWidth="1"/>
    <col min="4" max="4" width="83.140625" style="63" customWidth="1"/>
    <col min="5" max="5" width="18.42578125" style="63" customWidth="1"/>
    <col min="6" max="6" width="9.85546875" style="52" customWidth="1"/>
    <col min="7" max="7" width="11.7109375" style="52" bestFit="1" customWidth="1"/>
    <col min="8" max="8" width="13" style="52" bestFit="1" customWidth="1"/>
    <col min="9" max="9" width="13.140625" style="52" customWidth="1"/>
    <col min="10" max="10" width="16.28515625" style="64" customWidth="1"/>
    <col min="11" max="11" width="3.7109375" style="5" customWidth="1"/>
    <col min="12" max="16384" width="11.42578125" style="5"/>
  </cols>
  <sheetData>
    <row r="1" spans="1:11" ht="45.75" customHeight="1" x14ac:dyDescent="0.25">
      <c r="A1" s="1"/>
      <c r="B1" s="705" t="str">
        <f>Contenido!$B$1</f>
        <v xml:space="preserve">INFORME DE SEGUIMIENTO 
ADMINISTRACIÓN DE RIESGOS </v>
      </c>
      <c r="C1" s="705"/>
      <c r="D1" s="705"/>
      <c r="E1" s="705"/>
      <c r="F1" s="705"/>
      <c r="G1" s="705"/>
      <c r="H1" s="705"/>
      <c r="I1" s="705"/>
      <c r="J1" s="705"/>
      <c r="K1" s="1"/>
    </row>
    <row r="2" spans="1:11" ht="20.25" x14ac:dyDescent="0.25">
      <c r="A2" s="1"/>
      <c r="B2" s="703" t="str">
        <f>Contenido!$B$2</f>
        <v>JUNIO 2020 - JUNIO 2021</v>
      </c>
      <c r="C2" s="703"/>
      <c r="D2" s="703"/>
      <c r="E2" s="703"/>
      <c r="F2" s="703"/>
      <c r="G2" s="703"/>
      <c r="H2" s="703"/>
      <c r="I2" s="703"/>
      <c r="J2" s="703"/>
      <c r="K2" s="1"/>
    </row>
    <row r="3" spans="1:11" x14ac:dyDescent="0.25">
      <c r="A3" s="1"/>
      <c r="B3" s="33"/>
      <c r="C3" s="42"/>
      <c r="D3" s="32"/>
      <c r="E3" s="32"/>
      <c r="F3" s="33"/>
      <c r="G3" s="33"/>
      <c r="H3" s="33"/>
      <c r="I3" s="33"/>
      <c r="J3" s="46"/>
      <c r="K3" s="1"/>
    </row>
    <row r="4" spans="1:11" x14ac:dyDescent="0.25">
      <c r="A4" s="1"/>
      <c r="B4" s="33"/>
      <c r="C4" s="42"/>
      <c r="D4" s="32"/>
      <c r="E4" s="32"/>
      <c r="F4" s="33"/>
      <c r="G4" s="33"/>
      <c r="H4" s="33"/>
      <c r="I4" s="33"/>
      <c r="J4" s="46"/>
      <c r="K4" s="1"/>
    </row>
    <row r="5" spans="1:11" x14ac:dyDescent="0.25">
      <c r="A5" s="1"/>
      <c r="B5" s="33"/>
      <c r="C5" s="42"/>
      <c r="D5" s="32"/>
      <c r="E5" s="32"/>
      <c r="F5" s="33"/>
      <c r="G5" s="33"/>
      <c r="H5" s="33"/>
      <c r="I5" s="33"/>
      <c r="J5" s="46"/>
      <c r="K5" s="1"/>
    </row>
    <row r="6" spans="1:11" x14ac:dyDescent="0.25">
      <c r="A6" s="1"/>
      <c r="B6" s="33"/>
      <c r="C6" s="42"/>
      <c r="D6" s="32"/>
      <c r="E6" s="32"/>
      <c r="F6" s="33"/>
      <c r="G6" s="33"/>
      <c r="H6" s="33"/>
      <c r="I6" s="33"/>
      <c r="J6" s="46"/>
      <c r="K6" s="1"/>
    </row>
    <row r="7" spans="1:11" x14ac:dyDescent="0.25">
      <c r="A7" s="1"/>
      <c r="B7" s="33"/>
      <c r="C7" s="42"/>
      <c r="D7" s="32"/>
      <c r="E7" s="32"/>
      <c r="F7" s="33"/>
      <c r="G7" s="33"/>
      <c r="H7" s="33"/>
      <c r="I7" s="33"/>
      <c r="J7" s="46"/>
      <c r="K7" s="1"/>
    </row>
    <row r="8" spans="1:11" x14ac:dyDescent="0.25">
      <c r="A8" s="1"/>
      <c r="B8" s="33"/>
      <c r="C8" s="42"/>
      <c r="D8" s="32"/>
      <c r="E8" s="32"/>
      <c r="F8" s="33"/>
      <c r="G8" s="33"/>
      <c r="H8" s="33"/>
      <c r="I8" s="33"/>
      <c r="J8" s="46"/>
      <c r="K8" s="1"/>
    </row>
    <row r="9" spans="1:11" x14ac:dyDescent="0.25">
      <c r="A9" s="1"/>
      <c r="B9" s="33"/>
      <c r="C9" s="42"/>
      <c r="D9" s="32"/>
      <c r="E9" s="32"/>
      <c r="F9" s="33"/>
      <c r="G9" s="33"/>
      <c r="H9" s="33"/>
      <c r="I9" s="33"/>
      <c r="J9" s="46"/>
      <c r="K9" s="1"/>
    </row>
    <row r="10" spans="1:11" x14ac:dyDescent="0.25">
      <c r="A10" s="1"/>
      <c r="B10" s="33"/>
      <c r="C10" s="42"/>
      <c r="D10" s="32"/>
      <c r="E10" s="32"/>
      <c r="F10" s="33"/>
      <c r="G10" s="33"/>
      <c r="H10" s="33"/>
      <c r="I10" s="33"/>
      <c r="J10" s="46"/>
      <c r="K10" s="1"/>
    </row>
    <row r="11" spans="1:11" ht="15.75" customHeight="1" x14ac:dyDescent="0.25">
      <c r="A11" s="1"/>
      <c r="B11" s="33"/>
      <c r="C11" s="42"/>
      <c r="D11" s="25"/>
      <c r="E11" s="32"/>
      <c r="F11" s="33"/>
      <c r="G11" s="33"/>
      <c r="H11" s="33"/>
      <c r="I11" s="33"/>
      <c r="J11" s="46"/>
      <c r="K11" s="1"/>
    </row>
    <row r="12" spans="1:11" x14ac:dyDescent="0.25">
      <c r="A12" s="1"/>
      <c r="B12" s="33"/>
      <c r="C12" s="1"/>
      <c r="D12" s="1"/>
      <c r="E12" s="32"/>
      <c r="F12" s="33"/>
      <c r="G12" s="33"/>
      <c r="H12" s="33"/>
      <c r="I12" s="33"/>
      <c r="J12" s="46"/>
      <c r="K12" s="1"/>
    </row>
    <row r="13" spans="1:11" ht="108" customHeight="1" x14ac:dyDescent="0.25">
      <c r="A13" s="1"/>
      <c r="B13" s="774" t="s">
        <v>187</v>
      </c>
      <c r="C13" s="774"/>
      <c r="D13" s="774"/>
      <c r="E13" s="774"/>
      <c r="F13" s="774"/>
      <c r="G13" s="774"/>
      <c r="H13" s="774"/>
      <c r="I13" s="774"/>
      <c r="J13" s="774"/>
      <c r="K13" s="1"/>
    </row>
    <row r="14" spans="1:11" x14ac:dyDescent="0.25">
      <c r="A14" s="1"/>
      <c r="B14" s="28"/>
      <c r="C14" s="48"/>
      <c r="D14" s="48"/>
      <c r="E14" s="28"/>
      <c r="F14" s="28"/>
      <c r="G14" s="28"/>
      <c r="H14" s="28"/>
      <c r="I14" s="33"/>
      <c r="J14" s="46"/>
      <c r="K14" s="1"/>
    </row>
    <row r="15" spans="1:11" s="61" customFormat="1" ht="45" customHeight="1" x14ac:dyDescent="0.25">
      <c r="A15" s="49"/>
      <c r="B15" s="771" t="s">
        <v>205</v>
      </c>
      <c r="C15" s="772"/>
      <c r="D15" s="772"/>
      <c r="E15" s="772"/>
      <c r="F15" s="773"/>
      <c r="G15" s="776" t="s">
        <v>153</v>
      </c>
      <c r="H15" s="776"/>
      <c r="I15" s="776"/>
      <c r="J15" s="776"/>
      <c r="K15" s="49"/>
    </row>
    <row r="16" spans="1:11" ht="39.75" customHeight="1" x14ac:dyDescent="0.25">
      <c r="A16" s="1"/>
      <c r="B16" s="30">
        <v>1</v>
      </c>
      <c r="C16" s="16" t="s">
        <v>188</v>
      </c>
      <c r="D16" s="770" t="s">
        <v>142</v>
      </c>
      <c r="E16" s="770"/>
      <c r="F16" s="770"/>
      <c r="G16" s="775" t="s">
        <v>156</v>
      </c>
      <c r="H16" s="775"/>
      <c r="I16" s="775"/>
      <c r="J16" s="775"/>
      <c r="K16" s="1"/>
    </row>
    <row r="17" spans="1:11" ht="55.5" customHeight="1" x14ac:dyDescent="0.25">
      <c r="A17" s="1"/>
      <c r="B17" s="30">
        <v>2</v>
      </c>
      <c r="C17" s="16" t="s">
        <v>139</v>
      </c>
      <c r="D17" s="770" t="s">
        <v>143</v>
      </c>
      <c r="E17" s="770"/>
      <c r="F17" s="770"/>
      <c r="G17" s="775" t="s">
        <v>158</v>
      </c>
      <c r="H17" s="775"/>
      <c r="I17" s="775"/>
      <c r="J17" s="775"/>
      <c r="K17" s="1"/>
    </row>
    <row r="18" spans="1:11" ht="108.75" customHeight="1" x14ac:dyDescent="0.25">
      <c r="A18" s="1"/>
      <c r="B18" s="30">
        <v>3</v>
      </c>
      <c r="C18" s="16" t="s">
        <v>140</v>
      </c>
      <c r="D18" s="770" t="s">
        <v>144</v>
      </c>
      <c r="E18" s="770"/>
      <c r="F18" s="770"/>
      <c r="G18" s="775" t="s">
        <v>159</v>
      </c>
      <c r="H18" s="775"/>
      <c r="I18" s="775"/>
      <c r="J18" s="775"/>
      <c r="K18" s="1"/>
    </row>
    <row r="19" spans="1:11" ht="99.75" customHeight="1" x14ac:dyDescent="0.25">
      <c r="A19" s="1"/>
      <c r="B19" s="30">
        <v>4</v>
      </c>
      <c r="C19" s="16" t="s">
        <v>141</v>
      </c>
      <c r="D19" s="770" t="s">
        <v>145</v>
      </c>
      <c r="E19" s="770"/>
      <c r="F19" s="770"/>
      <c r="G19" s="775" t="s">
        <v>157</v>
      </c>
      <c r="H19" s="775"/>
      <c r="I19" s="775"/>
      <c r="J19" s="775"/>
      <c r="K19" s="1"/>
    </row>
    <row r="20" spans="1:11" x14ac:dyDescent="0.25">
      <c r="A20" s="1"/>
      <c r="B20" s="33"/>
      <c r="C20" s="42"/>
      <c r="D20" s="32"/>
      <c r="E20" s="32"/>
      <c r="F20" s="33"/>
      <c r="G20" s="33"/>
      <c r="H20" s="33"/>
      <c r="I20" s="33"/>
      <c r="J20" s="46"/>
      <c r="K20" s="1"/>
    </row>
    <row r="21" spans="1:11" x14ac:dyDescent="0.25">
      <c r="A21" s="1"/>
      <c r="B21" s="720"/>
      <c r="C21" s="720"/>
      <c r="D21" s="720"/>
      <c r="E21" s="720"/>
      <c r="F21" s="720"/>
      <c r="G21" s="720"/>
      <c r="H21" s="720"/>
      <c r="I21" s="720"/>
      <c r="J21" s="46"/>
      <c r="K21" s="1"/>
    </row>
    <row r="22" spans="1:11" x14ac:dyDescent="0.25">
      <c r="A22" s="1"/>
      <c r="B22" s="759" t="s">
        <v>83</v>
      </c>
      <c r="C22" s="759" t="s">
        <v>82</v>
      </c>
      <c r="D22" s="759" t="s">
        <v>22</v>
      </c>
      <c r="E22" s="759" t="s">
        <v>155</v>
      </c>
      <c r="F22" s="766" t="s">
        <v>84</v>
      </c>
      <c r="G22" s="767"/>
      <c r="H22" s="767"/>
      <c r="I22" s="768"/>
      <c r="J22" s="752" t="s">
        <v>137</v>
      </c>
      <c r="K22" s="1"/>
    </row>
    <row r="23" spans="1:11" ht="30" x14ac:dyDescent="0.25">
      <c r="A23" s="1"/>
      <c r="B23" s="760"/>
      <c r="C23" s="760"/>
      <c r="D23" s="760"/>
      <c r="E23" s="760"/>
      <c r="F23" s="36" t="s">
        <v>149</v>
      </c>
      <c r="G23" s="36" t="s">
        <v>150</v>
      </c>
      <c r="H23" s="36" t="s">
        <v>152</v>
      </c>
      <c r="I23" s="36" t="s">
        <v>151</v>
      </c>
      <c r="J23" s="753"/>
      <c r="K23" s="1"/>
    </row>
    <row r="24" spans="1:11" x14ac:dyDescent="0.25">
      <c r="A24" s="1"/>
      <c r="B24" s="765">
        <v>1</v>
      </c>
      <c r="C24" s="764" t="s">
        <v>85</v>
      </c>
      <c r="D24" s="40" t="s">
        <v>86</v>
      </c>
      <c r="E24" s="756">
        <v>16</v>
      </c>
      <c r="F24" s="30"/>
      <c r="G24" s="30"/>
      <c r="H24" s="30"/>
      <c r="I24" s="44">
        <v>4</v>
      </c>
      <c r="J24" s="769">
        <f>SUM(F24:I27)/E24</f>
        <v>1</v>
      </c>
      <c r="K24" s="1"/>
    </row>
    <row r="25" spans="1:11" x14ac:dyDescent="0.25">
      <c r="A25" s="1"/>
      <c r="B25" s="765"/>
      <c r="C25" s="764"/>
      <c r="D25" s="40" t="s">
        <v>87</v>
      </c>
      <c r="E25" s="757"/>
      <c r="F25" s="30"/>
      <c r="G25" s="30"/>
      <c r="H25" s="30"/>
      <c r="I25" s="44">
        <v>4</v>
      </c>
      <c r="J25" s="769"/>
      <c r="K25" s="1"/>
    </row>
    <row r="26" spans="1:11" x14ac:dyDescent="0.25">
      <c r="A26" s="1"/>
      <c r="B26" s="765"/>
      <c r="C26" s="764"/>
      <c r="D26" s="40" t="s">
        <v>90</v>
      </c>
      <c r="E26" s="757"/>
      <c r="F26" s="30"/>
      <c r="G26" s="30"/>
      <c r="H26" s="30"/>
      <c r="I26" s="44">
        <v>4</v>
      </c>
      <c r="J26" s="769"/>
      <c r="K26" s="1"/>
    </row>
    <row r="27" spans="1:11" ht="30" x14ac:dyDescent="0.25">
      <c r="A27" s="1"/>
      <c r="B27" s="765"/>
      <c r="C27" s="764"/>
      <c r="D27" s="38" t="s">
        <v>130</v>
      </c>
      <c r="E27" s="758"/>
      <c r="F27" s="30"/>
      <c r="G27" s="30"/>
      <c r="H27" s="30"/>
      <c r="I27" s="44">
        <v>4</v>
      </c>
      <c r="J27" s="769"/>
      <c r="K27" s="1"/>
    </row>
    <row r="28" spans="1:11" x14ac:dyDescent="0.25">
      <c r="A28" s="1"/>
      <c r="B28" s="765">
        <v>2</v>
      </c>
      <c r="C28" s="764" t="s">
        <v>92</v>
      </c>
      <c r="D28" s="40" t="s">
        <v>88</v>
      </c>
      <c r="E28" s="756">
        <f>6*4</f>
        <v>24</v>
      </c>
      <c r="F28" s="30"/>
      <c r="G28" s="30"/>
      <c r="H28" s="30"/>
      <c r="I28" s="44">
        <v>4</v>
      </c>
      <c r="J28" s="769">
        <f>SUM(F28:I33)/E28</f>
        <v>0.95833333333333337</v>
      </c>
      <c r="K28" s="1"/>
    </row>
    <row r="29" spans="1:11" ht="30" x14ac:dyDescent="0.25">
      <c r="A29" s="1"/>
      <c r="B29" s="765"/>
      <c r="C29" s="764"/>
      <c r="D29" s="38" t="s">
        <v>89</v>
      </c>
      <c r="E29" s="757"/>
      <c r="F29" s="30"/>
      <c r="G29" s="30"/>
      <c r="H29" s="30">
        <v>3</v>
      </c>
      <c r="I29" s="44"/>
      <c r="J29" s="769"/>
      <c r="K29" s="1"/>
    </row>
    <row r="30" spans="1:11" x14ac:dyDescent="0.25">
      <c r="A30" s="1"/>
      <c r="B30" s="765"/>
      <c r="C30" s="764"/>
      <c r="D30" s="40" t="s">
        <v>138</v>
      </c>
      <c r="E30" s="757"/>
      <c r="F30" s="30"/>
      <c r="G30" s="30"/>
      <c r="H30" s="30"/>
      <c r="I30" s="44">
        <v>4</v>
      </c>
      <c r="J30" s="769"/>
      <c r="K30" s="1"/>
    </row>
    <row r="31" spans="1:11" x14ac:dyDescent="0.25">
      <c r="A31" s="1"/>
      <c r="B31" s="765"/>
      <c r="C31" s="764"/>
      <c r="D31" s="40" t="s">
        <v>91</v>
      </c>
      <c r="E31" s="757"/>
      <c r="F31" s="30"/>
      <c r="G31" s="30"/>
      <c r="H31" s="30"/>
      <c r="I31" s="44">
        <v>4</v>
      </c>
      <c r="J31" s="769"/>
      <c r="K31" s="1"/>
    </row>
    <row r="32" spans="1:11" x14ac:dyDescent="0.25">
      <c r="A32" s="1"/>
      <c r="B32" s="765"/>
      <c r="C32" s="764"/>
      <c r="D32" s="40" t="s">
        <v>131</v>
      </c>
      <c r="E32" s="757"/>
      <c r="F32" s="30"/>
      <c r="G32" s="30"/>
      <c r="H32" s="30"/>
      <c r="I32" s="44">
        <v>4</v>
      </c>
      <c r="J32" s="769"/>
      <c r="K32" s="1"/>
    </row>
    <row r="33" spans="1:11" ht="30" x14ac:dyDescent="0.25">
      <c r="A33" s="1"/>
      <c r="B33" s="765"/>
      <c r="C33" s="764"/>
      <c r="D33" s="40" t="s">
        <v>154</v>
      </c>
      <c r="E33" s="758"/>
      <c r="F33" s="30"/>
      <c r="G33" s="30"/>
      <c r="H33" s="30"/>
      <c r="I33" s="72">
        <v>4</v>
      </c>
      <c r="J33" s="769"/>
      <c r="K33" s="1"/>
    </row>
    <row r="34" spans="1:11" x14ac:dyDescent="0.25">
      <c r="A34" s="1" t="s">
        <v>28</v>
      </c>
      <c r="B34" s="765">
        <v>3</v>
      </c>
      <c r="C34" s="764" t="s">
        <v>93</v>
      </c>
      <c r="D34" s="40" t="s">
        <v>94</v>
      </c>
      <c r="E34" s="756">
        <f>10*4</f>
        <v>40</v>
      </c>
      <c r="F34" s="30"/>
      <c r="G34" s="30"/>
      <c r="H34" s="30"/>
      <c r="I34" s="44">
        <v>4</v>
      </c>
      <c r="J34" s="769">
        <f>SUM(F34:I43)/E34</f>
        <v>0.95</v>
      </c>
      <c r="K34" s="1"/>
    </row>
    <row r="35" spans="1:11" x14ac:dyDescent="0.25">
      <c r="A35" s="1"/>
      <c r="B35" s="765"/>
      <c r="C35" s="764"/>
      <c r="D35" s="40" t="s">
        <v>132</v>
      </c>
      <c r="E35" s="757"/>
      <c r="F35" s="30"/>
      <c r="G35" s="30"/>
      <c r="H35" s="30"/>
      <c r="I35" s="44">
        <v>4</v>
      </c>
      <c r="J35" s="769"/>
      <c r="K35" s="1"/>
    </row>
    <row r="36" spans="1:11" x14ac:dyDescent="0.25">
      <c r="A36" s="1"/>
      <c r="B36" s="765"/>
      <c r="C36" s="764"/>
      <c r="D36" s="40" t="s">
        <v>95</v>
      </c>
      <c r="E36" s="757"/>
      <c r="F36" s="30"/>
      <c r="G36" s="30"/>
      <c r="H36" s="30"/>
      <c r="I36" s="44">
        <v>4</v>
      </c>
      <c r="J36" s="769"/>
      <c r="K36" s="1"/>
    </row>
    <row r="37" spans="1:11" ht="30" x14ac:dyDescent="0.25">
      <c r="A37" s="1"/>
      <c r="B37" s="765"/>
      <c r="C37" s="764"/>
      <c r="D37" s="40" t="s">
        <v>96</v>
      </c>
      <c r="E37" s="757"/>
      <c r="F37" s="30"/>
      <c r="G37" s="30"/>
      <c r="H37" s="30"/>
      <c r="I37" s="44">
        <v>4</v>
      </c>
      <c r="J37" s="769"/>
      <c r="K37" s="1"/>
    </row>
    <row r="38" spans="1:11" x14ac:dyDescent="0.25">
      <c r="A38" s="1"/>
      <c r="B38" s="765"/>
      <c r="C38" s="764"/>
      <c r="D38" s="40" t="s">
        <v>97</v>
      </c>
      <c r="E38" s="757"/>
      <c r="F38" s="30"/>
      <c r="G38" s="30"/>
      <c r="H38" s="30"/>
      <c r="I38" s="44">
        <v>4</v>
      </c>
      <c r="J38" s="769"/>
      <c r="K38" s="1"/>
    </row>
    <row r="39" spans="1:11" ht="30" x14ac:dyDescent="0.25">
      <c r="A39" s="1"/>
      <c r="B39" s="765"/>
      <c r="C39" s="764"/>
      <c r="D39" s="40" t="s">
        <v>101</v>
      </c>
      <c r="E39" s="757"/>
      <c r="F39" s="30"/>
      <c r="G39" s="30"/>
      <c r="H39" s="30">
        <v>3</v>
      </c>
      <c r="I39" s="44"/>
      <c r="J39" s="769"/>
      <c r="K39" s="1"/>
    </row>
    <row r="40" spans="1:11" ht="45" x14ac:dyDescent="0.25">
      <c r="A40" s="1"/>
      <c r="B40" s="765"/>
      <c r="C40" s="764"/>
      <c r="D40" s="40" t="s">
        <v>98</v>
      </c>
      <c r="E40" s="757"/>
      <c r="F40" s="30"/>
      <c r="G40" s="30"/>
      <c r="H40" s="30">
        <v>3</v>
      </c>
      <c r="I40" s="44"/>
      <c r="J40" s="769"/>
      <c r="K40" s="1"/>
    </row>
    <row r="41" spans="1:11" ht="30" x14ac:dyDescent="0.25">
      <c r="A41" s="1"/>
      <c r="B41" s="765"/>
      <c r="C41" s="764"/>
      <c r="D41" s="40" t="s">
        <v>99</v>
      </c>
      <c r="E41" s="757"/>
      <c r="F41" s="30"/>
      <c r="G41" s="30"/>
      <c r="H41" s="30"/>
      <c r="I41" s="44">
        <v>4</v>
      </c>
      <c r="J41" s="769"/>
      <c r="K41" s="1"/>
    </row>
    <row r="42" spans="1:11" x14ac:dyDescent="0.25">
      <c r="A42" s="1"/>
      <c r="B42" s="765"/>
      <c r="C42" s="764"/>
      <c r="D42" s="40" t="s">
        <v>100</v>
      </c>
      <c r="E42" s="757"/>
      <c r="F42" s="30"/>
      <c r="G42" s="30"/>
      <c r="H42" s="30"/>
      <c r="I42" s="44">
        <v>4</v>
      </c>
      <c r="J42" s="769"/>
      <c r="K42" s="1"/>
    </row>
    <row r="43" spans="1:11" x14ac:dyDescent="0.25">
      <c r="A43" s="1"/>
      <c r="B43" s="765"/>
      <c r="C43" s="764"/>
      <c r="D43" s="38" t="s">
        <v>102</v>
      </c>
      <c r="E43" s="758"/>
      <c r="F43" s="30"/>
      <c r="G43" s="30"/>
      <c r="H43" s="30"/>
      <c r="I43" s="44">
        <v>4</v>
      </c>
      <c r="J43" s="769"/>
      <c r="K43" s="1"/>
    </row>
    <row r="44" spans="1:11" x14ac:dyDescent="0.25">
      <c r="A44" s="1"/>
      <c r="B44" s="761">
        <v>4</v>
      </c>
      <c r="C44" s="756" t="s">
        <v>103</v>
      </c>
      <c r="D44" s="40" t="s">
        <v>109</v>
      </c>
      <c r="E44" s="756">
        <f>4*4</f>
        <v>16</v>
      </c>
      <c r="F44" s="30"/>
      <c r="G44" s="30"/>
      <c r="H44" s="30"/>
      <c r="I44" s="44">
        <v>4</v>
      </c>
      <c r="J44" s="769">
        <f>SUM(F44:I47)/E44</f>
        <v>0.9375</v>
      </c>
      <c r="K44" s="1"/>
    </row>
    <row r="45" spans="1:11" x14ac:dyDescent="0.25">
      <c r="A45" s="1"/>
      <c r="B45" s="762"/>
      <c r="C45" s="757"/>
      <c r="D45" s="40" t="s">
        <v>107</v>
      </c>
      <c r="E45" s="757"/>
      <c r="F45" s="30"/>
      <c r="G45" s="30"/>
      <c r="H45" s="30"/>
      <c r="I45" s="44">
        <v>4</v>
      </c>
      <c r="J45" s="769"/>
      <c r="K45" s="1"/>
    </row>
    <row r="46" spans="1:11" x14ac:dyDescent="0.25">
      <c r="A46" s="1"/>
      <c r="B46" s="762"/>
      <c r="C46" s="757"/>
      <c r="D46" s="40" t="s">
        <v>110</v>
      </c>
      <c r="E46" s="757"/>
      <c r="F46" s="30"/>
      <c r="G46" s="30"/>
      <c r="H46" s="30">
        <v>3</v>
      </c>
      <c r="I46" s="44"/>
      <c r="J46" s="769"/>
      <c r="K46" s="1"/>
    </row>
    <row r="47" spans="1:11" x14ac:dyDescent="0.25">
      <c r="A47" s="1"/>
      <c r="B47" s="762"/>
      <c r="C47" s="757"/>
      <c r="D47" s="40" t="s">
        <v>111</v>
      </c>
      <c r="E47" s="758"/>
      <c r="F47" s="30"/>
      <c r="G47" s="30"/>
      <c r="H47" s="30"/>
      <c r="I47" s="44">
        <v>4</v>
      </c>
      <c r="J47" s="769"/>
      <c r="K47" s="1"/>
    </row>
    <row r="48" spans="1:11" x14ac:dyDescent="0.25">
      <c r="A48" s="1"/>
      <c r="B48" s="761">
        <v>5</v>
      </c>
      <c r="C48" s="756" t="s">
        <v>108</v>
      </c>
      <c r="D48" s="40" t="s">
        <v>112</v>
      </c>
      <c r="E48" s="756">
        <f>6*4</f>
        <v>24</v>
      </c>
      <c r="F48" s="30"/>
      <c r="G48" s="30"/>
      <c r="H48" s="30">
        <v>3</v>
      </c>
      <c r="I48" s="44"/>
      <c r="J48" s="769">
        <f>SUM(F48:I53)/E48</f>
        <v>0.83333333333333337</v>
      </c>
      <c r="K48" s="1"/>
    </row>
    <row r="49" spans="1:11" x14ac:dyDescent="0.25">
      <c r="A49" s="1"/>
      <c r="B49" s="762"/>
      <c r="C49" s="757"/>
      <c r="D49" s="40" t="s">
        <v>113</v>
      </c>
      <c r="E49" s="757"/>
      <c r="F49" s="30"/>
      <c r="G49" s="30"/>
      <c r="H49" s="30">
        <v>3</v>
      </c>
      <c r="I49" s="44"/>
      <c r="J49" s="769"/>
      <c r="K49" s="1"/>
    </row>
    <row r="50" spans="1:11" x14ac:dyDescent="0.25">
      <c r="A50" s="1"/>
      <c r="B50" s="762"/>
      <c r="C50" s="757"/>
      <c r="D50" s="40" t="s">
        <v>133</v>
      </c>
      <c r="E50" s="757"/>
      <c r="F50" s="30"/>
      <c r="G50" s="30"/>
      <c r="H50" s="30">
        <v>3</v>
      </c>
      <c r="I50" s="44"/>
      <c r="J50" s="769"/>
      <c r="K50" s="1"/>
    </row>
    <row r="51" spans="1:11" x14ac:dyDescent="0.25">
      <c r="A51" s="1"/>
      <c r="B51" s="762"/>
      <c r="C51" s="757"/>
      <c r="D51" s="31" t="s">
        <v>148</v>
      </c>
      <c r="E51" s="757"/>
      <c r="F51" s="30"/>
      <c r="G51" s="30"/>
      <c r="H51" s="30"/>
      <c r="I51" s="44">
        <v>4</v>
      </c>
      <c r="J51" s="769"/>
      <c r="K51" s="1"/>
    </row>
    <row r="52" spans="1:11" x14ac:dyDescent="0.25">
      <c r="A52" s="1"/>
      <c r="B52" s="762"/>
      <c r="C52" s="757"/>
      <c r="D52" s="31" t="s">
        <v>146</v>
      </c>
      <c r="E52" s="757"/>
      <c r="F52" s="30"/>
      <c r="G52" s="30"/>
      <c r="H52" s="30"/>
      <c r="I52" s="44">
        <v>4</v>
      </c>
      <c r="J52" s="769"/>
      <c r="K52" s="1"/>
    </row>
    <row r="53" spans="1:11" x14ac:dyDescent="0.25">
      <c r="A53" s="1"/>
      <c r="B53" s="762"/>
      <c r="C53" s="757"/>
      <c r="D53" s="31" t="s">
        <v>147</v>
      </c>
      <c r="E53" s="758"/>
      <c r="F53" s="30"/>
      <c r="G53" s="30"/>
      <c r="H53" s="30">
        <v>3</v>
      </c>
      <c r="I53" s="44"/>
      <c r="J53" s="769"/>
      <c r="K53" s="1"/>
    </row>
    <row r="54" spans="1:11" ht="15.75" customHeight="1" x14ac:dyDescent="0.25">
      <c r="A54" s="1"/>
      <c r="B54" s="761">
        <v>6</v>
      </c>
      <c r="C54" s="756" t="s">
        <v>104</v>
      </c>
      <c r="D54" s="38" t="s">
        <v>121</v>
      </c>
      <c r="E54" s="756">
        <f>4*3</f>
        <v>12</v>
      </c>
      <c r="F54" s="30"/>
      <c r="G54" s="30"/>
      <c r="H54" s="30"/>
      <c r="I54" s="44">
        <v>4</v>
      </c>
      <c r="J54" s="769">
        <f>SUM(F54:I56)/E54</f>
        <v>1</v>
      </c>
      <c r="K54" s="1"/>
    </row>
    <row r="55" spans="1:11" x14ac:dyDescent="0.25">
      <c r="A55" s="1"/>
      <c r="B55" s="762"/>
      <c r="C55" s="757"/>
      <c r="D55" s="38" t="s">
        <v>122</v>
      </c>
      <c r="E55" s="757"/>
      <c r="F55" s="30"/>
      <c r="G55" s="30"/>
      <c r="H55" s="30"/>
      <c r="I55" s="44">
        <v>4</v>
      </c>
      <c r="J55" s="769"/>
      <c r="K55" s="1"/>
    </row>
    <row r="56" spans="1:11" x14ac:dyDescent="0.25">
      <c r="A56" s="1"/>
      <c r="B56" s="763"/>
      <c r="C56" s="758"/>
      <c r="D56" s="38" t="s">
        <v>123</v>
      </c>
      <c r="E56" s="758"/>
      <c r="F56" s="30"/>
      <c r="G56" s="30"/>
      <c r="H56" s="30"/>
      <c r="I56" s="44">
        <v>4</v>
      </c>
      <c r="J56" s="769"/>
      <c r="K56" s="1"/>
    </row>
    <row r="57" spans="1:11" ht="15.75" customHeight="1" x14ac:dyDescent="0.25">
      <c r="A57" s="1"/>
      <c r="B57" s="761">
        <v>7</v>
      </c>
      <c r="C57" s="756" t="s">
        <v>115</v>
      </c>
      <c r="D57" s="38" t="s">
        <v>116</v>
      </c>
      <c r="E57" s="756">
        <f>8*4</f>
        <v>32</v>
      </c>
      <c r="F57" s="30"/>
      <c r="G57" s="30"/>
      <c r="H57" s="30"/>
      <c r="I57" s="44">
        <v>4</v>
      </c>
      <c r="J57" s="769">
        <f>SUM(F57:I64)/E57</f>
        <v>0.40625</v>
      </c>
      <c r="K57" s="1"/>
    </row>
    <row r="58" spans="1:11" x14ac:dyDescent="0.25">
      <c r="A58" s="1"/>
      <c r="B58" s="762"/>
      <c r="C58" s="757"/>
      <c r="D58" s="38" t="s">
        <v>125</v>
      </c>
      <c r="E58" s="757"/>
      <c r="F58" s="30"/>
      <c r="G58" s="30">
        <v>2</v>
      </c>
      <c r="H58" s="30"/>
      <c r="I58" s="44"/>
      <c r="J58" s="769"/>
      <c r="K58" s="1"/>
    </row>
    <row r="59" spans="1:11" x14ac:dyDescent="0.25">
      <c r="A59" s="1"/>
      <c r="B59" s="762"/>
      <c r="C59" s="757"/>
      <c r="D59" s="38" t="s">
        <v>126</v>
      </c>
      <c r="E59" s="757"/>
      <c r="F59" s="30">
        <v>1</v>
      </c>
      <c r="G59" s="30"/>
      <c r="H59" s="30"/>
      <c r="I59" s="44"/>
      <c r="J59" s="769"/>
      <c r="K59" s="1"/>
    </row>
    <row r="60" spans="1:11" x14ac:dyDescent="0.25">
      <c r="A60" s="1"/>
      <c r="B60" s="762"/>
      <c r="C60" s="757"/>
      <c r="D60" s="38" t="s">
        <v>127</v>
      </c>
      <c r="E60" s="757"/>
      <c r="F60" s="30">
        <v>1</v>
      </c>
      <c r="G60" s="30"/>
      <c r="H60" s="30"/>
      <c r="I60" s="44"/>
      <c r="J60" s="769"/>
      <c r="K60" s="1"/>
    </row>
    <row r="61" spans="1:11" x14ac:dyDescent="0.25">
      <c r="A61" s="1"/>
      <c r="B61" s="762"/>
      <c r="C61" s="757"/>
      <c r="D61" s="38" t="s">
        <v>128</v>
      </c>
      <c r="E61" s="757"/>
      <c r="F61" s="30">
        <v>1</v>
      </c>
      <c r="G61" s="30"/>
      <c r="H61" s="30"/>
      <c r="I61" s="44"/>
      <c r="J61" s="769"/>
      <c r="K61" s="1"/>
    </row>
    <row r="62" spans="1:11" x14ac:dyDescent="0.25">
      <c r="A62" s="1"/>
      <c r="B62" s="762"/>
      <c r="C62" s="757"/>
      <c r="D62" s="38" t="s">
        <v>134</v>
      </c>
      <c r="E62" s="757"/>
      <c r="F62" s="30">
        <v>1</v>
      </c>
      <c r="G62" s="30"/>
      <c r="H62" s="30"/>
      <c r="I62" s="44"/>
      <c r="J62" s="769"/>
      <c r="K62" s="1"/>
    </row>
    <row r="63" spans="1:11" ht="30" x14ac:dyDescent="0.25">
      <c r="A63" s="1"/>
      <c r="B63" s="762"/>
      <c r="C63" s="757"/>
      <c r="D63" s="38" t="s">
        <v>124</v>
      </c>
      <c r="E63" s="757"/>
      <c r="F63" s="30">
        <v>1</v>
      </c>
      <c r="G63" s="30"/>
      <c r="H63" s="30"/>
      <c r="I63" s="44"/>
      <c r="J63" s="769"/>
      <c r="K63" s="1"/>
    </row>
    <row r="64" spans="1:11" x14ac:dyDescent="0.25">
      <c r="A64" s="1"/>
      <c r="B64" s="763"/>
      <c r="C64" s="758"/>
      <c r="D64" s="38" t="s">
        <v>129</v>
      </c>
      <c r="E64" s="758"/>
      <c r="F64" s="30"/>
      <c r="G64" s="30">
        <v>2</v>
      </c>
      <c r="H64" s="30"/>
      <c r="I64" s="44"/>
      <c r="J64" s="769"/>
      <c r="K64" s="1"/>
    </row>
    <row r="65" spans="1:11" x14ac:dyDescent="0.25">
      <c r="A65" s="1"/>
      <c r="B65" s="761">
        <v>8</v>
      </c>
      <c r="C65" s="756" t="s">
        <v>117</v>
      </c>
      <c r="D65" s="40" t="s">
        <v>135</v>
      </c>
      <c r="E65" s="756">
        <f>4*2</f>
        <v>8</v>
      </c>
      <c r="F65" s="30">
        <v>1</v>
      </c>
      <c r="G65" s="30"/>
      <c r="H65" s="30"/>
      <c r="I65" s="44"/>
      <c r="J65" s="769">
        <f>SUM(F65:I66)/E65</f>
        <v>0.25</v>
      </c>
      <c r="K65" s="1"/>
    </row>
    <row r="66" spans="1:11" x14ac:dyDescent="0.25">
      <c r="A66" s="1"/>
      <c r="B66" s="763"/>
      <c r="C66" s="758"/>
      <c r="D66" s="40" t="s">
        <v>136</v>
      </c>
      <c r="E66" s="758"/>
      <c r="F66" s="30">
        <v>1</v>
      </c>
      <c r="G66" s="30"/>
      <c r="H66" s="30"/>
      <c r="I66" s="44"/>
      <c r="J66" s="769"/>
      <c r="K66" s="1"/>
    </row>
    <row r="67" spans="1:11" x14ac:dyDescent="0.25">
      <c r="A67" s="1"/>
      <c r="B67" s="39">
        <v>9</v>
      </c>
      <c r="C67" s="41" t="s">
        <v>105</v>
      </c>
      <c r="D67" s="40" t="s">
        <v>114</v>
      </c>
      <c r="E67" s="41">
        <v>4</v>
      </c>
      <c r="F67" s="30"/>
      <c r="G67" s="30"/>
      <c r="H67" s="30"/>
      <c r="I67" s="44">
        <v>4</v>
      </c>
      <c r="J67" s="45">
        <f>SUM(F67:I67)/E67</f>
        <v>1</v>
      </c>
      <c r="K67" s="1"/>
    </row>
    <row r="68" spans="1:11" ht="30" x14ac:dyDescent="0.25">
      <c r="A68" s="1"/>
      <c r="B68" s="761">
        <v>10</v>
      </c>
      <c r="C68" s="756" t="s">
        <v>106</v>
      </c>
      <c r="D68" s="40" t="s">
        <v>118</v>
      </c>
      <c r="E68" s="756">
        <f>4*3</f>
        <v>12</v>
      </c>
      <c r="F68" s="30"/>
      <c r="G68" s="30"/>
      <c r="H68" s="30"/>
      <c r="I68" s="44">
        <v>4</v>
      </c>
      <c r="J68" s="769">
        <f>SUM(F68:I70)/E68</f>
        <v>0.75</v>
      </c>
      <c r="K68" s="1"/>
    </row>
    <row r="69" spans="1:11" ht="30" x14ac:dyDescent="0.25">
      <c r="A69" s="1"/>
      <c r="B69" s="762"/>
      <c r="C69" s="757"/>
      <c r="D69" s="40" t="s">
        <v>120</v>
      </c>
      <c r="E69" s="757"/>
      <c r="F69" s="30">
        <v>1</v>
      </c>
      <c r="G69" s="30"/>
      <c r="H69" s="30"/>
      <c r="I69" s="44"/>
      <c r="J69" s="769"/>
      <c r="K69" s="1"/>
    </row>
    <row r="70" spans="1:11" ht="30" x14ac:dyDescent="0.25">
      <c r="A70" s="1"/>
      <c r="B70" s="763"/>
      <c r="C70" s="758"/>
      <c r="D70" s="40" t="s">
        <v>119</v>
      </c>
      <c r="E70" s="758"/>
      <c r="F70" s="30"/>
      <c r="G70" s="30"/>
      <c r="H70" s="30"/>
      <c r="I70" s="44">
        <v>4</v>
      </c>
      <c r="J70" s="769"/>
      <c r="K70" s="1"/>
    </row>
    <row r="71" spans="1:11" x14ac:dyDescent="0.25">
      <c r="A71" s="1"/>
      <c r="B71" s="727" t="s">
        <v>162</v>
      </c>
      <c r="C71" s="727"/>
      <c r="D71" s="727"/>
      <c r="E71" s="727"/>
      <c r="F71" s="727"/>
      <c r="G71" s="727"/>
      <c r="H71" s="727"/>
      <c r="I71" s="727"/>
      <c r="J71" s="727"/>
      <c r="K71" s="1"/>
    </row>
    <row r="72" spans="1:11" ht="34.5" customHeight="1" x14ac:dyDescent="0.25">
      <c r="A72" s="1"/>
      <c r="B72" s="33"/>
      <c r="C72" s="42"/>
      <c r="D72" s="25"/>
      <c r="E72" s="28"/>
      <c r="F72" s="33"/>
      <c r="G72" s="33"/>
      <c r="H72" s="33"/>
      <c r="I72" s="43"/>
      <c r="J72" s="53">
        <f>AVERAGE(J24:J70)</f>
        <v>0.80854166666666671</v>
      </c>
      <c r="K72" s="1"/>
    </row>
    <row r="73" spans="1:11" x14ac:dyDescent="0.25">
      <c r="A73" s="1"/>
      <c r="B73" s="33"/>
      <c r="C73" s="42"/>
      <c r="D73" s="25"/>
      <c r="E73" s="28"/>
      <c r="F73" s="33"/>
      <c r="G73" s="33"/>
      <c r="H73" s="33"/>
      <c r="I73" s="33"/>
      <c r="J73" s="46"/>
      <c r="K73" s="1"/>
    </row>
    <row r="74" spans="1:11" ht="60.75" customHeight="1" x14ac:dyDescent="0.25">
      <c r="A74" s="1"/>
      <c r="B74" s="754" t="s">
        <v>1917</v>
      </c>
      <c r="C74" s="755"/>
      <c r="D74" s="755"/>
      <c r="E74" s="755"/>
      <c r="F74" s="755"/>
      <c r="G74" s="755"/>
      <c r="H74" s="755"/>
      <c r="I74" s="755"/>
      <c r="J74" s="755"/>
      <c r="K74" s="1"/>
    </row>
    <row r="75" spans="1:11" x14ac:dyDescent="0.25">
      <c r="A75" s="1"/>
      <c r="B75" s="33"/>
      <c r="C75" s="42"/>
      <c r="D75" s="25"/>
      <c r="E75" s="28"/>
      <c r="F75" s="33"/>
      <c r="G75" s="33"/>
      <c r="H75" s="33"/>
      <c r="I75" s="33"/>
      <c r="J75" s="46"/>
      <c r="K75" s="1"/>
    </row>
    <row r="76" spans="1:11" x14ac:dyDescent="0.25">
      <c r="A76" s="1"/>
      <c r="B76" s="33"/>
      <c r="C76" s="42"/>
      <c r="D76" s="25"/>
      <c r="E76" s="28"/>
      <c r="F76" s="33"/>
      <c r="G76" s="33"/>
      <c r="H76" s="33"/>
      <c r="I76" s="33"/>
      <c r="J76" s="46"/>
      <c r="K76" s="1"/>
    </row>
  </sheetData>
  <mergeCells count="58">
    <mergeCell ref="B13:J13"/>
    <mergeCell ref="G19:J19"/>
    <mergeCell ref="G18:J18"/>
    <mergeCell ref="G17:J17"/>
    <mergeCell ref="G16:J16"/>
    <mergeCell ref="G15:J15"/>
    <mergeCell ref="B2:J2"/>
    <mergeCell ref="B1:J1"/>
    <mergeCell ref="B71:J71"/>
    <mergeCell ref="D16:F16"/>
    <mergeCell ref="D19:F19"/>
    <mergeCell ref="D18:F18"/>
    <mergeCell ref="D17:F17"/>
    <mergeCell ref="B15:F15"/>
    <mergeCell ref="J48:J53"/>
    <mergeCell ref="J54:J56"/>
    <mergeCell ref="J57:J64"/>
    <mergeCell ref="J65:J66"/>
    <mergeCell ref="J68:J70"/>
    <mergeCell ref="J24:J27"/>
    <mergeCell ref="J28:J33"/>
    <mergeCell ref="J34:J43"/>
    <mergeCell ref="J44:J47"/>
    <mergeCell ref="E68:E70"/>
    <mergeCell ref="C68:C70"/>
    <mergeCell ref="B68:B70"/>
    <mergeCell ref="C57:C64"/>
    <mergeCell ref="B57:B64"/>
    <mergeCell ref="B48:B53"/>
    <mergeCell ref="E57:E64"/>
    <mergeCell ref="C65:C66"/>
    <mergeCell ref="B65:B66"/>
    <mergeCell ref="E65:E66"/>
    <mergeCell ref="B21:I21"/>
    <mergeCell ref="C24:C27"/>
    <mergeCell ref="B24:B27"/>
    <mergeCell ref="C28:C33"/>
    <mergeCell ref="B28:B33"/>
    <mergeCell ref="F22:I22"/>
    <mergeCell ref="D22:D23"/>
    <mergeCell ref="C22:C23"/>
    <mergeCell ref="B22:B23"/>
    <mergeCell ref="J22:J23"/>
    <mergeCell ref="B74:J74"/>
    <mergeCell ref="E24:E27"/>
    <mergeCell ref="E28:E33"/>
    <mergeCell ref="E22:E23"/>
    <mergeCell ref="E34:E43"/>
    <mergeCell ref="E44:E47"/>
    <mergeCell ref="E48:E53"/>
    <mergeCell ref="C54:C56"/>
    <mergeCell ref="B54:B56"/>
    <mergeCell ref="E54:E56"/>
    <mergeCell ref="C34:C43"/>
    <mergeCell ref="B34:B43"/>
    <mergeCell ref="B44:B47"/>
    <mergeCell ref="C44:C47"/>
    <mergeCell ref="C48:C53"/>
  </mergeCells>
  <pageMargins left="0.7" right="0.7" top="0.75" bottom="0.75" header="0.3" footer="0.3"/>
  <pageSetup scale="63" fitToHeight="0" orientation="landscape" r:id="rId1"/>
  <rowBreaks count="2" manualBreakCount="2">
    <brk id="21" max="16383" man="1"/>
    <brk id="5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2"/>
  <sheetViews>
    <sheetView showGridLines="0" topLeftCell="A19" zoomScaleNormal="100" workbookViewId="0">
      <selection activeCell="F34" sqref="F34"/>
    </sheetView>
  </sheetViews>
  <sheetFormatPr baseColWidth="10" defaultRowHeight="15" x14ac:dyDescent="0.25"/>
  <cols>
    <col min="1" max="1" width="3.85546875" style="7" customWidth="1"/>
    <col min="2" max="2" width="6.28515625" style="59" bestFit="1" customWidth="1"/>
    <col min="3" max="3" width="41.42578125" style="59" customWidth="1"/>
    <col min="4" max="4" width="87.85546875" style="60" customWidth="1"/>
    <col min="5" max="5" width="12.28515625" style="59" customWidth="1"/>
    <col min="6" max="6" width="19" style="125" customWidth="1"/>
    <col min="7" max="7" width="1.28515625" style="58" customWidth="1"/>
    <col min="8" max="16384" width="11.42578125" style="58"/>
  </cols>
  <sheetData>
    <row r="1" spans="1:7" ht="43.5" customHeight="1" x14ac:dyDescent="0.25">
      <c r="A1"/>
      <c r="B1" s="705" t="str">
        <f>Contenido!$B$1</f>
        <v xml:space="preserve">INFORME DE SEGUIMIENTO 
ADMINISTRACIÓN DE RIESGOS </v>
      </c>
      <c r="C1" s="705"/>
      <c r="D1" s="705"/>
      <c r="E1" s="705"/>
      <c r="F1" s="705"/>
      <c r="G1" s="705"/>
    </row>
    <row r="2" spans="1:7" ht="20.25" x14ac:dyDescent="0.25">
      <c r="A2"/>
      <c r="B2" s="703" t="str">
        <f>Contenido!$B$2</f>
        <v>JUNIO 2020 - JUNIO 2021</v>
      </c>
      <c r="C2" s="703"/>
      <c r="D2" s="703"/>
      <c r="E2" s="703"/>
      <c r="F2" s="703"/>
      <c r="G2" s="703"/>
    </row>
    <row r="3" spans="1:7" x14ac:dyDescent="0.25">
      <c r="A3"/>
      <c r="B3" s="17"/>
      <c r="C3" s="17"/>
      <c r="D3" s="55"/>
      <c r="E3" s="120"/>
      <c r="F3" s="124"/>
      <c r="G3" s="116"/>
    </row>
    <row r="4" spans="1:7" x14ac:dyDescent="0.25">
      <c r="A4"/>
      <c r="B4" s="17"/>
      <c r="C4" s="17"/>
      <c r="D4" s="55"/>
      <c r="E4" s="120"/>
      <c r="F4" s="124"/>
      <c r="G4" s="116"/>
    </row>
    <row r="5" spans="1:7" x14ac:dyDescent="0.25">
      <c r="A5"/>
      <c r="B5" s="17"/>
      <c r="C5" s="17"/>
      <c r="D5" s="55"/>
      <c r="E5" s="120"/>
      <c r="F5" s="124"/>
      <c r="G5" s="116"/>
    </row>
    <row r="6" spans="1:7" x14ac:dyDescent="0.25">
      <c r="A6"/>
      <c r="B6" s="17"/>
      <c r="C6" s="17"/>
      <c r="D6" s="55"/>
      <c r="E6" s="120"/>
      <c r="F6" s="124"/>
      <c r="G6" s="116"/>
    </row>
    <row r="7" spans="1:7" x14ac:dyDescent="0.25">
      <c r="A7"/>
      <c r="B7" s="17"/>
      <c r="C7" s="17"/>
      <c r="D7" s="55"/>
      <c r="E7" s="120"/>
      <c r="F7" s="124"/>
      <c r="G7" s="116"/>
    </row>
    <row r="8" spans="1:7" x14ac:dyDescent="0.25">
      <c r="A8"/>
      <c r="B8" s="17"/>
      <c r="C8" s="17"/>
      <c r="D8" s="55"/>
      <c r="E8" s="120"/>
      <c r="F8" s="124"/>
      <c r="G8" s="116"/>
    </row>
    <row r="9" spans="1:7" x14ac:dyDescent="0.25">
      <c r="A9"/>
      <c r="B9" s="17"/>
      <c r="C9" s="17"/>
      <c r="D9" s="55"/>
      <c r="E9" s="120"/>
      <c r="F9" s="124"/>
      <c r="G9" s="116"/>
    </row>
    <row r="10" spans="1:7" x14ac:dyDescent="0.25">
      <c r="A10"/>
      <c r="B10" s="17"/>
      <c r="C10" s="17"/>
      <c r="D10" s="55"/>
      <c r="E10" s="120"/>
      <c r="F10" s="124"/>
      <c r="G10" s="116"/>
    </row>
    <row r="11" spans="1:7" x14ac:dyDescent="0.25">
      <c r="A11"/>
      <c r="B11" s="17"/>
      <c r="C11" s="17"/>
      <c r="D11" s="55"/>
      <c r="E11" s="120"/>
      <c r="F11" s="124"/>
      <c r="G11" s="116"/>
    </row>
    <row r="12" spans="1:7" ht="15" customHeight="1" x14ac:dyDescent="0.25">
      <c r="A12"/>
      <c r="B12" s="776" t="s">
        <v>185</v>
      </c>
      <c r="C12" s="776"/>
      <c r="D12" s="776"/>
      <c r="E12" s="776"/>
      <c r="F12" s="776"/>
      <c r="G12" s="116"/>
    </row>
    <row r="13" spans="1:7" ht="23.25" customHeight="1" x14ac:dyDescent="0.25">
      <c r="A13"/>
      <c r="B13" s="777" t="s">
        <v>192</v>
      </c>
      <c r="C13" s="777"/>
      <c r="D13" s="777"/>
      <c r="E13" s="777"/>
      <c r="F13" s="777"/>
      <c r="G13" s="116"/>
    </row>
    <row r="14" spans="1:7" ht="45.75" customHeight="1" x14ac:dyDescent="0.25">
      <c r="A14"/>
      <c r="B14" s="790" t="s">
        <v>26</v>
      </c>
      <c r="C14" s="790"/>
      <c r="D14" s="790"/>
      <c r="E14" s="790"/>
      <c r="F14" s="790"/>
      <c r="G14" s="116"/>
    </row>
    <row r="15" spans="1:7" ht="4.5" customHeight="1" x14ac:dyDescent="0.25">
      <c r="A15"/>
      <c r="B15" s="17"/>
      <c r="C15" s="17"/>
      <c r="D15" s="55"/>
      <c r="E15" s="120"/>
      <c r="F15" s="124"/>
      <c r="G15" s="116"/>
    </row>
    <row r="16" spans="1:7" ht="15" customHeight="1" x14ac:dyDescent="0.25">
      <c r="A16"/>
      <c r="B16" s="17"/>
      <c r="C16" s="15" t="s">
        <v>23</v>
      </c>
      <c r="D16" s="117" t="s">
        <v>24</v>
      </c>
      <c r="E16" s="117" t="s">
        <v>231</v>
      </c>
      <c r="F16" s="123" t="s">
        <v>232</v>
      </c>
      <c r="G16" s="116"/>
    </row>
    <row r="17" spans="1:7" ht="30" x14ac:dyDescent="0.25">
      <c r="A17"/>
      <c r="B17" s="29">
        <v>1</v>
      </c>
      <c r="C17" s="54" t="s">
        <v>85</v>
      </c>
      <c r="D17" s="118" t="s">
        <v>176</v>
      </c>
      <c r="E17" s="121">
        <v>1</v>
      </c>
      <c r="F17" s="126"/>
      <c r="G17" s="116"/>
    </row>
    <row r="18" spans="1:7" ht="30" customHeight="1" x14ac:dyDescent="0.25">
      <c r="A18"/>
      <c r="B18" s="780">
        <v>2</v>
      </c>
      <c r="C18" s="778" t="s">
        <v>92</v>
      </c>
      <c r="D18" s="118" t="s">
        <v>177</v>
      </c>
      <c r="E18" s="122"/>
      <c r="F18" s="126" t="s">
        <v>233</v>
      </c>
      <c r="G18" s="116"/>
    </row>
    <row r="19" spans="1:7" ht="30" x14ac:dyDescent="0.25">
      <c r="A19"/>
      <c r="B19" s="786"/>
      <c r="C19" s="789"/>
      <c r="D19" s="118" t="s">
        <v>178</v>
      </c>
      <c r="E19" s="121">
        <v>1</v>
      </c>
      <c r="F19" s="126"/>
      <c r="G19" s="116"/>
    </row>
    <row r="20" spans="1:7" ht="30" x14ac:dyDescent="0.25">
      <c r="A20"/>
      <c r="B20" s="786"/>
      <c r="C20" s="789"/>
      <c r="D20" s="118" t="s">
        <v>163</v>
      </c>
      <c r="E20" s="121">
        <v>1</v>
      </c>
      <c r="F20" s="126"/>
      <c r="G20" s="116"/>
    </row>
    <row r="21" spans="1:7" ht="30" x14ac:dyDescent="0.25">
      <c r="A21"/>
      <c r="B21" s="781"/>
      <c r="C21" s="779"/>
      <c r="D21" s="118" t="s">
        <v>164</v>
      </c>
      <c r="E21" s="121">
        <v>1</v>
      </c>
      <c r="F21" s="126" t="s">
        <v>605</v>
      </c>
      <c r="G21" s="116"/>
    </row>
    <row r="22" spans="1:7" ht="30" x14ac:dyDescent="0.25">
      <c r="A22"/>
      <c r="B22" s="56">
        <v>3</v>
      </c>
      <c r="C22" s="54" t="s">
        <v>93</v>
      </c>
      <c r="D22" s="118" t="s">
        <v>167</v>
      </c>
      <c r="E22" s="569">
        <v>0.9</v>
      </c>
      <c r="F22" s="126"/>
      <c r="G22" s="116"/>
    </row>
    <row r="23" spans="1:7" x14ac:dyDescent="0.25">
      <c r="A23"/>
      <c r="B23" s="780">
        <v>4</v>
      </c>
      <c r="C23" s="778" t="s">
        <v>103</v>
      </c>
      <c r="D23" s="119" t="s">
        <v>25</v>
      </c>
      <c r="E23" s="569">
        <v>0.9</v>
      </c>
      <c r="F23" s="126"/>
      <c r="G23" s="116"/>
    </row>
    <row r="24" spans="1:7" x14ac:dyDescent="0.25">
      <c r="A24"/>
      <c r="B24" s="781"/>
      <c r="C24" s="779"/>
      <c r="D24" s="118" t="s">
        <v>165</v>
      </c>
      <c r="E24" s="569">
        <v>0.9</v>
      </c>
      <c r="F24" s="126"/>
      <c r="G24" s="116"/>
    </row>
    <row r="25" spans="1:7" ht="30" x14ac:dyDescent="0.25">
      <c r="A25"/>
      <c r="B25" s="785" t="s">
        <v>171</v>
      </c>
      <c r="C25" s="782" t="s">
        <v>170</v>
      </c>
      <c r="D25" s="118" t="s">
        <v>166</v>
      </c>
      <c r="E25" s="569">
        <v>0.9</v>
      </c>
      <c r="F25" s="126"/>
      <c r="G25" s="116"/>
    </row>
    <row r="26" spans="1:7" x14ac:dyDescent="0.25">
      <c r="A26"/>
      <c r="B26" s="786"/>
      <c r="C26" s="783"/>
      <c r="D26" s="118" t="s">
        <v>168</v>
      </c>
      <c r="E26" s="569">
        <v>0.9</v>
      </c>
      <c r="F26" s="126"/>
      <c r="G26" s="116"/>
    </row>
    <row r="27" spans="1:7" ht="51" x14ac:dyDescent="0.25">
      <c r="A27"/>
      <c r="B27" s="786"/>
      <c r="C27" s="783"/>
      <c r="D27" s="118" t="s">
        <v>179</v>
      </c>
      <c r="E27" s="570"/>
      <c r="F27" s="126" t="s">
        <v>234</v>
      </c>
      <c r="G27" s="116"/>
    </row>
    <row r="28" spans="1:7" x14ac:dyDescent="0.25">
      <c r="A28"/>
      <c r="B28" s="786"/>
      <c r="C28" s="783"/>
      <c r="D28" s="118" t="s">
        <v>180</v>
      </c>
      <c r="E28" s="569">
        <v>1</v>
      </c>
      <c r="F28" s="126"/>
      <c r="G28" s="116"/>
    </row>
    <row r="29" spans="1:7" x14ac:dyDescent="0.25">
      <c r="A29"/>
      <c r="B29" s="781"/>
      <c r="C29" s="784"/>
      <c r="D29" s="118" t="s">
        <v>169</v>
      </c>
      <c r="E29" s="569">
        <v>0.95</v>
      </c>
      <c r="F29" s="126"/>
      <c r="G29" s="116"/>
    </row>
    <row r="30" spans="1:7" ht="45" x14ac:dyDescent="0.25">
      <c r="A30"/>
      <c r="B30" s="29">
        <v>7</v>
      </c>
      <c r="C30" s="18" t="s">
        <v>115</v>
      </c>
      <c r="D30" s="118" t="s">
        <v>181</v>
      </c>
      <c r="E30" s="569">
        <v>0.9</v>
      </c>
      <c r="F30" s="126"/>
      <c r="G30" s="116"/>
    </row>
    <row r="31" spans="1:7" ht="45" x14ac:dyDescent="0.25">
      <c r="A31"/>
      <c r="B31" s="29">
        <v>8</v>
      </c>
      <c r="C31" s="54" t="s">
        <v>117</v>
      </c>
      <c r="D31" s="118" t="s">
        <v>182</v>
      </c>
      <c r="E31" s="569">
        <v>0.9</v>
      </c>
      <c r="F31" s="126"/>
      <c r="G31" s="116"/>
    </row>
    <row r="32" spans="1:7" x14ac:dyDescent="0.25">
      <c r="A32"/>
      <c r="B32" s="54">
        <v>9</v>
      </c>
      <c r="C32" s="54" t="s">
        <v>105</v>
      </c>
      <c r="D32" s="118" t="s">
        <v>172</v>
      </c>
      <c r="E32" s="121">
        <v>0.9</v>
      </c>
      <c r="F32" s="126"/>
      <c r="G32" s="116"/>
    </row>
    <row r="33" spans="1:7" ht="38.25" x14ac:dyDescent="0.25">
      <c r="A33"/>
      <c r="B33" s="54">
        <v>10</v>
      </c>
      <c r="C33" s="54" t="s">
        <v>106</v>
      </c>
      <c r="D33" s="118" t="s">
        <v>173</v>
      </c>
      <c r="E33" s="122"/>
      <c r="F33" s="126" t="s">
        <v>235</v>
      </c>
      <c r="G33" s="116"/>
    </row>
    <row r="34" spans="1:7" ht="36.75" customHeight="1" x14ac:dyDescent="0.25">
      <c r="A34"/>
      <c r="B34" s="54">
        <v>11</v>
      </c>
      <c r="C34" s="787" t="s">
        <v>183</v>
      </c>
      <c r="D34" s="788"/>
      <c r="E34" s="122"/>
      <c r="F34" s="126" t="s">
        <v>236</v>
      </c>
      <c r="G34" s="116"/>
    </row>
    <row r="35" spans="1:7" x14ac:dyDescent="0.25">
      <c r="A35"/>
      <c r="B35" s="17"/>
      <c r="C35" s="17"/>
      <c r="D35" s="55"/>
      <c r="E35" s="120"/>
      <c r="F35" s="124"/>
      <c r="G35" s="116"/>
    </row>
    <row r="36" spans="1:7" x14ac:dyDescent="0.25">
      <c r="A36"/>
      <c r="B36" s="777" t="s">
        <v>193</v>
      </c>
      <c r="C36" s="777"/>
      <c r="D36" s="777"/>
      <c r="E36" s="777"/>
      <c r="F36" s="777"/>
      <c r="G36" s="116"/>
    </row>
    <row r="37" spans="1:7" x14ac:dyDescent="0.25">
      <c r="A37"/>
      <c r="B37" s="80"/>
      <c r="C37" s="15" t="s">
        <v>23</v>
      </c>
      <c r="D37" s="16" t="s">
        <v>24</v>
      </c>
      <c r="E37" s="791" t="s">
        <v>237</v>
      </c>
      <c r="F37" s="792"/>
      <c r="G37" s="116"/>
    </row>
    <row r="38" spans="1:7" ht="60" x14ac:dyDescent="0.25">
      <c r="A38"/>
      <c r="B38" s="80"/>
      <c r="C38" s="80" t="s">
        <v>108</v>
      </c>
      <c r="D38" s="81" t="s">
        <v>208</v>
      </c>
      <c r="E38" s="793" t="s">
        <v>238</v>
      </c>
      <c r="F38" s="793"/>
      <c r="G38" s="116"/>
    </row>
    <row r="39" spans="1:7" ht="45" x14ac:dyDescent="0.25">
      <c r="A39"/>
      <c r="B39" s="80"/>
      <c r="C39" s="80" t="s">
        <v>194</v>
      </c>
      <c r="D39" s="81" t="s">
        <v>196</v>
      </c>
      <c r="E39" s="793" t="s">
        <v>238</v>
      </c>
      <c r="F39" s="793"/>
      <c r="G39" s="116"/>
    </row>
    <row r="40" spans="1:7" ht="30.75" customHeight="1" x14ac:dyDescent="0.25">
      <c r="A40"/>
      <c r="B40" s="80"/>
      <c r="C40" s="82" t="s">
        <v>209</v>
      </c>
      <c r="D40" s="81" t="s">
        <v>197</v>
      </c>
      <c r="E40" s="793" t="s">
        <v>238</v>
      </c>
      <c r="F40" s="793"/>
      <c r="G40" s="116"/>
    </row>
    <row r="41" spans="1:7" ht="135" x14ac:dyDescent="0.25">
      <c r="A41"/>
      <c r="B41" s="80"/>
      <c r="C41" s="80" t="s">
        <v>195</v>
      </c>
      <c r="D41" s="81" t="s">
        <v>210</v>
      </c>
      <c r="E41" s="793" t="s">
        <v>238</v>
      </c>
      <c r="F41" s="793"/>
      <c r="G41" s="116"/>
    </row>
    <row r="42" spans="1:7" ht="5.25" customHeight="1" x14ac:dyDescent="0.25">
      <c r="A42" s="90"/>
      <c r="B42" s="127"/>
      <c r="C42" s="127"/>
      <c r="D42" s="128"/>
      <c r="E42" s="129"/>
      <c r="F42" s="129"/>
      <c r="G42" s="116"/>
    </row>
  </sheetData>
  <mergeCells count="18">
    <mergeCell ref="E37:F37"/>
    <mergeCell ref="E38:F38"/>
    <mergeCell ref="E39:F39"/>
    <mergeCell ref="E40:F40"/>
    <mergeCell ref="E41:F41"/>
    <mergeCell ref="C18:C21"/>
    <mergeCell ref="B18:B21"/>
    <mergeCell ref="B1:G1"/>
    <mergeCell ref="B2:G2"/>
    <mergeCell ref="B14:F14"/>
    <mergeCell ref="B13:F13"/>
    <mergeCell ref="B12:F12"/>
    <mergeCell ref="B36:F36"/>
    <mergeCell ref="C23:C24"/>
    <mergeCell ref="B23:B24"/>
    <mergeCell ref="C25:C29"/>
    <mergeCell ref="B25:B29"/>
    <mergeCell ref="C34:D34"/>
  </mergeCells>
  <pageMargins left="0.7" right="0.7" top="0.75" bottom="0.75" header="0.3" footer="0.3"/>
  <pageSetup scale="71" fitToHeight="0" orientation="landscape" r:id="rId1"/>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73"/>
  <sheetViews>
    <sheetView showGridLines="0" tabSelected="1" topLeftCell="A34" zoomScaleNormal="100" workbookViewId="0">
      <selection activeCell="K51" sqref="K51:O59"/>
    </sheetView>
  </sheetViews>
  <sheetFormatPr baseColWidth="10" defaultRowHeight="15" x14ac:dyDescent="0.25"/>
  <cols>
    <col min="1" max="1" width="4" style="7" customWidth="1"/>
    <col min="2" max="2" width="6" style="59" customWidth="1"/>
    <col min="3" max="3" width="4.28515625" style="59" customWidth="1"/>
    <col min="4" max="4" width="10.28515625" style="7" customWidth="1"/>
    <col min="5" max="5" width="16" style="7" customWidth="1"/>
    <col min="6" max="6" width="19.85546875" style="86" customWidth="1"/>
    <col min="7" max="7" width="1.7109375" style="7" customWidth="1"/>
    <col min="8" max="8" width="10.85546875" style="7" customWidth="1"/>
    <col min="9" max="9" width="1.7109375" style="7" customWidth="1"/>
    <col min="10" max="11" width="18" style="7" customWidth="1"/>
    <col min="12" max="12" width="24.7109375" style="7" customWidth="1"/>
    <col min="13" max="15" width="18" style="7" customWidth="1"/>
    <col min="16" max="16" width="4" style="7" customWidth="1"/>
    <col min="17" max="16384" width="11.42578125" style="7"/>
  </cols>
  <sheetData>
    <row r="1" spans="1:16" ht="48.75" customHeight="1" x14ac:dyDescent="0.25">
      <c r="A1"/>
      <c r="B1" s="705" t="str">
        <f>Contenido!$B$1</f>
        <v xml:space="preserve">INFORME DE SEGUIMIENTO 
ADMINISTRACIÓN DE RIESGOS </v>
      </c>
      <c r="C1" s="705"/>
      <c r="D1" s="705"/>
      <c r="E1" s="705"/>
      <c r="F1" s="705"/>
      <c r="G1" s="705"/>
      <c r="H1" s="705"/>
      <c r="I1" s="705"/>
      <c r="J1" s="705"/>
      <c r="K1" s="705"/>
      <c r="L1" s="705"/>
      <c r="M1" s="705"/>
      <c r="N1" s="705"/>
      <c r="O1" s="705"/>
      <c r="P1"/>
    </row>
    <row r="2" spans="1:16" ht="20.25" x14ac:dyDescent="0.25">
      <c r="A2"/>
      <c r="B2" s="703" t="str">
        <f>Contenido!$B$2</f>
        <v>JUNIO 2020 - JUNIO 2021</v>
      </c>
      <c r="C2" s="703"/>
      <c r="D2" s="703"/>
      <c r="E2" s="703"/>
      <c r="F2" s="703"/>
      <c r="G2" s="703"/>
      <c r="H2" s="703"/>
      <c r="I2" s="703"/>
      <c r="J2" s="703"/>
      <c r="K2" s="703"/>
      <c r="L2" s="703"/>
      <c r="M2" s="703"/>
      <c r="N2" s="703"/>
      <c r="O2" s="703"/>
      <c r="P2"/>
    </row>
    <row r="3" spans="1:16" x14ac:dyDescent="0.25">
      <c r="A3"/>
      <c r="B3" s="17"/>
      <c r="C3" s="17"/>
      <c r="D3"/>
      <c r="E3"/>
      <c r="F3" s="83"/>
      <c r="G3"/>
      <c r="H3"/>
      <c r="I3" s="90"/>
      <c r="J3"/>
      <c r="K3"/>
      <c r="L3"/>
      <c r="M3"/>
      <c r="N3"/>
      <c r="O3"/>
      <c r="P3"/>
    </row>
    <row r="4" spans="1:16" x14ac:dyDescent="0.25">
      <c r="A4"/>
      <c r="B4" s="17"/>
      <c r="C4" s="17"/>
      <c r="D4"/>
      <c r="E4"/>
      <c r="F4" s="83"/>
      <c r="G4"/>
      <c r="H4"/>
      <c r="I4" s="90"/>
      <c r="J4"/>
      <c r="K4"/>
      <c r="L4"/>
      <c r="M4"/>
      <c r="N4"/>
      <c r="O4"/>
      <c r="P4"/>
    </row>
    <row r="5" spans="1:16" x14ac:dyDescent="0.25">
      <c r="A5"/>
      <c r="B5" s="17"/>
      <c r="C5" s="17"/>
      <c r="D5"/>
      <c r="E5"/>
      <c r="F5" s="83"/>
      <c r="G5"/>
      <c r="H5"/>
      <c r="I5" s="90"/>
      <c r="J5"/>
      <c r="K5"/>
      <c r="L5"/>
      <c r="M5"/>
      <c r="N5"/>
      <c r="O5"/>
      <c r="P5"/>
    </row>
    <row r="6" spans="1:16" x14ac:dyDescent="0.25">
      <c r="A6"/>
      <c r="B6" s="17"/>
      <c r="C6" s="17"/>
      <c r="D6"/>
      <c r="E6"/>
      <c r="F6" s="83"/>
      <c r="G6"/>
      <c r="H6"/>
      <c r="I6" s="90"/>
      <c r="J6"/>
      <c r="K6"/>
      <c r="L6"/>
      <c r="M6"/>
      <c r="N6"/>
      <c r="O6"/>
      <c r="P6"/>
    </row>
    <row r="7" spans="1:16" x14ac:dyDescent="0.25">
      <c r="A7"/>
      <c r="B7" s="17"/>
      <c r="C7" s="17"/>
      <c r="D7"/>
      <c r="E7"/>
      <c r="F7" s="83"/>
      <c r="G7"/>
      <c r="H7"/>
      <c r="I7" s="90"/>
      <c r="J7"/>
      <c r="K7"/>
      <c r="L7"/>
      <c r="M7"/>
      <c r="N7"/>
      <c r="O7"/>
      <c r="P7"/>
    </row>
    <row r="8" spans="1:16" x14ac:dyDescent="0.25">
      <c r="A8"/>
      <c r="B8" s="17"/>
      <c r="C8" s="17"/>
      <c r="D8"/>
      <c r="E8"/>
      <c r="F8" s="83"/>
      <c r="G8"/>
      <c r="H8"/>
      <c r="I8" s="90"/>
      <c r="J8"/>
      <c r="K8"/>
      <c r="L8"/>
      <c r="M8"/>
      <c r="N8"/>
      <c r="O8"/>
      <c r="P8"/>
    </row>
    <row r="9" spans="1:16" x14ac:dyDescent="0.25">
      <c r="A9"/>
      <c r="B9" s="17"/>
      <c r="C9" s="17"/>
      <c r="D9"/>
      <c r="E9"/>
      <c r="F9" s="83"/>
      <c r="G9"/>
      <c r="H9"/>
      <c r="I9" s="90"/>
      <c r="J9"/>
      <c r="K9"/>
      <c r="L9"/>
      <c r="M9"/>
      <c r="N9"/>
      <c r="O9"/>
      <c r="P9"/>
    </row>
    <row r="10" spans="1:16" x14ac:dyDescent="0.25">
      <c r="A10"/>
      <c r="B10" s="17"/>
      <c r="C10" s="17"/>
      <c r="D10"/>
      <c r="E10"/>
      <c r="F10" s="83"/>
      <c r="G10"/>
      <c r="H10"/>
      <c r="I10" s="90"/>
      <c r="J10"/>
      <c r="K10"/>
      <c r="L10"/>
      <c r="M10"/>
      <c r="N10"/>
      <c r="O10"/>
      <c r="P10"/>
    </row>
    <row r="11" spans="1:16" x14ac:dyDescent="0.25">
      <c r="A11"/>
      <c r="B11" s="17"/>
      <c r="C11" s="17"/>
      <c r="D11"/>
      <c r="E11"/>
      <c r="F11" s="83"/>
      <c r="G11"/>
      <c r="H11"/>
      <c r="I11" s="90"/>
      <c r="J11"/>
      <c r="K11"/>
      <c r="L11"/>
      <c r="M11"/>
      <c r="N11"/>
      <c r="O11"/>
      <c r="P11"/>
    </row>
    <row r="12" spans="1:16" x14ac:dyDescent="0.25">
      <c r="A12"/>
      <c r="B12" s="17"/>
      <c r="C12" s="17"/>
      <c r="D12"/>
      <c r="E12"/>
      <c r="F12" s="83"/>
      <c r="G12"/>
      <c r="H12"/>
      <c r="I12" s="90"/>
      <c r="J12"/>
      <c r="K12"/>
      <c r="L12"/>
      <c r="M12"/>
      <c r="N12"/>
      <c r="O12"/>
      <c r="P12"/>
    </row>
    <row r="13" spans="1:16" x14ac:dyDescent="0.25">
      <c r="A13" s="90"/>
      <c r="B13" s="17"/>
      <c r="C13" s="17"/>
      <c r="D13" s="90"/>
      <c r="E13" s="90"/>
      <c r="F13" s="83"/>
      <c r="G13" s="90"/>
      <c r="H13" s="90"/>
      <c r="I13" s="90"/>
      <c r="J13" s="90"/>
      <c r="K13" s="90"/>
      <c r="L13" s="90"/>
      <c r="M13" s="90"/>
      <c r="N13" s="90"/>
      <c r="O13" s="90"/>
      <c r="P13" s="90"/>
    </row>
    <row r="14" spans="1:16" ht="26.25" customHeight="1" x14ac:dyDescent="0.25">
      <c r="A14" s="90"/>
      <c r="B14" s="798" t="s">
        <v>616</v>
      </c>
      <c r="C14" s="798"/>
      <c r="D14" s="798"/>
      <c r="E14" s="798"/>
      <c r="F14" s="798"/>
      <c r="G14" s="798"/>
      <c r="H14" s="798"/>
      <c r="I14" s="798"/>
      <c r="J14" s="798"/>
      <c r="K14" s="798"/>
      <c r="L14" s="798"/>
      <c r="M14" s="798"/>
      <c r="N14" s="798"/>
      <c r="O14" s="798"/>
      <c r="P14" s="90"/>
    </row>
    <row r="15" spans="1:16" ht="31.5" customHeight="1" x14ac:dyDescent="0.25">
      <c r="A15"/>
      <c r="B15" s="799" t="s">
        <v>1911</v>
      </c>
      <c r="C15" s="799"/>
      <c r="D15" s="799"/>
      <c r="E15" s="799"/>
      <c r="F15" s="799"/>
      <c r="G15" s="799"/>
      <c r="H15" s="799"/>
      <c r="I15" s="586"/>
      <c r="J15" s="798" t="s">
        <v>617</v>
      </c>
      <c r="K15" s="798"/>
      <c r="L15" s="798"/>
      <c r="M15" s="798"/>
      <c r="N15" s="798"/>
      <c r="O15" s="798"/>
      <c r="P15"/>
    </row>
    <row r="16" spans="1:16" ht="12.75" customHeight="1" x14ac:dyDescent="0.25">
      <c r="A16"/>
      <c r="B16" s="587"/>
      <c r="C16" s="21"/>
      <c r="D16" s="21"/>
      <c r="E16" s="22"/>
      <c r="F16" s="84"/>
      <c r="G16" s="22"/>
      <c r="H16" s="223"/>
      <c r="I16" s="22"/>
      <c r="J16" s="802"/>
      <c r="K16" s="803"/>
      <c r="L16" s="803"/>
      <c r="M16" s="803"/>
      <c r="N16" s="800"/>
      <c r="O16" s="801"/>
      <c r="P16"/>
    </row>
    <row r="17" spans="1:16" ht="50.25" customHeight="1" x14ac:dyDescent="0.25">
      <c r="A17" s="90"/>
      <c r="B17" s="20"/>
      <c r="C17" s="21"/>
      <c r="D17" s="843" t="s">
        <v>175</v>
      </c>
      <c r="E17" s="844"/>
      <c r="F17" s="564">
        <f>Madurez!J72</f>
        <v>0.80854166666666671</v>
      </c>
      <c r="G17" s="22"/>
      <c r="H17" s="223"/>
      <c r="I17" s="22"/>
      <c r="J17" s="794" t="s">
        <v>794</v>
      </c>
      <c r="K17" s="795"/>
      <c r="L17" s="795"/>
      <c r="M17" s="795"/>
      <c r="N17" s="796" t="s">
        <v>796</v>
      </c>
      <c r="O17" s="806"/>
      <c r="P17" s="90"/>
    </row>
    <row r="18" spans="1:16" ht="33" customHeight="1" x14ac:dyDescent="0.25">
      <c r="A18"/>
      <c r="B18" s="20"/>
      <c r="C18" s="224"/>
      <c r="D18" s="227"/>
      <c r="E18" s="227"/>
      <c r="F18" s="227"/>
      <c r="G18" s="225"/>
      <c r="H18" s="226"/>
      <c r="I18" s="95"/>
      <c r="J18" s="794" t="s">
        <v>808</v>
      </c>
      <c r="K18" s="795"/>
      <c r="L18" s="795"/>
      <c r="M18" s="795"/>
      <c r="N18" s="796" t="s">
        <v>797</v>
      </c>
      <c r="O18" s="797"/>
      <c r="P18"/>
    </row>
    <row r="19" spans="1:16" ht="21" customHeight="1" x14ac:dyDescent="0.25">
      <c r="A19"/>
      <c r="B19" s="807" t="s">
        <v>1910</v>
      </c>
      <c r="C19" s="808"/>
      <c r="D19" s="808"/>
      <c r="E19" s="808"/>
      <c r="F19" s="808"/>
      <c r="G19" s="808"/>
      <c r="H19" s="809"/>
      <c r="I19" s="95"/>
      <c r="J19" s="794"/>
      <c r="K19" s="795"/>
      <c r="L19" s="795"/>
      <c r="M19" s="795"/>
      <c r="N19" s="796"/>
      <c r="O19" s="797"/>
      <c r="P19"/>
    </row>
    <row r="20" spans="1:16" ht="48" customHeight="1" x14ac:dyDescent="0.25">
      <c r="A20" s="90"/>
      <c r="B20" s="807"/>
      <c r="C20" s="808"/>
      <c r="D20" s="808"/>
      <c r="E20" s="808"/>
      <c r="F20" s="808"/>
      <c r="G20" s="808"/>
      <c r="H20" s="809"/>
      <c r="I20" s="95"/>
      <c r="J20" s="794" t="s">
        <v>1912</v>
      </c>
      <c r="K20" s="795"/>
      <c r="L20" s="795"/>
      <c r="M20" s="795"/>
      <c r="N20" s="796" t="s">
        <v>804</v>
      </c>
      <c r="O20" s="797"/>
      <c r="P20" s="90"/>
    </row>
    <row r="21" spans="1:16" ht="46.5" customHeight="1" x14ac:dyDescent="0.25">
      <c r="A21" s="90"/>
      <c r="B21" s="807"/>
      <c r="C21" s="808"/>
      <c r="D21" s="808"/>
      <c r="E21" s="808"/>
      <c r="F21" s="808"/>
      <c r="G21" s="808"/>
      <c r="H21" s="809"/>
      <c r="I21" s="95"/>
      <c r="J21" s="794" t="s">
        <v>805</v>
      </c>
      <c r="K21" s="795"/>
      <c r="L21" s="795"/>
      <c r="M21" s="795"/>
      <c r="N21" s="796" t="s">
        <v>806</v>
      </c>
      <c r="O21" s="797"/>
      <c r="P21" s="90"/>
    </row>
    <row r="22" spans="1:16" ht="78.75" customHeight="1" x14ac:dyDescent="0.25">
      <c r="A22" s="90"/>
      <c r="B22" s="807"/>
      <c r="C22" s="808"/>
      <c r="D22" s="808"/>
      <c r="E22" s="808"/>
      <c r="F22" s="808"/>
      <c r="G22" s="808"/>
      <c r="H22" s="809"/>
      <c r="I22" s="95"/>
      <c r="J22" s="794" t="s">
        <v>2195</v>
      </c>
      <c r="K22" s="795"/>
      <c r="L22" s="795"/>
      <c r="M22" s="795"/>
      <c r="N22" s="796"/>
      <c r="O22" s="797"/>
      <c r="P22" s="90"/>
    </row>
    <row r="23" spans="1:16" ht="44.25" customHeight="1" x14ac:dyDescent="0.25">
      <c r="A23" s="90"/>
      <c r="B23" s="807"/>
      <c r="C23" s="808"/>
      <c r="D23" s="808"/>
      <c r="E23" s="808"/>
      <c r="F23" s="808"/>
      <c r="G23" s="808"/>
      <c r="H23" s="809"/>
      <c r="I23" s="95"/>
      <c r="J23" s="794" t="s">
        <v>795</v>
      </c>
      <c r="K23" s="795"/>
      <c r="L23" s="795"/>
      <c r="M23" s="795"/>
      <c r="N23" s="796" t="s">
        <v>798</v>
      </c>
      <c r="O23" s="806"/>
      <c r="P23" s="90"/>
    </row>
    <row r="24" spans="1:16" ht="24.75" customHeight="1" x14ac:dyDescent="0.25">
      <c r="A24" s="90"/>
      <c r="B24" s="228"/>
      <c r="C24" s="229"/>
      <c r="D24" s="229"/>
      <c r="E24" s="229"/>
      <c r="F24" s="229"/>
      <c r="G24" s="229"/>
      <c r="H24" s="230"/>
      <c r="I24" s="95"/>
      <c r="J24" s="848"/>
      <c r="K24" s="849"/>
      <c r="L24" s="849"/>
      <c r="M24" s="849"/>
      <c r="N24" s="160"/>
      <c r="O24" s="222"/>
      <c r="P24" s="90"/>
    </row>
    <row r="25" spans="1:16" x14ac:dyDescent="0.25">
      <c r="A25" s="90"/>
      <c r="B25" s="90"/>
      <c r="C25" s="90"/>
      <c r="D25" s="90"/>
      <c r="E25" s="90"/>
      <c r="F25" s="90"/>
      <c r="G25" s="90"/>
      <c r="H25" s="90"/>
      <c r="I25" s="90"/>
      <c r="J25" s="90"/>
      <c r="K25" s="90"/>
      <c r="L25" s="90"/>
      <c r="M25" s="90"/>
      <c r="N25" s="90"/>
      <c r="O25" s="90"/>
      <c r="P25"/>
    </row>
    <row r="26" spans="1:16" x14ac:dyDescent="0.25">
      <c r="A26" s="90"/>
      <c r="B26" s="845" t="s">
        <v>799</v>
      </c>
      <c r="C26" s="845"/>
      <c r="D26" s="845"/>
      <c r="E26" s="845"/>
      <c r="F26" s="845"/>
      <c r="G26" s="845"/>
      <c r="H26" s="845"/>
      <c r="I26" s="845"/>
      <c r="J26" s="845"/>
      <c r="K26" s="845"/>
      <c r="L26" s="845"/>
      <c r="M26" s="845"/>
      <c r="N26" s="845"/>
      <c r="O26" s="845"/>
      <c r="P26" s="90"/>
    </row>
    <row r="27" spans="1:16" ht="144.75" customHeight="1" x14ac:dyDescent="0.25">
      <c r="A27" s="90"/>
      <c r="B27" s="846"/>
      <c r="C27" s="847"/>
      <c r="D27" s="847"/>
      <c r="E27" s="847"/>
      <c r="F27" s="847"/>
      <c r="G27" s="847"/>
      <c r="H27" s="94"/>
      <c r="I27" s="94"/>
      <c r="J27" s="820" t="s">
        <v>800</v>
      </c>
      <c r="K27" s="820"/>
      <c r="L27" s="820"/>
      <c r="M27" s="820"/>
      <c r="N27" s="820"/>
      <c r="O27" s="821"/>
      <c r="P27" s="90"/>
    </row>
    <row r="28" spans="1:16" ht="26.25" customHeight="1" x14ac:dyDescent="0.25">
      <c r="A28" s="90"/>
      <c r="B28" s="97"/>
      <c r="C28" s="96"/>
      <c r="D28" s="96"/>
      <c r="E28" s="96"/>
      <c r="F28" s="96"/>
      <c r="G28" s="96"/>
      <c r="H28" s="93"/>
      <c r="I28" s="93"/>
      <c r="J28" s="822"/>
      <c r="K28" s="822"/>
      <c r="L28" s="822"/>
      <c r="M28" s="822"/>
      <c r="N28" s="822"/>
      <c r="O28" s="823"/>
      <c r="P28" s="90"/>
    </row>
    <row r="29" spans="1:16" ht="29.25" customHeight="1" x14ac:dyDescent="0.25">
      <c r="A29" s="90"/>
      <c r="B29" s="851" t="s">
        <v>217</v>
      </c>
      <c r="C29" s="851"/>
      <c r="D29" s="851"/>
      <c r="E29" s="851"/>
      <c r="F29" s="92" t="s">
        <v>218</v>
      </c>
      <c r="G29" s="850" t="s">
        <v>219</v>
      </c>
      <c r="H29" s="850"/>
      <c r="I29" s="93"/>
      <c r="J29" s="822" t="s">
        <v>1915</v>
      </c>
      <c r="K29" s="822"/>
      <c r="L29" s="822"/>
      <c r="M29" s="822"/>
      <c r="N29" s="822"/>
      <c r="O29" s="835"/>
      <c r="P29" s="90"/>
    </row>
    <row r="30" spans="1:16" ht="30.75" customHeight="1" x14ac:dyDescent="0.25">
      <c r="A30" s="90"/>
      <c r="B30" s="834" t="s">
        <v>211</v>
      </c>
      <c r="C30" s="834"/>
      <c r="D30" s="834"/>
      <c r="E30" s="834"/>
      <c r="F30" s="106">
        <v>90.5</v>
      </c>
      <c r="G30" s="831">
        <v>90.54</v>
      </c>
      <c r="H30" s="831"/>
      <c r="I30" s="93"/>
      <c r="J30" s="822"/>
      <c r="K30" s="822"/>
      <c r="L30" s="822"/>
      <c r="M30" s="822"/>
      <c r="N30" s="822"/>
      <c r="O30" s="835"/>
      <c r="P30" s="90"/>
    </row>
    <row r="31" spans="1:16" ht="33.75" customHeight="1" x14ac:dyDescent="0.25">
      <c r="A31" s="90"/>
      <c r="B31" s="828" t="s">
        <v>212</v>
      </c>
      <c r="C31" s="828"/>
      <c r="D31" s="828"/>
      <c r="E31" s="828"/>
      <c r="F31" s="107">
        <v>97.1</v>
      </c>
      <c r="G31" s="831">
        <v>97.96</v>
      </c>
      <c r="H31" s="831"/>
      <c r="I31" s="93"/>
      <c r="J31" s="822"/>
      <c r="K31" s="822"/>
      <c r="L31" s="822"/>
      <c r="M31" s="822"/>
      <c r="N31" s="822"/>
      <c r="O31" s="835"/>
      <c r="P31" s="90"/>
    </row>
    <row r="32" spans="1:16" ht="33.75" customHeight="1" x14ac:dyDescent="0.25">
      <c r="A32" s="90"/>
      <c r="B32" s="834" t="s">
        <v>213</v>
      </c>
      <c r="C32" s="834"/>
      <c r="D32" s="834"/>
      <c r="E32" s="834"/>
      <c r="F32" s="106">
        <v>83.7</v>
      </c>
      <c r="G32" s="831">
        <v>97.03</v>
      </c>
      <c r="H32" s="831"/>
      <c r="I32" s="93"/>
      <c r="J32" s="822"/>
      <c r="K32" s="822"/>
      <c r="L32" s="822"/>
      <c r="M32" s="822"/>
      <c r="N32" s="822"/>
      <c r="O32" s="835"/>
      <c r="P32" s="90"/>
    </row>
    <row r="33" spans="1:16" ht="33.75" customHeight="1" x14ac:dyDescent="0.25">
      <c r="A33" s="90"/>
      <c r="B33" s="834" t="s">
        <v>214</v>
      </c>
      <c r="C33" s="834"/>
      <c r="D33" s="834"/>
      <c r="E33" s="834"/>
      <c r="F33" s="106">
        <v>92.2</v>
      </c>
      <c r="G33" s="831">
        <v>92.17</v>
      </c>
      <c r="H33" s="831"/>
      <c r="I33" s="93"/>
      <c r="J33" s="822"/>
      <c r="K33" s="822"/>
      <c r="L33" s="822"/>
      <c r="M33" s="822"/>
      <c r="N33" s="822"/>
      <c r="O33" s="835"/>
      <c r="P33" s="90"/>
    </row>
    <row r="34" spans="1:16" ht="33.75" customHeight="1" x14ac:dyDescent="0.25">
      <c r="A34" s="90"/>
      <c r="B34" s="834" t="s">
        <v>215</v>
      </c>
      <c r="C34" s="834"/>
      <c r="D34" s="834"/>
      <c r="E34" s="834"/>
      <c r="F34" s="106">
        <v>86.3</v>
      </c>
      <c r="G34" s="831">
        <v>86.37</v>
      </c>
      <c r="H34" s="831"/>
      <c r="I34" s="93"/>
      <c r="J34" s="822"/>
      <c r="K34" s="822"/>
      <c r="L34" s="822"/>
      <c r="M34" s="822"/>
      <c r="N34" s="822"/>
      <c r="O34" s="835"/>
      <c r="P34" s="90"/>
    </row>
    <row r="35" spans="1:16" x14ac:dyDescent="0.25">
      <c r="A35" s="90"/>
      <c r="B35" s="20"/>
      <c r="C35" s="21"/>
      <c r="D35" s="21"/>
      <c r="E35" s="22"/>
      <c r="F35" s="84"/>
      <c r="G35" s="22"/>
      <c r="H35" s="22"/>
      <c r="I35" s="93"/>
      <c r="J35" s="22"/>
      <c r="K35" s="22"/>
      <c r="L35" s="22"/>
      <c r="M35" s="22"/>
      <c r="N35" s="22"/>
      <c r="O35" s="91"/>
      <c r="P35" s="90"/>
    </row>
    <row r="36" spans="1:16" ht="15" customHeight="1" x14ac:dyDescent="0.25">
      <c r="A36"/>
      <c r="B36" s="728" t="s">
        <v>174</v>
      </c>
      <c r="C36" s="729"/>
      <c r="D36" s="729"/>
      <c r="E36" s="729"/>
      <c r="F36" s="729"/>
      <c r="G36" s="729"/>
      <c r="H36" s="729"/>
      <c r="I36" s="729"/>
      <c r="J36" s="729"/>
      <c r="K36" s="729"/>
      <c r="L36" s="729"/>
      <c r="M36" s="729"/>
      <c r="N36" s="729"/>
      <c r="O36" s="736"/>
      <c r="P36"/>
    </row>
    <row r="37" spans="1:16" x14ac:dyDescent="0.25">
      <c r="A37"/>
      <c r="B37" s="102"/>
      <c r="C37" s="103"/>
      <c r="D37" s="103"/>
      <c r="E37" s="104"/>
      <c r="F37" s="105"/>
      <c r="G37" s="22"/>
      <c r="H37" s="22"/>
      <c r="I37" s="22"/>
      <c r="J37" s="22"/>
      <c r="K37" s="22"/>
      <c r="L37" s="22"/>
      <c r="M37" s="22"/>
      <c r="N37" s="22"/>
      <c r="O37" s="23"/>
      <c r="P37"/>
    </row>
    <row r="38" spans="1:16" ht="28.5" customHeight="1" x14ac:dyDescent="0.25">
      <c r="A38"/>
      <c r="B38" s="98"/>
      <c r="C38" s="70"/>
      <c r="D38" s="69"/>
      <c r="E38" s="69"/>
      <c r="F38" s="85"/>
      <c r="G38" s="24"/>
      <c r="H38" s="829" t="str">
        <f>'Comparativo '!G16</f>
        <v xml:space="preserve">• Para el periodo jun 2020- Jun 2021 se evidencia un promedio de cumplimiento de las acciones del 96% siendo esto positivo considerando la dificultad en el desarrollo de algunas actividades, debido a la emergencia de Salud Pública Mundial del año 2020, la cual ocasionó que la Universidad realizara grandes esfuerzos para seguir funcionado y cumplir con su objetivo misional. 
• El porcentaje de avance de las acciones varía, teniendo en cuenta que la fecha de seguimiento  es con corte a 30 de junio 2021. Por lo cual pueden existir acciones que aún estaban en proceso de ejecución o que fueron incorporadas nuevamente en la actualización del mapa de riesgos para poder darle continuidad en el siguiente periodo. 
</v>
      </c>
      <c r="I38" s="829"/>
      <c r="J38" s="829"/>
      <c r="K38" s="829"/>
      <c r="L38" s="829"/>
      <c r="M38" s="829"/>
      <c r="N38" s="829"/>
      <c r="O38" s="830"/>
      <c r="P38"/>
    </row>
    <row r="39" spans="1:16" ht="41.25" customHeight="1" x14ac:dyDescent="0.25">
      <c r="A39"/>
      <c r="B39" s="833" t="s">
        <v>223</v>
      </c>
      <c r="C39" s="833"/>
      <c r="D39" s="833"/>
      <c r="E39" s="50" t="s">
        <v>222</v>
      </c>
      <c r="F39" s="74" t="s">
        <v>216</v>
      </c>
      <c r="G39" s="24"/>
      <c r="H39" s="829"/>
      <c r="I39" s="829"/>
      <c r="J39" s="829"/>
      <c r="K39" s="829"/>
      <c r="L39" s="829"/>
      <c r="M39" s="829"/>
      <c r="N39" s="829"/>
      <c r="O39" s="830"/>
      <c r="P39"/>
    </row>
    <row r="40" spans="1:16" ht="20.25" customHeight="1" x14ac:dyDescent="0.25">
      <c r="A40"/>
      <c r="B40" s="812">
        <f>'Consolidado Seguimiento'!I43</f>
        <v>112</v>
      </c>
      <c r="C40" s="813"/>
      <c r="D40" s="814"/>
      <c r="E40" s="101">
        <f>'Consolidado Seguimiento'!J43</f>
        <v>284</v>
      </c>
      <c r="F40" s="567">
        <f>'Consolidado Seguimiento'!N43</f>
        <v>0.96439148683455156</v>
      </c>
      <c r="G40" s="24"/>
      <c r="H40" s="829"/>
      <c r="I40" s="829"/>
      <c r="J40" s="829"/>
      <c r="K40" s="829"/>
      <c r="L40" s="829"/>
      <c r="M40" s="829"/>
      <c r="N40" s="829"/>
      <c r="O40" s="830"/>
      <c r="P40"/>
    </row>
    <row r="41" spans="1:16" ht="41.25" customHeight="1" x14ac:dyDescent="0.25">
      <c r="A41"/>
      <c r="B41" s="57"/>
      <c r="C41" s="24"/>
      <c r="D41" s="24"/>
      <c r="E41" s="24"/>
      <c r="F41" s="84"/>
      <c r="G41" s="24"/>
      <c r="H41" s="829"/>
      <c r="I41" s="829"/>
      <c r="J41" s="829"/>
      <c r="K41" s="829"/>
      <c r="L41" s="829"/>
      <c r="M41" s="829"/>
      <c r="N41" s="829"/>
      <c r="O41" s="830"/>
      <c r="P41"/>
    </row>
    <row r="42" spans="1:16" x14ac:dyDescent="0.25">
      <c r="A42"/>
      <c r="B42" s="817" t="s">
        <v>1914</v>
      </c>
      <c r="C42" s="818"/>
      <c r="D42" s="818"/>
      <c r="E42" s="818"/>
      <c r="F42" s="818"/>
      <c r="G42" s="818"/>
      <c r="H42" s="818"/>
      <c r="I42" s="818"/>
      <c r="J42" s="818"/>
      <c r="K42" s="818"/>
      <c r="L42" s="818"/>
      <c r="M42" s="818"/>
      <c r="N42" s="818"/>
      <c r="O42" s="819"/>
      <c r="P42"/>
    </row>
    <row r="43" spans="1:16" ht="15" customHeight="1" x14ac:dyDescent="0.25">
      <c r="A43" s="90"/>
      <c r="B43" s="233"/>
      <c r="C43" s="234"/>
      <c r="D43" s="234"/>
      <c r="E43" s="234"/>
      <c r="F43" s="838"/>
      <c r="G43" s="838"/>
      <c r="H43" s="838"/>
      <c r="I43" s="838"/>
      <c r="J43" s="838"/>
      <c r="K43" s="820" t="s">
        <v>1920</v>
      </c>
      <c r="L43" s="820"/>
      <c r="M43" s="820"/>
      <c r="N43" s="820"/>
      <c r="O43" s="821"/>
      <c r="P43" s="90"/>
    </row>
    <row r="44" spans="1:16" x14ac:dyDescent="0.25">
      <c r="A44" s="69"/>
      <c r="B44" s="235"/>
      <c r="C44" s="129"/>
      <c r="D44" s="227"/>
      <c r="E44" s="95"/>
      <c r="F44" s="839"/>
      <c r="G44" s="839"/>
      <c r="H44" s="839"/>
      <c r="I44" s="839"/>
      <c r="J44" s="839"/>
      <c r="K44" s="822"/>
      <c r="L44" s="822"/>
      <c r="M44" s="822"/>
      <c r="N44" s="822"/>
      <c r="O44" s="823"/>
      <c r="P44" s="69"/>
    </row>
    <row r="45" spans="1:16" ht="24.75" customHeight="1" x14ac:dyDescent="0.25">
      <c r="A45" s="69"/>
      <c r="B45" s="815" t="s">
        <v>220</v>
      </c>
      <c r="C45" s="815"/>
      <c r="D45" s="815"/>
      <c r="E45" s="815"/>
      <c r="F45" s="839"/>
      <c r="G45" s="839"/>
      <c r="H45" s="839"/>
      <c r="I45" s="839"/>
      <c r="J45" s="839"/>
      <c r="K45" s="822"/>
      <c r="L45" s="822"/>
      <c r="M45" s="822"/>
      <c r="N45" s="822"/>
      <c r="O45" s="823"/>
      <c r="P45" s="69"/>
    </row>
    <row r="46" spans="1:16" x14ac:dyDescent="0.25">
      <c r="A46" s="69"/>
      <c r="B46" s="836" t="s">
        <v>45</v>
      </c>
      <c r="C46" s="837"/>
      <c r="D46" s="218" t="s">
        <v>198</v>
      </c>
      <c r="E46" s="495" t="s">
        <v>2196</v>
      </c>
      <c r="F46" s="839"/>
      <c r="G46" s="839"/>
      <c r="H46" s="839"/>
      <c r="I46" s="839"/>
      <c r="J46" s="839"/>
      <c r="K46" s="822"/>
      <c r="L46" s="822"/>
      <c r="M46" s="822"/>
      <c r="N46" s="822"/>
      <c r="O46" s="823"/>
      <c r="P46" s="69"/>
    </row>
    <row r="47" spans="1:16" ht="29.25" customHeight="1" x14ac:dyDescent="0.25">
      <c r="A47" s="69"/>
      <c r="B47" s="826" t="s">
        <v>1918</v>
      </c>
      <c r="C47" s="827"/>
      <c r="D47" s="690">
        <v>0</v>
      </c>
      <c r="E47" s="691" t="s">
        <v>1919</v>
      </c>
      <c r="F47" s="839"/>
      <c r="G47" s="839"/>
      <c r="H47" s="839"/>
      <c r="I47" s="839"/>
      <c r="J47" s="839"/>
      <c r="K47" s="822"/>
      <c r="L47" s="822"/>
      <c r="M47" s="822"/>
      <c r="N47" s="822"/>
      <c r="O47" s="823"/>
      <c r="P47" s="69"/>
    </row>
    <row r="48" spans="1:16" x14ac:dyDescent="0.25">
      <c r="A48" s="69"/>
      <c r="B48" s="692"/>
      <c r="C48" s="693"/>
      <c r="D48" s="694"/>
      <c r="E48" s="695"/>
      <c r="F48" s="839"/>
      <c r="G48" s="839"/>
      <c r="H48" s="839"/>
      <c r="I48" s="839"/>
      <c r="J48" s="839"/>
      <c r="K48" s="822"/>
      <c r="L48" s="822"/>
      <c r="M48" s="822"/>
      <c r="N48" s="822"/>
      <c r="O48" s="823"/>
      <c r="P48" s="69"/>
    </row>
    <row r="49" spans="1:16" x14ac:dyDescent="0.25">
      <c r="A49" s="69"/>
      <c r="B49" s="98"/>
      <c r="C49" s="99"/>
      <c r="D49" s="100"/>
      <c r="E49" s="100"/>
      <c r="F49" s="840"/>
      <c r="G49" s="840"/>
      <c r="H49" s="840"/>
      <c r="I49" s="840"/>
      <c r="J49" s="840"/>
      <c r="K49" s="824"/>
      <c r="L49" s="824"/>
      <c r="M49" s="824"/>
      <c r="N49" s="824"/>
      <c r="O49" s="825"/>
      <c r="P49" s="69"/>
    </row>
    <row r="50" spans="1:16" x14ac:dyDescent="0.25">
      <c r="A50" s="69"/>
      <c r="B50" s="734" t="s">
        <v>801</v>
      </c>
      <c r="C50" s="832"/>
      <c r="D50" s="832"/>
      <c r="E50" s="832"/>
      <c r="F50" s="832"/>
      <c r="G50" s="832"/>
      <c r="H50" s="832"/>
      <c r="I50" s="832"/>
      <c r="J50" s="832"/>
      <c r="K50" s="832"/>
      <c r="L50" s="832"/>
      <c r="M50" s="832"/>
      <c r="N50" s="832"/>
      <c r="O50" s="735"/>
      <c r="P50" s="69"/>
    </row>
    <row r="51" spans="1:16" ht="26.25" customHeight="1" x14ac:dyDescent="0.25">
      <c r="A51" s="69"/>
      <c r="B51" s="232"/>
      <c r="C51" s="221"/>
      <c r="D51" s="94"/>
      <c r="E51" s="94"/>
      <c r="F51" s="542"/>
      <c r="G51" s="542"/>
      <c r="H51" s="542"/>
      <c r="I51" s="542"/>
      <c r="J51" s="542"/>
      <c r="K51" s="820" t="s">
        <v>1913</v>
      </c>
      <c r="L51" s="820"/>
      <c r="M51" s="820"/>
      <c r="N51" s="820"/>
      <c r="O51" s="821"/>
      <c r="P51" s="69"/>
    </row>
    <row r="52" spans="1:16" ht="26.25" customHeight="1" x14ac:dyDescent="0.25">
      <c r="A52" s="69"/>
      <c r="B52" s="565"/>
      <c r="C52" s="129"/>
      <c r="D52" s="227"/>
      <c r="E52" s="93"/>
      <c r="F52" s="231"/>
      <c r="G52" s="231"/>
      <c r="H52" s="231"/>
      <c r="I52" s="231"/>
      <c r="J52" s="231"/>
      <c r="K52" s="822"/>
      <c r="L52" s="822"/>
      <c r="M52" s="822"/>
      <c r="N52" s="822"/>
      <c r="O52" s="823"/>
      <c r="P52" s="69"/>
    </row>
    <row r="53" spans="1:16" ht="26.25" customHeight="1" x14ac:dyDescent="0.25">
      <c r="A53" s="69"/>
      <c r="B53" s="815" t="s">
        <v>221</v>
      </c>
      <c r="C53" s="815"/>
      <c r="D53" s="815"/>
      <c r="E53" s="93"/>
      <c r="F53" s="543"/>
      <c r="G53" s="543"/>
      <c r="H53" s="543"/>
      <c r="I53" s="543"/>
      <c r="J53" s="543"/>
      <c r="K53" s="822"/>
      <c r="L53" s="822"/>
      <c r="M53" s="822"/>
      <c r="N53" s="822"/>
      <c r="O53" s="823"/>
      <c r="P53" s="69"/>
    </row>
    <row r="54" spans="1:16" ht="26.25" customHeight="1" x14ac:dyDescent="0.25">
      <c r="A54" s="69"/>
      <c r="B54" s="816" t="s">
        <v>45</v>
      </c>
      <c r="C54" s="816"/>
      <c r="D54" s="679" t="s">
        <v>198</v>
      </c>
      <c r="E54" s="93"/>
      <c r="F54" s="543"/>
      <c r="G54" s="543"/>
      <c r="H54" s="543"/>
      <c r="I54" s="543"/>
      <c r="J54" s="543"/>
      <c r="K54" s="822"/>
      <c r="L54" s="822"/>
      <c r="M54" s="822"/>
      <c r="N54" s="822"/>
      <c r="O54" s="823"/>
      <c r="P54" s="69"/>
    </row>
    <row r="55" spans="1:16" ht="19.5" customHeight="1" x14ac:dyDescent="0.25">
      <c r="A55" s="69"/>
      <c r="B55" s="810" t="s">
        <v>199</v>
      </c>
      <c r="C55" s="811"/>
      <c r="D55" s="697"/>
      <c r="E55" s="93"/>
      <c r="F55" s="543"/>
      <c r="G55" s="543"/>
      <c r="H55" s="543"/>
      <c r="I55" s="543"/>
      <c r="J55" s="543"/>
      <c r="K55" s="822"/>
      <c r="L55" s="822"/>
      <c r="M55" s="822"/>
      <c r="N55" s="822"/>
      <c r="O55" s="823"/>
      <c r="P55" s="69"/>
    </row>
    <row r="56" spans="1:16" ht="19.5" customHeight="1" x14ac:dyDescent="0.25">
      <c r="A56" s="69"/>
      <c r="B56" s="841">
        <f>'Consolidado Seguimiento'!H43</f>
        <v>8</v>
      </c>
      <c r="C56" s="842"/>
      <c r="D56" s="698"/>
      <c r="E56" s="93"/>
      <c r="F56" s="543"/>
      <c r="G56" s="543"/>
      <c r="H56" s="543"/>
      <c r="I56" s="543"/>
      <c r="J56" s="543"/>
      <c r="K56" s="822"/>
      <c r="L56" s="822"/>
      <c r="M56" s="822"/>
      <c r="N56" s="822"/>
      <c r="O56" s="823"/>
      <c r="P56" s="69"/>
    </row>
    <row r="57" spans="1:16" ht="26.25" customHeight="1" x14ac:dyDescent="0.25">
      <c r="A57" s="69"/>
      <c r="B57" s="696"/>
      <c r="C57" s="695"/>
      <c r="D57" s="227"/>
      <c r="E57" s="93"/>
      <c r="F57" s="543"/>
      <c r="G57" s="543"/>
      <c r="H57" s="543"/>
      <c r="I57" s="543"/>
      <c r="J57" s="543"/>
      <c r="K57" s="822"/>
      <c r="L57" s="822"/>
      <c r="M57" s="822"/>
      <c r="N57" s="822"/>
      <c r="O57" s="823"/>
      <c r="P57" s="69"/>
    </row>
    <row r="58" spans="1:16" ht="15" customHeight="1" x14ac:dyDescent="0.25">
      <c r="A58" s="69"/>
      <c r="B58" s="566"/>
      <c r="C58" s="227"/>
      <c r="D58" s="227"/>
      <c r="E58" s="93"/>
      <c r="F58" s="543"/>
      <c r="G58" s="543"/>
      <c r="H58" s="543"/>
      <c r="I58" s="543"/>
      <c r="J58" s="543"/>
      <c r="K58" s="822"/>
      <c r="L58" s="822"/>
      <c r="M58" s="822"/>
      <c r="N58" s="822"/>
      <c r="O58" s="823"/>
      <c r="P58" s="69"/>
    </row>
    <row r="59" spans="1:16" ht="11.25" customHeight="1" x14ac:dyDescent="0.25">
      <c r="A59" s="69"/>
      <c r="B59" s="98"/>
      <c r="C59" s="99"/>
      <c r="D59" s="100"/>
      <c r="E59" s="100"/>
      <c r="F59" s="544"/>
      <c r="G59" s="544"/>
      <c r="H59" s="544"/>
      <c r="I59" s="544"/>
      <c r="J59" s="544"/>
      <c r="K59" s="824"/>
      <c r="L59" s="824"/>
      <c r="M59" s="824"/>
      <c r="N59" s="824"/>
      <c r="O59" s="825"/>
      <c r="P59" s="69"/>
    </row>
    <row r="60" spans="1:16" x14ac:dyDescent="0.25">
      <c r="A60" s="69"/>
      <c r="B60" s="728" t="s">
        <v>793</v>
      </c>
      <c r="C60" s="729"/>
      <c r="D60" s="729"/>
      <c r="E60" s="729"/>
      <c r="F60" s="729"/>
      <c r="G60" s="729"/>
      <c r="H60" s="729"/>
      <c r="I60" s="729"/>
      <c r="J60" s="729"/>
      <c r="K60" s="729"/>
      <c r="L60" s="729"/>
      <c r="M60" s="729"/>
      <c r="N60" s="729"/>
      <c r="O60" s="736"/>
      <c r="P60" s="69"/>
    </row>
    <row r="61" spans="1:16" ht="61.5" customHeight="1" x14ac:dyDescent="0.25">
      <c r="A61" s="69"/>
      <c r="B61" s="804" t="s">
        <v>1921</v>
      </c>
      <c r="C61" s="805"/>
      <c r="D61" s="805"/>
      <c r="E61" s="805"/>
      <c r="F61" s="805"/>
      <c r="G61" s="805"/>
      <c r="H61" s="805"/>
      <c r="I61" s="805"/>
      <c r="J61" s="805"/>
      <c r="K61" s="805"/>
      <c r="L61" s="805"/>
      <c r="M61" s="805"/>
      <c r="N61" s="805"/>
      <c r="O61" s="805"/>
      <c r="P61" s="69"/>
    </row>
    <row r="62" spans="1:16" ht="70.5" customHeight="1" x14ac:dyDescent="0.25">
      <c r="A62" s="69"/>
      <c r="B62" s="804"/>
      <c r="C62" s="805"/>
      <c r="D62" s="805"/>
      <c r="E62" s="805"/>
      <c r="F62" s="805"/>
      <c r="G62" s="805"/>
      <c r="H62" s="805"/>
      <c r="I62" s="805"/>
      <c r="J62" s="805"/>
      <c r="K62" s="805"/>
      <c r="L62" s="805"/>
      <c r="M62" s="805"/>
      <c r="N62" s="805"/>
      <c r="O62" s="805"/>
      <c r="P62" s="69"/>
    </row>
    <row r="63" spans="1:16" ht="61.5" customHeight="1" x14ac:dyDescent="0.25">
      <c r="A63" s="69"/>
      <c r="B63" s="805"/>
      <c r="C63" s="805"/>
      <c r="D63" s="805"/>
      <c r="E63" s="805"/>
      <c r="F63" s="805"/>
      <c r="G63" s="805"/>
      <c r="H63" s="805"/>
      <c r="I63" s="805"/>
      <c r="J63" s="805"/>
      <c r="K63" s="805"/>
      <c r="L63" s="805"/>
      <c r="M63" s="805"/>
      <c r="N63" s="805"/>
      <c r="O63" s="805"/>
      <c r="P63" s="69"/>
    </row>
    <row r="64" spans="1:16" x14ac:dyDescent="0.25">
      <c r="A64" s="69"/>
      <c r="B64" s="70"/>
      <c r="C64" s="70"/>
      <c r="D64" s="69"/>
      <c r="E64" s="69"/>
      <c r="F64" s="85"/>
      <c r="G64" s="69"/>
      <c r="H64" s="69"/>
      <c r="I64" s="69"/>
      <c r="J64" s="69"/>
      <c r="K64" s="69"/>
      <c r="L64" s="69"/>
      <c r="M64" s="69"/>
      <c r="N64" s="69"/>
      <c r="O64" s="69"/>
      <c r="P64" s="69"/>
    </row>
    <row r="65" spans="1:16" ht="31.5" customHeight="1" x14ac:dyDescent="0.25">
      <c r="A65" s="69"/>
      <c r="B65" s="843" t="s">
        <v>2197</v>
      </c>
      <c r="C65" s="858"/>
      <c r="D65" s="858"/>
      <c r="E65" s="844"/>
      <c r="F65" s="855" t="s">
        <v>2202</v>
      </c>
      <c r="G65" s="856"/>
      <c r="H65" s="856"/>
      <c r="I65" s="856"/>
      <c r="J65" s="856"/>
      <c r="K65" s="856"/>
      <c r="L65" s="856"/>
      <c r="M65" s="856"/>
      <c r="N65" s="856"/>
      <c r="O65" s="857"/>
      <c r="P65" s="69"/>
    </row>
    <row r="66" spans="1:16" ht="5.25" customHeight="1" x14ac:dyDescent="0.25">
      <c r="A66" s="69"/>
      <c r="B66" s="22"/>
      <c r="C66" s="699"/>
      <c r="D66" s="22"/>
      <c r="E66" s="22"/>
      <c r="F66" s="22"/>
      <c r="G66" s="22"/>
      <c r="H66" s="22"/>
      <c r="I66" s="22"/>
      <c r="J66" s="22"/>
      <c r="K66" s="22"/>
      <c r="L66" s="22"/>
      <c r="M66" s="22"/>
      <c r="N66" s="22"/>
      <c r="O66" s="69"/>
      <c r="P66" s="69"/>
    </row>
    <row r="67" spans="1:16" ht="31.5" customHeight="1" x14ac:dyDescent="0.25">
      <c r="A67" s="69"/>
      <c r="B67" s="843" t="s">
        <v>2198</v>
      </c>
      <c r="C67" s="858"/>
      <c r="D67" s="858"/>
      <c r="E67" s="844"/>
      <c r="F67" s="852" t="s">
        <v>2199</v>
      </c>
      <c r="G67" s="853"/>
      <c r="H67" s="853"/>
      <c r="I67" s="853"/>
      <c r="J67" s="853"/>
      <c r="K67" s="853"/>
      <c r="L67" s="853"/>
      <c r="M67" s="853"/>
      <c r="N67" s="853"/>
      <c r="O67" s="854"/>
      <c r="P67" s="69"/>
    </row>
    <row r="68" spans="1:16" ht="5.25" customHeight="1" x14ac:dyDescent="0.25">
      <c r="A68" s="69"/>
      <c r="B68" s="22"/>
      <c r="C68" s="22"/>
      <c r="D68" s="22"/>
      <c r="E68" s="22"/>
      <c r="F68" s="22"/>
      <c r="G68" s="22"/>
      <c r="H68" s="22"/>
      <c r="I68" s="22"/>
      <c r="J68" s="22"/>
      <c r="K68" s="22"/>
      <c r="L68" s="22"/>
      <c r="M68" s="22"/>
      <c r="N68" s="22"/>
      <c r="O68" s="69"/>
      <c r="P68" s="69"/>
    </row>
    <row r="69" spans="1:16" ht="31.5" customHeight="1" x14ac:dyDescent="0.25">
      <c r="A69" s="69"/>
      <c r="B69" s="843" t="s">
        <v>2200</v>
      </c>
      <c r="C69" s="858"/>
      <c r="D69" s="858"/>
      <c r="E69" s="844"/>
      <c r="F69" s="852" t="s">
        <v>2201</v>
      </c>
      <c r="G69" s="853"/>
      <c r="H69" s="853"/>
      <c r="I69" s="853"/>
      <c r="J69" s="853"/>
      <c r="K69" s="853"/>
      <c r="L69" s="853"/>
      <c r="M69" s="853"/>
      <c r="N69" s="853"/>
      <c r="O69" s="854"/>
      <c r="P69" s="69"/>
    </row>
    <row r="70" spans="1:16" x14ac:dyDescent="0.25">
      <c r="A70" s="69"/>
      <c r="B70" s="70"/>
      <c r="C70" s="70"/>
      <c r="D70" s="69"/>
      <c r="E70" s="69"/>
      <c r="F70" s="85"/>
      <c r="G70" s="69"/>
      <c r="H70" s="69"/>
      <c r="I70" s="69"/>
      <c r="J70" s="69"/>
      <c r="K70" s="69"/>
      <c r="L70" s="69"/>
      <c r="M70" s="69"/>
      <c r="N70" s="69"/>
      <c r="O70" s="69"/>
      <c r="P70" s="69"/>
    </row>
    <row r="71" spans="1:16" x14ac:dyDescent="0.25">
      <c r="A71" s="69"/>
      <c r="B71" s="70"/>
      <c r="C71" s="70"/>
      <c r="D71" s="69"/>
      <c r="E71" s="69"/>
      <c r="F71" s="85"/>
      <c r="G71" s="69"/>
      <c r="H71" s="69"/>
      <c r="I71" s="69"/>
      <c r="J71" s="69"/>
      <c r="K71" s="69"/>
      <c r="L71" s="69"/>
      <c r="M71" s="69"/>
      <c r="N71" s="69"/>
      <c r="O71" s="69"/>
      <c r="P71" s="69"/>
    </row>
    <row r="72" spans="1:16" x14ac:dyDescent="0.25">
      <c r="A72" s="69"/>
      <c r="B72" s="70"/>
      <c r="C72" s="70"/>
      <c r="D72" s="69"/>
      <c r="E72" s="69"/>
      <c r="F72" s="85"/>
      <c r="G72" s="69"/>
      <c r="H72" s="69"/>
      <c r="I72" s="69"/>
      <c r="J72" s="69"/>
      <c r="K72" s="69"/>
      <c r="L72" s="69"/>
      <c r="M72" s="69"/>
      <c r="N72" s="69"/>
      <c r="O72" s="69"/>
      <c r="P72" s="69"/>
    </row>
    <row r="73" spans="1:16" x14ac:dyDescent="0.25">
      <c r="A73" s="59"/>
    </row>
  </sheetData>
  <mergeCells count="62">
    <mergeCell ref="F69:O69"/>
    <mergeCell ref="F67:O67"/>
    <mergeCell ref="F65:O65"/>
    <mergeCell ref="B69:E69"/>
    <mergeCell ref="B67:E67"/>
    <mergeCell ref="B65:E65"/>
    <mergeCell ref="B56:C56"/>
    <mergeCell ref="J27:O28"/>
    <mergeCell ref="D17:E17"/>
    <mergeCell ref="B26:O26"/>
    <mergeCell ref="B27:G27"/>
    <mergeCell ref="B45:E45"/>
    <mergeCell ref="J24:M24"/>
    <mergeCell ref="J18:M19"/>
    <mergeCell ref="G29:H29"/>
    <mergeCell ref="G30:H30"/>
    <mergeCell ref="G34:H34"/>
    <mergeCell ref="B29:E29"/>
    <mergeCell ref="B30:E30"/>
    <mergeCell ref="B36:O36"/>
    <mergeCell ref="B60:O60"/>
    <mergeCell ref="B47:C47"/>
    <mergeCell ref="B31:E31"/>
    <mergeCell ref="H38:O41"/>
    <mergeCell ref="G31:H31"/>
    <mergeCell ref="G32:H32"/>
    <mergeCell ref="G33:H33"/>
    <mergeCell ref="B50:O50"/>
    <mergeCell ref="B39:D39"/>
    <mergeCell ref="B32:E32"/>
    <mergeCell ref="B33:E33"/>
    <mergeCell ref="B34:E34"/>
    <mergeCell ref="J29:O34"/>
    <mergeCell ref="B46:C46"/>
    <mergeCell ref="F43:J49"/>
    <mergeCell ref="K43:O49"/>
    <mergeCell ref="B61:O63"/>
    <mergeCell ref="J17:M17"/>
    <mergeCell ref="J23:M23"/>
    <mergeCell ref="J21:M21"/>
    <mergeCell ref="J20:M20"/>
    <mergeCell ref="N17:O17"/>
    <mergeCell ref="N23:O23"/>
    <mergeCell ref="N21:O21"/>
    <mergeCell ref="N20:O20"/>
    <mergeCell ref="B19:H23"/>
    <mergeCell ref="B55:C55"/>
    <mergeCell ref="B40:D40"/>
    <mergeCell ref="B53:D53"/>
    <mergeCell ref="B54:C54"/>
    <mergeCell ref="B42:O42"/>
    <mergeCell ref="K51:O59"/>
    <mergeCell ref="B1:O1"/>
    <mergeCell ref="B2:O2"/>
    <mergeCell ref="J22:M22"/>
    <mergeCell ref="N22:O22"/>
    <mergeCell ref="B14:O14"/>
    <mergeCell ref="B15:H15"/>
    <mergeCell ref="J15:O15"/>
    <mergeCell ref="N18:O19"/>
    <mergeCell ref="N16:O16"/>
    <mergeCell ref="J16:M16"/>
  </mergeCells>
  <hyperlinks>
    <hyperlink ref="N17" r:id="rId1"/>
    <hyperlink ref="N18" r:id="rId2"/>
    <hyperlink ref="N23" r:id="rId3"/>
    <hyperlink ref="N20" r:id="rId4"/>
    <hyperlink ref="N21" r:id="rId5"/>
    <hyperlink ref="B47:C47" location="'Consolidado Seguimiento'!Área_de_impresión" display="'Consolidado Seguimiento'!Área_de_impresión"/>
    <hyperlink ref="E47" location="'Consolidado Seguimiento'!Área_de_impresión" display="'Consolidado Seguimiento'!Área_de_impresión"/>
  </hyperlinks>
  <pageMargins left="0.7" right="0.7" top="0.75" bottom="0.75" header="0.3" footer="0.3"/>
  <pageSetup scale="48" fitToHeight="0"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8</vt:i4>
      </vt:variant>
    </vt:vector>
  </HeadingPairs>
  <TitlesOfParts>
    <vt:vector size="42" baseType="lpstr">
      <vt:lpstr>Contenido</vt:lpstr>
      <vt:lpstr>Objetivo - Metodología </vt:lpstr>
      <vt:lpstr>Procesos UIS </vt:lpstr>
      <vt:lpstr>Consolidado Seguimiento</vt:lpstr>
      <vt:lpstr>Comparativo </vt:lpstr>
      <vt:lpstr>Indicadores riesgos </vt:lpstr>
      <vt:lpstr>Madurez</vt:lpstr>
      <vt:lpstr>A. Mejorar</vt:lpstr>
      <vt:lpstr>Informe general </vt:lpstr>
      <vt:lpstr>Dirección Institucional </vt:lpstr>
      <vt:lpstr>Planeación </vt:lpstr>
      <vt:lpstr>Seguimiento Institucional </vt:lpstr>
      <vt:lpstr>G. Calidad Acad.</vt:lpstr>
      <vt:lpstr>Formación </vt:lpstr>
      <vt:lpstr>Investigación </vt:lpstr>
      <vt:lpstr>Extensión </vt:lpstr>
      <vt:lpstr>Consultorio Jurídico </vt:lpstr>
      <vt:lpstr>Instituto de Lenguas </vt:lpstr>
      <vt:lpstr>Admisiones</vt:lpstr>
      <vt:lpstr>Contratación </vt:lpstr>
      <vt:lpstr>Jurídico </vt:lpstr>
      <vt:lpstr>R. Exteriores</vt:lpstr>
      <vt:lpstr>Biblioteca</vt:lpstr>
      <vt:lpstr>Financiero </vt:lpstr>
      <vt:lpstr>Publicaciones </vt:lpstr>
      <vt:lpstr>Sistemas I y T</vt:lpstr>
      <vt:lpstr>Bienestar </vt:lpstr>
      <vt:lpstr>G. Cultural </vt:lpstr>
      <vt:lpstr>Recursos Físicos </vt:lpstr>
      <vt:lpstr>Talento Humano </vt:lpstr>
      <vt:lpstr>Comunicación I</vt:lpstr>
      <vt:lpstr>G. Documental </vt:lpstr>
      <vt:lpstr>R. Tecnológicos </vt:lpstr>
      <vt:lpstr>UISALUD</vt:lpstr>
      <vt:lpstr>'A. Mejorar'!Área_de_impresión</vt:lpstr>
      <vt:lpstr>'Comparativo '!Área_de_impresión</vt:lpstr>
      <vt:lpstr>'Consolidado Seguimiento'!Área_de_impresión</vt:lpstr>
      <vt:lpstr>Contenido!Área_de_impresión</vt:lpstr>
      <vt:lpstr>'Indicadores riesgos '!Área_de_impresión</vt:lpstr>
      <vt:lpstr>'Informe general '!Área_de_impresión</vt:lpstr>
      <vt:lpstr>'Objetivo - Metodología '!Área_de_impresión</vt:lpstr>
      <vt:lpstr>'Procesos UIS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2019-08-06T16:43:52Z</cp:lastPrinted>
  <dcterms:created xsi:type="dcterms:W3CDTF">2019-06-05T19:22:09Z</dcterms:created>
  <dcterms:modified xsi:type="dcterms:W3CDTF">2022-02-03T19:07:28Z</dcterms:modified>
</cp:coreProperties>
</file>