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tor DIRECGE\2021\Adriana Afanador\PAAC Y Mapas Riesgos Corrrupc 3 Seguim 2020\I-2021\"/>
    </mc:Choice>
  </mc:AlternateContent>
  <bookViews>
    <workbookView xWindow="0" yWindow="0" windowWidth="28800" windowHeight="11430" firstSheet="1" activeTab="1"/>
  </bookViews>
  <sheets>
    <sheet name="Agenda" sheetId="5" state="hidden" r:id="rId1"/>
    <sheet name="Matriz " sheetId="1" r:id="rId2"/>
    <sheet name="Informe " sheetId="6" r:id="rId3"/>
    <sheet name="Posibles_Consecuencias" sheetId="3" state="hidden" r:id="rId4"/>
    <sheet name="Posibles_Controles" sheetId="2" state="hidden" r:id="rId5"/>
  </sheets>
  <definedNames>
    <definedName name="_xlnm._FilterDatabase" localSheetId="1" hidden="1">'Matriz '!$A$7:$V$70</definedName>
    <definedName name="_xlnm.Print_Area" localSheetId="1">'Matriz '!$A$1:$V$71</definedName>
    <definedName name="_xlnm.Print_Titles" localSheetId="1">'Matriz '!$5:$7</definedName>
  </definedNames>
  <calcPr calcId="162913"/>
</workbook>
</file>

<file path=xl/calcChain.xml><?xml version="1.0" encoding="utf-8"?>
<calcChain xmlns="http://schemas.openxmlformats.org/spreadsheetml/2006/main">
  <c r="D6" i="6" l="1"/>
  <c r="C6" i="6"/>
  <c r="A6" i="6"/>
  <c r="D74" i="1"/>
  <c r="U8" i="1"/>
  <c r="U9" i="1"/>
  <c r="U11" i="1"/>
  <c r="U74" i="1" s="1"/>
  <c r="U13" i="1"/>
  <c r="U15" i="1"/>
  <c r="U17" i="1"/>
  <c r="U19" i="1"/>
  <c r="U20" i="1"/>
  <c r="U21" i="1"/>
  <c r="U22" i="1"/>
  <c r="U23" i="1"/>
  <c r="U25" i="1"/>
  <c r="U27" i="1"/>
  <c r="U28" i="1"/>
  <c r="U31" i="1"/>
  <c r="U35" i="1"/>
  <c r="U36" i="1"/>
  <c r="U37" i="1"/>
  <c r="U39" i="1"/>
  <c r="U43" i="1"/>
  <c r="U44" i="1"/>
  <c r="U45" i="1"/>
  <c r="U52" i="1"/>
  <c r="U53" i="1"/>
  <c r="U54" i="1"/>
  <c r="U55" i="1"/>
  <c r="U59" i="1"/>
  <c r="U60" i="1"/>
  <c r="U61" i="1"/>
  <c r="U63" i="1"/>
  <c r="U64" i="1"/>
  <c r="U65" i="1"/>
  <c r="U66" i="1"/>
  <c r="U68" i="1"/>
  <c r="U70" i="1"/>
  <c r="O64" i="1" l="1"/>
  <c r="K64" i="1"/>
  <c r="O60" i="1"/>
  <c r="K60" i="1"/>
  <c r="O52" i="1"/>
  <c r="K52" i="1"/>
  <c r="O35" i="1"/>
  <c r="K35" i="1"/>
  <c r="O27" i="1"/>
  <c r="K27" i="1"/>
  <c r="O20" i="1"/>
  <c r="K20" i="1"/>
  <c r="O66" i="1"/>
  <c r="K66" i="1"/>
  <c r="O62" i="1"/>
  <c r="K62" i="1"/>
  <c r="O54" i="1"/>
  <c r="K54" i="1"/>
  <c r="O29" i="1"/>
  <c r="K29" i="1"/>
  <c r="O22" i="1"/>
  <c r="K22" i="1"/>
  <c r="O8" i="1"/>
  <c r="K8" i="1"/>
</calcChain>
</file>

<file path=xl/comments1.xml><?xml version="1.0" encoding="utf-8"?>
<comments xmlns="http://schemas.openxmlformats.org/spreadsheetml/2006/main">
  <authors>
    <author>Vic Administrativa</author>
  </authors>
  <commentList>
    <comment ref="C6" authorId="0" shapeId="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<sst xmlns="http://schemas.openxmlformats.org/spreadsheetml/2006/main" count="444" uniqueCount="340">
  <si>
    <t>Mapa de Riesgos de Corrupción</t>
  </si>
  <si>
    <t>Identificación del riesgo</t>
  </si>
  <si>
    <t>Valoración del Riesgos de Corrupción</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</si>
  <si>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</si>
  <si>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</si>
  <si>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</si>
  <si>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</si>
  <si>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</si>
  <si>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</si>
  <si>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</si>
  <si>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</si>
  <si>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</si>
  <si>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</si>
  <si>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</si>
  <si>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</si>
  <si>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</si>
  <si>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</si>
  <si>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</si>
  <si>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</si>
  <si>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</si>
  <si>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</si>
  <si>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</si>
  <si>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Improvisación, presiones de tiempo.</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</si>
  <si>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</si>
  <si>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</si>
  <si>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</si>
  <si>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</si>
  <si>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</si>
  <si>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 xml:space="preserve">% Avance </t>
  </si>
  <si>
    <r>
      <t>Entidad:</t>
    </r>
    <r>
      <rPr>
        <sz val="12"/>
        <rFont val="Humanst521 BT"/>
        <family val="2"/>
      </rPr>
      <t xml:space="preserve"> Universidad Industrial de Santander</t>
    </r>
  </si>
  <si>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</si>
  <si>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</si>
  <si>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</si>
  <si>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</si>
  <si>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</si>
  <si>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</si>
  <si>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</si>
  <si>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</si>
  <si>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</si>
  <si>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</si>
  <si>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</si>
  <si>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</si>
  <si>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</si>
  <si>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</si>
  <si>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</si>
  <si>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</si>
  <si>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</si>
  <si>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Falta de herramientas para hacer un seguimiento oportuno.</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</si>
  <si>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</si>
  <si>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</si>
  <si>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</si>
  <si>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</si>
  <si>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</si>
  <si>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</si>
  <si>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Procesos pocos rigurosos que dependen de una sola persona.</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</si>
  <si>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</si>
  <si>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</si>
  <si>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</si>
  <si>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</si>
  <si>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</si>
  <si>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</si>
  <si>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</si>
  <si>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</si>
  <si>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</si>
  <si>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</si>
  <si>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</si>
  <si>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</si>
  <si>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</si>
  <si>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</si>
  <si>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</si>
  <si>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</si>
  <si>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</si>
  <si>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</si>
  <si>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</si>
  <si>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</si>
  <si>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</si>
  <si>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</si>
  <si>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</si>
  <si>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</si>
  <si>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</si>
  <si>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</si>
  <si>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</si>
  <si>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</si>
  <si>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</si>
  <si>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</si>
  <si>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</si>
  <si>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</si>
  <si>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</si>
  <si>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</si>
  <si>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</si>
  <si>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</si>
  <si>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</si>
  <si>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</si>
  <si>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</si>
  <si>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</si>
  <si>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</si>
  <si>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</si>
  <si>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</si>
  <si>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</si>
  <si>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</si>
  <si>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</si>
  <si>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</si>
  <si>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</si>
  <si>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</si>
  <si>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</si>
  <si>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</si>
  <si>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</si>
  <si>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</si>
  <si>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</si>
  <si>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</si>
  <si>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</si>
  <si>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</si>
  <si>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</si>
  <si>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</si>
  <si>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</si>
  <si>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</si>
  <si>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</si>
  <si>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</si>
  <si>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</si>
  <si>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</si>
  <si>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</si>
  <si>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</si>
  <si>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</si>
  <si>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</si>
  <si>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</si>
  <si>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</si>
  <si>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</si>
  <si>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</si>
  <si>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</si>
  <si>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</si>
  <si>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</si>
  <si>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</si>
  <si>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</si>
  <si>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</si>
  <si>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</si>
  <si>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</si>
  <si>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</si>
  <si>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</si>
  <si>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</si>
  <si>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</si>
  <si>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</si>
  <si>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</si>
  <si>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</si>
  <si>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</si>
  <si>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</si>
  <si>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</si>
  <si>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</si>
  <si>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</si>
  <si>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</si>
  <si>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</si>
  <si>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</si>
  <si>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</si>
  <si>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</si>
  <si>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</si>
  <si>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</si>
  <si>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</si>
  <si>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</si>
  <si>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</si>
  <si>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</si>
  <si>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</si>
  <si>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</si>
  <si>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</si>
  <si>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</si>
  <si>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organización de los archivos de gestión.</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</si>
  <si>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</si>
  <si>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</si>
  <si>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</si>
  <si>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</si>
  <si>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</si>
  <si>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</si>
  <si>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</si>
  <si>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</si>
  <si>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</si>
  <si>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Que el ordenador de gasto tenga intereses particulares en el contrato.</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</si>
  <si>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</si>
  <si>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</si>
  <si>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</si>
  <si>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</si>
  <si>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</si>
  <si>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</si>
  <si>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</si>
  <si>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</si>
  <si>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</si>
  <si>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División de Planta Física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</si>
  <si>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</si>
  <si>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</si>
  <si>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</si>
  <si>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</si>
  <si>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</si>
  <si>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División de Contratación.</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</si>
  <si>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</si>
  <si>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</si>
  <si>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</si>
  <si>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</si>
  <si>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</si>
  <si>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</si>
  <si>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</si>
  <si>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</si>
  <si>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120 UAA</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</si>
  <si>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</si>
  <si>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</si>
  <si>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</si>
  <si>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Actualizar el documento de preguntas frecuentes de la División Financiera.</t>
  </si>
  <si>
    <t>División Financiera</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</si>
  <si>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</si>
  <si>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</si>
  <si>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</si>
  <si>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</si>
  <si>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</si>
  <si>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</si>
  <si>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División de Planta Física.</t>
  </si>
  <si>
    <t>División Financiera.</t>
  </si>
  <si>
    <t>Sección de Inventarios.</t>
  </si>
  <si>
    <t>* Realizar sesiones informativas sobre el manejo y control de los bienes muebles de la Universidad.</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</si>
  <si>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</si>
  <si>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</si>
  <si>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</si>
  <si>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</si>
  <si>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</si>
  <si>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</si>
  <si>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</si>
  <si>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</si>
  <si>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</si>
  <si>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</si>
  <si>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</si>
  <si>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</si>
  <si>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Dirección de Control Interno y Evaluación de Gestión</t>
  </si>
  <si>
    <t>* Actualización del programa de gestión documental.</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</si>
  <si>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</si>
  <si>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</si>
  <si>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</si>
  <si>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</si>
  <si>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Personal no autorizado haga uso de los equipos y herramientas de trabajo asignados a la dependencia  sin supervisión.</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</si>
  <si>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</si>
  <si>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</si>
  <si>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</si>
  <si>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</si>
  <si>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</si>
  <si>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</si>
  <si>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</si>
  <si>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</si>
  <si>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</si>
  <si>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</si>
  <si>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</si>
  <si>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Sensibilizar sobre organización de los archivos de gestión.</t>
  </si>
  <si>
    <t>* Instructivo para la organización de archivos de gestión y diligenciamiento de formatos asociados a gestión documental.
* Inventarios documentales de archivos de gestión
*Tablas de Retención Documental TRD</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</si>
  <si>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</si>
  <si>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</si>
  <si>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Programa de gestión documental.
* Docuware.</t>
  </si>
  <si>
    <t>*Elaborar y enviar circulares informativas respecto a la planeación de la etapa precontractual.</t>
  </si>
  <si>
    <t>Sección de presupuesto</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</si>
  <si>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</si>
  <si>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</si>
  <si>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 xml:space="preserve">* Proyecto Institucional
* Selección de personal.
* Inducción y reinducción de personal.
* Plan de Formación
</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</si>
  <si>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</si>
  <si>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</si>
  <si>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</si>
  <si>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</si>
  <si>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</si>
  <si>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</si>
  <si>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</si>
  <si>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</si>
  <si>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</si>
  <si>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</si>
  <si>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</si>
  <si>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</si>
  <si>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</si>
  <si>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</si>
  <si>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</si>
  <si>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</si>
  <si>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Falta de cultura y responsabilidad por parte de los funcionarios</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</si>
  <si>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</si>
  <si>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</si>
  <si>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</si>
  <si>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Dirección de Certificación y Gestión documental y División de Servicios de Información</t>
  </si>
  <si>
    <t>Todos los procesos.
(Excepto: Seguimiento institucional y Jurídica)
(Ordenadores de gasto)</t>
  </si>
  <si>
    <t>Aplica para todos los procesos.
(Excepto: Seguimiento institucional y Jurídica)
(Ordenadores de gastos)</t>
  </si>
  <si>
    <t>* Docuware.
*TRD</t>
  </si>
  <si>
    <t>Observaciones</t>
  </si>
  <si>
    <t>Elaboración de un documento que contenga los lineamientos para el control de acceso a los sistemas de información.</t>
  </si>
  <si>
    <t>División de Servicios de Información</t>
  </si>
  <si>
    <t>* Implementación del programa de documentos especiales.</t>
  </si>
  <si>
    <t>* Implementación del programa de reprografía.</t>
  </si>
  <si>
    <t>* Elaborar y enviar comunicación para el uso adecuado de las líneas telefónicas.</t>
  </si>
  <si>
    <t xml:space="preserve">*Socialización a los Ordenadores de gasto para el óptimo manejo del presupuesto y explicación de los principales rubros presupuestales para la programación adecuada del presupuesto. </t>
  </si>
  <si>
    <t>* Actualizar y socializar el manual para la colocación de los excedentes de liquidez.</t>
  </si>
  <si>
    <t>* Realizar socialización de circular de aspectos a tener en cuenta para el manejo seguro del sistema de información financiero</t>
  </si>
  <si>
    <t>Elaboración, divulgación y apropiación por parte de los funcionarios del código de integridad UIS, etapa 2.</t>
  </si>
  <si>
    <t>División de Gestión de Talento Humano
Jurídica
Planeación
Dirección de Control Interno y Evaluación de Gestión
División de Contratación</t>
  </si>
  <si>
    <t>*Elaboración, divulgación y apropiación por parte de los funcionarios del código de integridad UIS, etapa 2.</t>
  </si>
  <si>
    <t>* Sensibilizar por parte de la División de Contratación sobre el alcance de los principios de la función pública.</t>
  </si>
  <si>
    <t>*Gestionar la publicación y socialización del documento de Mantenimiento físico de bienes muebles e inmuebles y fabricación de bienes muebles</t>
  </si>
  <si>
    <t>*Gestionar la publicación y socialización del manual de seguridad y vigilancia</t>
  </si>
  <si>
    <t xml:space="preserve">* Socializar a los funcionarios responsables del manejo de cajas menores y fondos fijos sobre el funcionamiento del Sistema de Información Financiero respecto al ingreso de facturas y legalizaciones. </t>
  </si>
  <si>
    <t xml:space="preserve">Actualizar y socializar el documento de preguntas frecuentes. </t>
  </si>
  <si>
    <t xml:space="preserve">* Actualizar y socializar el documento de preguntas frecuentes. </t>
  </si>
  <si>
    <t>Ejecutar auditorías internas según el Programa Anual de Auditorías, con el fin de verificar el cumplimiento de la normativa interna y el desarrollo de las actividades propias de cada UAA.</t>
  </si>
  <si>
    <t>Documento código PRF.01 Mantenimiento físico de bienes muebles e inmuebles y fabricación de bienes muebles, remitido vía correo electrónico a Secretaria General el 04 de marzo de 2021.</t>
  </si>
  <si>
    <t>Documento código MRF.09 Manual de Seguridad y Vigilancia, remitido vía correo electrónico a Secretaria General el 04 de marzo de 2021.</t>
  </si>
  <si>
    <t xml:space="preserve">Se realizó socialización a toda la comunidad universitaria a través de correo electrónico la cartilla para el manejo de los bienes muebles de la UIS. </t>
  </si>
  <si>
    <t xml:space="preserve">Se realizó socialización a través de correo electrónico acerca de los fondos fijos y cajas menores a Ordenadores de Gasto y Secretarias. </t>
  </si>
  <si>
    <t xml:space="preserve">Este documento se encuentra en proceso de revisión y actualización por parte de la Jefatura de la División Financiera para su posterior socialización a través de correo electrónico. </t>
  </si>
  <si>
    <t xml:space="preserve">Se elaboró la circular por parte de la Sección de Presupuesto, se encuentra en revisión y visto bueno por parte de Rectoría con el fin de realizar la socialización correspondiente. Se adjunta circular. </t>
  </si>
  <si>
    <t xml:space="preserve">Se elaboró y actualizó el documento de preguntas frecuentes de la División Financiera, se encuentra en trámite de visto bueno por parte de Rectoría con el fin de solicitar la publicación en la página web. </t>
  </si>
  <si>
    <t xml:space="preserve">Se revisó y actualizó el manual para la colocación de los excedentes de liquidez por parte de la profesional encargada de la División Financiera. Se encuentra en revisión por parte de la jefatura para su posterior solicitud de actualización. </t>
  </si>
  <si>
    <t xml:space="preserve">En el mes de febrero de 2020 el Comité Institucional de Coordinación de Control Interno aprobó el Plan Anual de Auditorías Internas. 
A partir del mes de febrero se dio inicio a la ejecución de auditorías de gestión y calidad, en cuanto a los demás aspectos contenidos en el plan s ejecutan conforme a lo establecido por la normativa interna y externa. 
El Director de Control interno y Evaluación de gestión constantemente hace seguimiento al cumplimiento de las actividades establecidas en el PAAI. </t>
  </si>
  <si>
    <t>Programa de Documentos Especiales y formato de Identificación de los documentos por las UAA</t>
  </si>
  <si>
    <t>Tips sobre la Ley de Transparencia y Acceso a la Información Pública y tema incluido en el Plan de Capacitación de la DGTH</t>
  </si>
  <si>
    <t>Se trabajó con el Equipo de Seguridad de la Información de la DSI en la propuesta de un documento denominado POLÍTICAS DE CONTROL DE ACCESO en el marco del Modelo de Seguridad y Privacidad de la Información. El documento ya está terminado y revisado, sin embargo no ha pasado por la mesa técnica del Comité de Gestión de Desempeño Institucional para su revisión previa a la aprobación.</t>
  </si>
  <si>
    <t>Dirección de Certificación y Gestión Documental</t>
  </si>
  <si>
    <t xml:space="preserve">Esta es una actividad constante realizada por la Dirección de Certificación y Gestión Documental, que para el periodo reportado a estado adelantando la actividad conforme a lo planeado. </t>
  </si>
  <si>
    <t xml:space="preserve">Se elaboró el Instructivo de Digitalización para ser implementado y realizar esta actividad. </t>
  </si>
  <si>
    <t>Elaboración de los Subprogramas: Programa de Documentos Especiales, Programa de Documentos Vitales o Esenciales, Programa de Reprografía.</t>
  </si>
  <si>
    <t xml:space="preserve">Se envía circular dando a conocer los principios que aplican en la etapa precontractual de los contratos. </t>
  </si>
  <si>
    <t>* Sensibilización y socialización de la Ley de Transparencia y Acceso a la Información Pública y el Índice de Información Clasificada y Reservada en cuanto a los Documentos de Archivos de la Universidad.</t>
  </si>
  <si>
    <t xml:space="preserve">%Promedio de Avance </t>
  </si>
  <si>
    <t xml:space="preserve">Se envía circular a la comunidad universitaria dando a conocer los principios que aplican en la etapa precontractual de los contratos. </t>
  </si>
  <si>
    <t>Desde la División de planta física se envió correo electrónico a las Unidades Académico Administrativas con información relacionada con el manejo adecuado de las líneas telefónicas, 04 de marzo de 2021.</t>
  </si>
  <si>
    <t xml:space="preserve">Se envía circular informativa de actuaciones de planeación y etapa precontractual de los contratos. </t>
  </si>
  <si>
    <t xml:space="preserve">El documento de preguntas frecuentes se encuentra en revisión y actualización por parte de la División de Contratación </t>
  </si>
  <si>
    <t xml:space="preserve">N°de Riesgos </t>
  </si>
  <si>
    <t xml:space="preserve">N° Acciones </t>
  </si>
  <si>
    <r>
      <t xml:space="preserve">La División de Gestión de Talento Humano durante la vigencia 2021 viene adelantando las siguientes actividades frente a la elaboración del Código de Integridad UIS: 
</t>
    </r>
    <r>
      <rPr>
        <b/>
        <sz val="12"/>
        <color theme="1"/>
        <rFont val="Humanst521 BT"/>
        <family val="2"/>
      </rPr>
      <t>- Armonización de valores:</t>
    </r>
    <r>
      <rPr>
        <sz val="12"/>
        <color theme="1"/>
        <rFont val="Humanst521 BT"/>
        <family val="2"/>
      </rPr>
      <t xml:space="preserve"> Posterior a la aprobación de la Vicerrectoría Administrativa, durante los meses de febrero y marzo se aplicó el instrumento diseñado para recolectar los puntos de vista de los funcionarios en cargos de dirección y cargos profesionales sobre la relación de los valores del Servicio Público colombiano con los principios y valores institucionales UIS, con el análisis de la información recolectada se logró concluir que era totalmente viable la adopción del código genérico, y se evidencio la importancia de apropiar las definiciones y los comportamientos asociados a la integridad de los funcionarios UIS. 
</t>
    </r>
    <r>
      <rPr>
        <b/>
        <sz val="12"/>
        <color theme="1"/>
        <rFont val="Humanst521 BT"/>
        <family val="2"/>
      </rPr>
      <t xml:space="preserve">- Propuesta de Código de Integridad UIS: </t>
    </r>
    <r>
      <rPr>
        <sz val="12"/>
        <color theme="1"/>
        <rFont val="Humanst521 BT"/>
        <family val="2"/>
      </rPr>
      <t xml:space="preserve">con los resultados de la actividad de armonización de valores, se elaboró la propuesta del Código de Integridad UIS y se presento al Comité Institucional de Gestión y Desempeño en la sesión del 26 de abril de 2021. Esta propuesta incluye los 5 valores del código genérico y 2 valores adicionales que se identificaron como propios de nuestra Institución. 
Los integrantes del comité de manera individual adelantan la revisión detallada de la propuesta entregada. Los ajustes serán consolidados por la DGTH para la elaboración del documento definitivo. 
Se adjunta documento PDF en revisión y el enlace con la presentación realizada al comité: https://view.genial.ly/6079bcb8c54e6b0d0da66da2/vertical-infographic-codigo-de-integridad-etapa-03
</t>
    </r>
    <r>
      <rPr>
        <b/>
        <sz val="12"/>
        <color theme="1"/>
        <rFont val="Humanst521 BT"/>
        <family val="2"/>
      </rPr>
      <t xml:space="preserve">- Próximas actividades : </t>
    </r>
    <r>
      <rPr>
        <sz val="12"/>
        <color theme="1"/>
        <rFont val="Humanst521 BT"/>
        <family val="2"/>
      </rPr>
      <t>Con el documento aprobado se realizará la presentación a los órganos de dirección para posteriormente, definir el acto administrativo para la aprobación del Código de Integridad UIS (fecha programada mayo y junio de 2021). Finalmente se construirá el Plan de implementación y socialización del código (segundo semestre de 2021)</t>
    </r>
  </si>
  <si>
    <t xml:space="preserve">n° de Acciones  </t>
  </si>
  <si>
    <t>% Prom. cumplimiento de  acciones</t>
  </si>
  <si>
    <t>CUMPLIMIENTO DE CONTROLES Y MATERIALIZACIÓN DE LOS RIESGOS</t>
  </si>
  <si>
    <t xml:space="preserve">¿Hay cumplimiento de los controles? </t>
  </si>
  <si>
    <t>SI</t>
  </si>
  <si>
    <t xml:space="preserve">NO </t>
  </si>
  <si>
    <t>¿Hubo Riesgos materializados?</t>
  </si>
  <si>
    <t xml:space="preserve">Fecha corte del Seguimiento </t>
  </si>
  <si>
    <t>30 de abril de 2021</t>
  </si>
  <si>
    <t xml:space="preserve">* No se cuentan las acciones repetidas </t>
  </si>
  <si>
    <t xml:space="preserve">SEGUIMIENTO MAPA DE RIESGOS DE CORRUPCIÓN </t>
  </si>
  <si>
    <t xml:space="preserve">n° de Riesgos de Corrupción </t>
  </si>
  <si>
    <r>
      <t xml:space="preserve">La Universidad realizó un trabajo colaborativo entre varias unidades con el fin de construir el Mapa de Riesgos de Corrupción Institucional, como resultado se identificaron </t>
    </r>
    <r>
      <rPr>
        <b/>
        <sz val="11"/>
        <color theme="4"/>
        <rFont val="Humanst521 BT"/>
        <family val="2"/>
      </rPr>
      <t>7</t>
    </r>
    <r>
      <rPr>
        <sz val="10"/>
        <color theme="1"/>
        <rFont val="Humanst521 BT"/>
        <family val="2"/>
      </rPr>
      <t xml:space="preserve"> riesgos que engloban legalmente la mayoría de las posibles eventualidades que pueden presentar corrupción en la UIS. En el mes de enero 2021 se realizó la última actualización del mapa. 
Los controles establecidos aplican a todas las Unidades Académico Administrativas, los mismos fueron identificados desde procesos administrativos que tienen aplicabilidad constante a nivel Institucional. 
Adicionalmente con el fin de fortalecer los controles y contribuir a la mitigación de la posible materialización de los riesgos se estableciendo </t>
    </r>
    <r>
      <rPr>
        <b/>
        <sz val="11"/>
        <color theme="4"/>
        <rFont val="Humanst521 BT"/>
        <family val="2"/>
      </rPr>
      <t>20</t>
    </r>
    <r>
      <rPr>
        <sz val="10"/>
        <color theme="1"/>
        <rFont val="Humanst521 BT"/>
        <family val="2"/>
      </rPr>
      <t xml:space="preserve"> acciones que están siendo ejecutadas por procesos transversales de la Universidad. 
Para el periodo correspondiente a enero – abril de 2021 el promedio de avance de ejecución de las acciones fue de un </t>
    </r>
    <r>
      <rPr>
        <b/>
        <sz val="11"/>
        <color theme="4"/>
        <rFont val="Humanst521 BT"/>
        <family val="2"/>
      </rPr>
      <t xml:space="preserve">50%. </t>
    </r>
    <r>
      <rPr>
        <sz val="10"/>
        <color theme="1"/>
        <rFont val="Humanst521 BT"/>
        <family val="2"/>
      </rPr>
      <t xml:space="preserve">Los procesos responsables continúan trabajando activamente para dar finalización oportuna a las actividades planteadas. </t>
    </r>
  </si>
  <si>
    <t xml:space="preserve">RESULTADOS DEL SEGUIMIENTO </t>
  </si>
  <si>
    <t>Para el periodo de seguimiento, se pudo evidenciar que los controles siguen siendo implementados y ejecutados por las Unidades, cumpliendo con los lineamientos establecidos que apoyan la no materialización de los riesgos identificados.</t>
  </si>
  <si>
    <t>Director de Control Interno y Evaluación de Gestión</t>
  </si>
  <si>
    <t xml:space="preserve">Unidad responsable del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</si>
</sst>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4"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2"/>
      <color rgb="FF222222"/>
      <name val="Humanst521 BT"/>
      <family val="2"/>
    </font>
    <font>
      <sz val="11"/>
      <name val="Humanst521 BT"/>
      <family val="2"/>
    </font>
    <font>
      <sz val="10"/>
      <color theme="1"/>
      <name val="Humanst521 BT"/>
      <family val="2"/>
    </font>
    <font>
      <b/>
      <sz val="18"/>
      <color theme="1"/>
      <name val="Humanst521 BT"/>
      <family val="2"/>
    </font>
    <font>
      <b/>
      <sz val="18"/>
      <name val="Humanst521 BT"/>
      <family val="2"/>
    </font>
    <font>
      <b/>
      <sz val="20"/>
      <name val="Humanst521 BT"/>
      <family val="2"/>
    </font>
    <font>
      <b/>
      <sz val="36"/>
      <name val="Humanst521 BT"/>
      <family val="2"/>
    </font>
    <font>
      <b/>
      <sz val="22"/>
      <color theme="1"/>
      <name val="Humanst521 BT"/>
      <family val="2"/>
    </font>
    <font>
      <b/>
      <sz val="11"/>
      <color theme="0"/>
      <name val="Humanst521 BT"/>
      <family val="2"/>
    </font>
    <font>
      <b/>
      <sz val="10"/>
      <color theme="1"/>
      <name val="Humanst521 BT"/>
      <family val="2"/>
    </font>
    <font>
      <b/>
      <sz val="14"/>
      <color theme="0"/>
      <name val="Humanst521 BT"/>
      <family val="2"/>
    </font>
    <font>
      <b/>
      <sz val="11"/>
      <color theme="4"/>
      <name val="Humanst521 BT"/>
      <family val="2"/>
    </font>
  </fonts>
  <fills count="3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7" tint="-0.499984740745262"/>
        <bgColor indexed="64"/>
      </patternFill>
    </fill>
    <fill>
      <patternFill patternType="solid">
        <fgColor rgb="FFCCCCFF"/>
        <bgColor indexed="64"/>
      </patternFill>
    </fill>
    <fill>
      <patternFill patternType="solid">
        <fgColor rgb="FF00FFFF"/>
        <bgColor indexed="64"/>
      </patternFill>
    </fill>
    <fill>
      <patternFill patternType="solid">
        <fgColor rgb="FFFF3399"/>
        <bgColor indexed="64"/>
      </patternFill>
    </fill>
    <fill>
      <patternFill patternType="solid">
        <fgColor rgb="FFFF9966"/>
        <bgColor indexed="64"/>
      </patternFill>
    </fill>
    <fill>
      <patternFill patternType="solid">
        <fgColor rgb="FFCCCC00"/>
        <bgColor indexed="64"/>
      </patternFill>
    </fill>
    <fill>
      <patternFill patternType="solid">
        <fgColor rgb="FFCCFF66"/>
        <bgColor indexed="64"/>
      </patternFill>
    </fill>
    <fill>
      <patternFill patternType="solid">
        <fgColor rgb="FF66CC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2">
    <xf numFmtId="0" fontId="0" fillId="0" borderId="0" xfId="0"/>
    <xf numFmtId="0" fontId="1" fillId="0" borderId="0" xfId="0" applyFont="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xf>
    <xf numFmtId="0" fontId="1" fillId="2" borderId="1" xfId="0" applyFont="1" applyFill="1" applyBorder="1" applyAlignment="1">
      <alignment horizontal="justify" vertical="center" wrapText="1"/>
    </xf>
    <xf numFmtId="0" fontId="8" fillId="3" borderId="1" xfId="0" applyFont="1" applyFill="1" applyBorder="1" applyAlignment="1">
      <alignment horizontal="center" vertical="center"/>
    </xf>
    <xf numFmtId="0" fontId="7" fillId="0" borderId="1" xfId="0" applyFont="1" applyBorder="1"/>
    <xf numFmtId="0" fontId="9" fillId="0" borderId="0" xfId="0" applyFont="1"/>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0" xfId="0" applyFont="1"/>
    <xf numFmtId="0" fontId="11" fillId="0" borderId="0" xfId="0" applyFont="1" applyAlignment="1">
      <alignment vertical="center" wrapText="1"/>
    </xf>
    <xf numFmtId="0" fontId="10" fillId="0" borderId="0" xfId="0" applyFont="1" applyAlignment="1">
      <alignment horizontal="right"/>
    </xf>
    <xf numFmtId="0" fontId="10" fillId="0" borderId="0" xfId="0" applyFont="1" applyAlignment="1">
      <alignment vertical="center" wrapText="1"/>
    </xf>
    <xf numFmtId="0" fontId="10" fillId="0" borderId="0" xfId="0" applyFont="1" applyAlignment="1">
      <alignment vertical="center"/>
    </xf>
    <xf numFmtId="0" fontId="11" fillId="4"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pplyAlignment="1">
      <alignment vertical="center" wrapText="1"/>
    </xf>
    <xf numFmtId="0" fontId="1"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5" borderId="0" xfId="0" applyFont="1" applyFill="1"/>
    <xf numFmtId="0" fontId="1" fillId="0" borderId="1" xfId="0" applyFont="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17" fontId="9" fillId="0" borderId="1" xfId="0" applyNumberFormat="1"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1" fillId="0" borderId="0" xfId="0" applyFont="1" applyFill="1" applyAlignment="1">
      <alignment vertical="center"/>
    </xf>
    <xf numFmtId="0" fontId="1" fillId="0" borderId="3" xfId="0" applyFont="1" applyBorder="1" applyAlignment="1">
      <alignment horizontal="left" vertical="center"/>
    </xf>
    <xf numFmtId="0" fontId="8" fillId="6" borderId="1" xfId="0" applyFont="1" applyFill="1" applyBorder="1" applyAlignment="1">
      <alignment horizontal="center" vertical="center" textRotation="90" wrapText="1"/>
    </xf>
    <xf numFmtId="0" fontId="7" fillId="0" borderId="0" xfId="0" applyFont="1" applyAlignment="1">
      <alignment vertical="center" textRotation="90"/>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9" fontId="7" fillId="2" borderId="1" xfId="2" applyFont="1" applyFill="1" applyBorder="1" applyAlignment="1">
      <alignment horizontal="center" vertical="center" wrapText="1"/>
    </xf>
    <xf numFmtId="0" fontId="7"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5" fillId="0" borderId="0" xfId="0" applyFont="1" applyAlignment="1">
      <alignment vertical="center" textRotation="90"/>
    </xf>
    <xf numFmtId="0" fontId="16" fillId="0" borderId="0" xfId="0" applyFont="1" applyFill="1" applyAlignment="1">
      <alignment vertical="center"/>
    </xf>
    <xf numFmtId="0" fontId="0" fillId="0" borderId="0" xfId="0"/>
    <xf numFmtId="0" fontId="10"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9" fontId="1" fillId="2" borderId="1" xfId="2" applyFont="1" applyFill="1" applyBorder="1" applyAlignment="1">
      <alignment horizontal="center" vertical="center" wrapText="1"/>
    </xf>
    <xf numFmtId="9" fontId="9" fillId="2" borderId="1" xfId="2"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18" fillId="12" borderId="1" xfId="0" applyFont="1" applyFill="1" applyBorder="1" applyAlignment="1">
      <alignment horizontal="center" vertical="center"/>
    </xf>
    <xf numFmtId="0" fontId="17" fillId="0" borderId="1" xfId="0" applyFont="1" applyBorder="1" applyAlignment="1">
      <alignment horizontal="center" vertical="center" wrapText="1"/>
    </xf>
    <xf numFmtId="9" fontId="1" fillId="13" borderId="1" xfId="2" applyFont="1" applyFill="1" applyBorder="1" applyAlignment="1">
      <alignment horizontal="center" vertical="center" wrapText="1"/>
    </xf>
    <xf numFmtId="9" fontId="7" fillId="12" borderId="1" xfId="2" applyFont="1" applyFill="1" applyBorder="1" applyAlignment="1">
      <alignment horizontal="center" vertical="center" wrapText="1"/>
    </xf>
    <xf numFmtId="9" fontId="7" fillId="14" borderId="1" xfId="2"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9" fontId="7" fillId="21" borderId="1" xfId="2" applyFont="1" applyFill="1" applyBorder="1" applyAlignment="1">
      <alignment horizontal="center" vertical="center" wrapText="1"/>
    </xf>
    <xf numFmtId="9" fontId="7" fillId="22" borderId="1" xfId="2" applyFont="1" applyFill="1" applyBorder="1" applyAlignment="1">
      <alignment horizontal="center" vertical="center" wrapText="1"/>
    </xf>
    <xf numFmtId="9" fontId="7" fillId="23" borderId="1" xfId="2" applyFont="1" applyFill="1" applyBorder="1" applyAlignment="1">
      <alignment horizontal="center" vertical="center" wrapText="1"/>
    </xf>
    <xf numFmtId="9" fontId="14" fillId="20" borderId="1" xfId="2" applyFont="1" applyFill="1" applyBorder="1" applyAlignment="1">
      <alignment horizontal="center" vertical="center"/>
    </xf>
    <xf numFmtId="9" fontId="1" fillId="24" borderId="1" xfId="2" applyFont="1" applyFill="1" applyBorder="1" applyAlignment="1">
      <alignment horizontal="center" vertical="center" wrapText="1"/>
    </xf>
    <xf numFmtId="9" fontId="1" fillId="25" borderId="1" xfId="0" applyNumberFormat="1" applyFont="1" applyFill="1" applyBorder="1" applyAlignment="1">
      <alignment horizontal="center" vertical="center" wrapText="1"/>
    </xf>
    <xf numFmtId="9" fontId="1" fillId="26" borderId="1" xfId="2" applyFont="1" applyFill="1" applyBorder="1" applyAlignment="1">
      <alignment horizontal="center" vertical="center" wrapText="1"/>
    </xf>
    <xf numFmtId="9" fontId="1" fillId="27" borderId="1" xfId="2" applyFont="1" applyFill="1" applyBorder="1" applyAlignment="1">
      <alignment horizontal="center" vertical="center" wrapText="1"/>
    </xf>
    <xf numFmtId="9" fontId="1" fillId="15" borderId="1" xfId="2" applyFont="1" applyFill="1" applyBorder="1" applyAlignment="1">
      <alignment horizontal="center" vertical="center" wrapText="1"/>
    </xf>
    <xf numFmtId="9" fontId="1" fillId="28" borderId="1" xfId="0" applyNumberFormat="1" applyFont="1" applyFill="1" applyBorder="1" applyAlignment="1">
      <alignment horizontal="center" vertical="center" wrapText="1"/>
    </xf>
    <xf numFmtId="9" fontId="1" fillId="30" borderId="1" xfId="0" applyNumberFormat="1" applyFont="1" applyFill="1" applyBorder="1" applyAlignment="1">
      <alignment horizontal="center" vertical="center" wrapText="1"/>
    </xf>
    <xf numFmtId="0" fontId="18" fillId="12" borderId="1" xfId="0" applyFont="1" applyFill="1" applyBorder="1" applyAlignment="1">
      <alignment horizontal="center" vertical="center" wrapText="1"/>
    </xf>
    <xf numFmtId="9" fontId="14" fillId="2" borderId="1" xfId="2" applyFont="1" applyFill="1" applyBorder="1" applyAlignment="1">
      <alignment horizontal="center" vertical="center"/>
    </xf>
    <xf numFmtId="0" fontId="7" fillId="2" borderId="1" xfId="0" applyFont="1" applyFill="1" applyBorder="1" applyAlignment="1">
      <alignment horizontal="justify" vertical="center"/>
    </xf>
    <xf numFmtId="0" fontId="7"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0" xfId="2" applyFont="1" applyFill="1" applyAlignment="1">
      <alignment horizontal="center" vertical="center"/>
    </xf>
    <xf numFmtId="0" fontId="7" fillId="2" borderId="0" xfId="0" applyFont="1" applyFill="1" applyAlignment="1">
      <alignment horizontal="justify" vertical="center"/>
    </xf>
    <xf numFmtId="0" fontId="15" fillId="2" borderId="0" xfId="0" applyFont="1" applyFill="1" applyAlignment="1">
      <alignment horizontal="justify" vertical="center"/>
    </xf>
    <xf numFmtId="9" fontId="19" fillId="12" borderId="1" xfId="2" applyFont="1" applyFill="1" applyBorder="1" applyAlignment="1">
      <alignment horizontal="center" vertical="center"/>
    </xf>
    <xf numFmtId="0" fontId="10" fillId="0" borderId="0" xfId="0" applyFont="1" applyBorder="1"/>
    <xf numFmtId="0" fontId="0" fillId="0" borderId="7"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vertical="center"/>
    </xf>
    <xf numFmtId="0" fontId="10" fillId="0" borderId="0" xfId="0" applyFont="1" applyBorder="1" applyAlignment="1">
      <alignment horizontal="center" vertical="center"/>
    </xf>
    <xf numFmtId="0" fontId="21"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0" xfId="0" applyFont="1" applyBorder="1" applyAlignment="1">
      <alignment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10" fillId="0" borderId="0" xfId="0" applyFont="1" applyBorder="1" applyAlignment="1">
      <alignment vertical="center" wrapText="1"/>
    </xf>
    <xf numFmtId="0" fontId="11" fillId="31" borderId="1" xfId="0" applyFont="1" applyFill="1" applyBorder="1" applyAlignment="1">
      <alignment horizontal="center" vertical="center"/>
    </xf>
    <xf numFmtId="0" fontId="0" fillId="0" borderId="0" xfId="0" applyFill="1" applyBorder="1"/>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10" fillId="0" borderId="0" xfId="0" applyFont="1" applyBorder="1" applyAlignment="1">
      <alignment horizontal="left"/>
    </xf>
    <xf numFmtId="0" fontId="10" fillId="0" borderId="6" xfId="0" applyFont="1" applyBorder="1"/>
    <xf numFmtId="9" fontId="11" fillId="7" borderId="1" xfId="2"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6" fillId="0" borderId="0" xfId="0" applyFont="1" applyAlignment="1">
      <alignment horizontal="center" vertical="center" wrapText="1"/>
    </xf>
    <xf numFmtId="9" fontId="7" fillId="2" borderId="8" xfId="2" applyFont="1" applyFill="1" applyBorder="1" applyAlignment="1">
      <alignment horizontal="center" vertical="center" wrapText="1"/>
    </xf>
    <xf numFmtId="9" fontId="7" fillId="2" borderId="10" xfId="2" applyFont="1" applyFill="1" applyBorder="1" applyAlignment="1">
      <alignment horizontal="center" vertical="center" wrapText="1"/>
    </xf>
    <xf numFmtId="0" fontId="7" fillId="2" borderId="8"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6" fillId="0" borderId="1" xfId="0" applyFont="1" applyBorder="1" applyAlignment="1">
      <alignment horizontal="right" vertical="center"/>
    </xf>
    <xf numFmtId="9" fontId="1" fillId="4" borderId="8" xfId="0" applyNumberFormat="1" applyFont="1" applyFill="1" applyBorder="1" applyAlignment="1">
      <alignment horizontal="center" vertical="center" wrapText="1"/>
    </xf>
    <xf numFmtId="9" fontId="1" fillId="4" borderId="10" xfId="0"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9" fontId="7" fillId="17" borderId="8" xfId="0" applyNumberFormat="1" applyFont="1" applyFill="1" applyBorder="1" applyAlignment="1">
      <alignment horizontal="center" vertical="center" wrapText="1"/>
    </xf>
    <xf numFmtId="9" fontId="7" fillId="17" borderId="10" xfId="0" applyNumberFormat="1" applyFont="1" applyFill="1" applyBorder="1" applyAlignment="1">
      <alignment horizontal="center" vertical="center" wrapText="1"/>
    </xf>
    <xf numFmtId="9" fontId="9" fillId="2" borderId="1" xfId="2"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9" fontId="1" fillId="29" borderId="8" xfId="0" applyNumberFormat="1" applyFont="1" applyFill="1" applyBorder="1" applyAlignment="1">
      <alignment horizontal="center" vertical="center" wrapText="1"/>
    </xf>
    <xf numFmtId="9" fontId="1" fillId="29" borderId="10"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left"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7"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9" fontId="7" fillId="2" borderId="8" xfId="0" applyNumberFormat="1"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9" fontId="7" fillId="2" borderId="8" xfId="1" applyNumberFormat="1" applyFont="1" applyFill="1" applyBorder="1" applyAlignment="1">
      <alignment horizontal="center" vertical="center" wrapText="1"/>
    </xf>
    <xf numFmtId="9" fontId="7" fillId="2" borderId="10" xfId="1" applyNumberFormat="1" applyFont="1" applyFill="1" applyBorder="1" applyAlignment="1">
      <alignment horizontal="center" vertical="center" wrapText="1"/>
    </xf>
    <xf numFmtId="0" fontId="11" fillId="31" borderId="4" xfId="0" applyFont="1" applyFill="1" applyBorder="1" applyAlignment="1">
      <alignment horizontal="left" vertical="center" wrapText="1"/>
    </xf>
    <xf numFmtId="0" fontId="11" fillId="31" borderId="11" xfId="0" applyFont="1" applyFill="1" applyBorder="1" applyAlignment="1">
      <alignment horizontal="left" vertical="center" wrapText="1"/>
    </xf>
    <xf numFmtId="0" fontId="11" fillId="31" borderId="5" xfId="0" applyFont="1" applyFill="1" applyBorder="1" applyAlignment="1">
      <alignment horizontal="left" vertical="center" wrapText="1"/>
    </xf>
    <xf numFmtId="0" fontId="10" fillId="0" borderId="1" xfId="0" applyFont="1" applyBorder="1" applyAlignment="1">
      <alignment horizontal="left" vertical="center"/>
    </xf>
    <xf numFmtId="0" fontId="22" fillId="16"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21" fillId="31" borderId="1" xfId="0" applyFont="1" applyFill="1" applyBorder="1" applyAlignment="1">
      <alignment horizontal="center" vertical="center" wrapText="1"/>
    </xf>
    <xf numFmtId="0" fontId="11" fillId="31" borderId="1" xfId="0" applyFont="1" applyFill="1" applyBorder="1" applyAlignment="1">
      <alignment horizontal="center" vertical="center"/>
    </xf>
    <xf numFmtId="0" fontId="10" fillId="0" borderId="1" xfId="0" applyFont="1" applyBorder="1" applyAlignment="1">
      <alignment horizontal="center" vertical="center"/>
    </xf>
    <xf numFmtId="0" fontId="11" fillId="31" borderId="1" xfId="0" applyFont="1" applyFill="1" applyBorder="1" applyAlignment="1">
      <alignment horizontal="left" vertical="center" wrapText="1"/>
    </xf>
    <xf numFmtId="0" fontId="13" fillId="0" borderId="1" xfId="0" applyFont="1" applyBorder="1" applyAlignment="1">
      <alignment horizontal="left" vertical="center"/>
    </xf>
    <xf numFmtId="0" fontId="14" fillId="0" borderId="1" xfId="0" applyFont="1" applyBorder="1" applyAlignment="1">
      <alignment horizontal="justify" vertical="center" wrapText="1"/>
    </xf>
    <xf numFmtId="0" fontId="20" fillId="16" borderId="7"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4" xfId="0" applyFont="1" applyFill="1" applyBorder="1" applyAlignment="1">
      <alignment horizontal="center" vertical="center"/>
    </xf>
    <xf numFmtId="0" fontId="20" fillId="16" borderId="11"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66CCFF"/>
      <color rgb="FFCCFF66"/>
      <color rgb="FFCCCC00"/>
      <color rgb="FFFF9966"/>
      <color rgb="FFFFFFFF"/>
      <color rgb="FFFF3399"/>
      <color rgb="FF00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election activeCell="F23" sqref="F23"/>
    </sheetView>
  </sheetViews>
  <sheetFormatPr baseColWidth="10" defaultRowHeight="15" x14ac:dyDescent="0.25"/>
  <cols>
    <col min="1" max="1" width="2.42578125" style="17" customWidth="1"/>
    <col min="2" max="2" width="5.5703125" style="17" customWidth="1"/>
    <col min="3" max="3" width="54" style="21" customWidth="1"/>
    <col min="4" max="4" width="14.28515625" style="17" customWidth="1"/>
    <col min="5" max="5" width="11.42578125" style="17"/>
    <col min="6" max="6" width="15.7109375" style="17" customWidth="1"/>
    <col min="7" max="7" width="12.42578125" style="17" customWidth="1"/>
    <col min="8" max="16384" width="11.42578125" style="17"/>
  </cols>
  <sheetData>
    <row r="2" spans="2:7" x14ac:dyDescent="0.25">
      <c r="C2" s="18" t="s">
        <v>145</v>
      </c>
    </row>
    <row r="3" spans="2:7" x14ac:dyDescent="0.25">
      <c r="B3" s="19" t="s">
        <v>146</v>
      </c>
      <c r="C3" s="20" t="s">
        <v>147</v>
      </c>
    </row>
    <row r="4" spans="2:7" x14ac:dyDescent="0.25">
      <c r="B4" s="19" t="s">
        <v>148</v>
      </c>
      <c r="C4" s="20" t="s">
        <v>149</v>
      </c>
    </row>
    <row r="5" spans="2:7" x14ac:dyDescent="0.25">
      <c r="B5" s="19" t="s">
        <v>150</v>
      </c>
      <c r="C5" s="20" t="s">
        <v>151</v>
      </c>
    </row>
    <row r="6" spans="2:7" x14ac:dyDescent="0.25">
      <c r="B6" s="19" t="s">
        <v>152</v>
      </c>
      <c r="C6" s="20" t="s">
        <v>153</v>
      </c>
    </row>
    <row r="8" spans="2:7" ht="21" customHeight="1" x14ac:dyDescent="0.25">
      <c r="B8" s="130" t="s">
        <v>6</v>
      </c>
      <c r="C8" s="131"/>
      <c r="D8" s="22" t="s">
        <v>154</v>
      </c>
      <c r="E8" s="22" t="s">
        <v>155</v>
      </c>
      <c r="F8" s="22" t="s">
        <v>156</v>
      </c>
      <c r="G8" s="22" t="s">
        <v>157</v>
      </c>
    </row>
    <row r="9" spans="2:7" ht="36.75" customHeight="1" x14ac:dyDescent="0.25">
      <c r="B9" s="23">
        <v>1</v>
      </c>
      <c r="C9" s="16" t="s">
        <v>40</v>
      </c>
      <c r="D9" s="23" t="s">
        <v>158</v>
      </c>
      <c r="E9" s="23" t="s">
        <v>158</v>
      </c>
      <c r="F9" s="23" t="s">
        <v>158</v>
      </c>
      <c r="G9" s="23"/>
    </row>
    <row r="10" spans="2:7" ht="36.75" customHeight="1" x14ac:dyDescent="0.25">
      <c r="B10" s="23">
        <v>2</v>
      </c>
      <c r="C10" s="16" t="s">
        <v>31</v>
      </c>
      <c r="D10" s="23" t="s">
        <v>158</v>
      </c>
      <c r="E10" s="23"/>
      <c r="F10" s="23" t="s">
        <v>158</v>
      </c>
      <c r="G10" s="23"/>
    </row>
    <row r="11" spans="2:7" ht="36.75" customHeight="1" x14ac:dyDescent="0.25">
      <c r="B11" s="23">
        <v>3</v>
      </c>
      <c r="C11" s="16" t="s">
        <v>32</v>
      </c>
      <c r="D11" s="23"/>
      <c r="E11" s="23"/>
      <c r="F11" s="23" t="s">
        <v>158</v>
      </c>
      <c r="G11" s="23"/>
    </row>
    <row r="12" spans="2:7" ht="36.75" customHeight="1" x14ac:dyDescent="0.25">
      <c r="B12" s="23">
        <v>4</v>
      </c>
      <c r="C12" s="16" t="s">
        <v>159</v>
      </c>
      <c r="D12" s="23" t="s">
        <v>158</v>
      </c>
      <c r="E12" s="23" t="s">
        <v>158</v>
      </c>
      <c r="F12" s="23" t="s">
        <v>158</v>
      </c>
      <c r="G12" s="23" t="s">
        <v>158</v>
      </c>
    </row>
    <row r="13" spans="2:7" ht="36.75" customHeight="1" x14ac:dyDescent="0.25">
      <c r="B13" s="23">
        <v>5</v>
      </c>
      <c r="C13" s="16" t="s">
        <v>42</v>
      </c>
      <c r="D13" s="23"/>
      <c r="E13" s="23" t="s">
        <v>158</v>
      </c>
      <c r="F13" s="23"/>
      <c r="G13" s="23" t="s">
        <v>158</v>
      </c>
    </row>
    <row r="14" spans="2:7" ht="36.75" customHeight="1" x14ac:dyDescent="0.25">
      <c r="B14" s="23">
        <v>6</v>
      </c>
      <c r="C14" s="16" t="s">
        <v>35</v>
      </c>
      <c r="D14" s="23" t="s">
        <v>158</v>
      </c>
      <c r="E14" s="23" t="s">
        <v>158</v>
      </c>
      <c r="F14" s="23" t="s">
        <v>158</v>
      </c>
      <c r="G14" s="23"/>
    </row>
    <row r="15" spans="2:7" ht="36.75" customHeight="1" x14ac:dyDescent="0.25">
      <c r="B15" s="23">
        <v>7</v>
      </c>
      <c r="C15" s="16" t="s">
        <v>36</v>
      </c>
      <c r="D15" s="23" t="s">
        <v>158</v>
      </c>
      <c r="E15" s="23" t="s">
        <v>158</v>
      </c>
      <c r="F15" s="23" t="s">
        <v>158</v>
      </c>
      <c r="G15" s="23"/>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Y75"/>
  <sheetViews>
    <sheetView showGridLines="0" tabSelected="1" topLeftCell="F1" zoomScale="57" zoomScaleNormal="57" workbookViewId="0">
      <selection activeCell="P8" sqref="P8"/>
    </sheetView>
  </sheetViews>
  <sheetFormatPr baseColWidth="10" defaultRowHeight="15.75" x14ac:dyDescent="0.25"/>
  <cols>
    <col min="1" max="1" width="4" style="21" customWidth="1"/>
    <col min="2" max="2" width="4" style="1" bestFit="1" customWidth="1"/>
    <col min="3" max="3" width="22.140625" style="33" customWidth="1"/>
    <col min="4" max="4" width="26.7109375" style="34" customWidth="1"/>
    <col min="5" max="5" width="42.28515625" style="35" customWidth="1"/>
    <col min="6" max="6" width="44" style="36" customWidth="1"/>
    <col min="7" max="7" width="40.42578125" style="35" customWidth="1"/>
    <col min="8" max="8" width="42.28515625" style="35" customWidth="1"/>
    <col min="9" max="9" width="8.5703125" style="1" customWidth="1"/>
    <col min="10" max="10" width="10.28515625" style="1" customWidth="1"/>
    <col min="11" max="11" width="10.85546875" style="43" customWidth="1"/>
    <col min="12" max="12" width="71.28515625" style="36" customWidth="1"/>
    <col min="13" max="13" width="5.7109375" style="1" customWidth="1"/>
    <col min="14" max="14" width="5.42578125" style="1" customWidth="1"/>
    <col min="15" max="15" width="12" style="39" customWidth="1"/>
    <col min="16" max="16" width="54.140625" style="36" customWidth="1"/>
    <col min="17" max="17" width="29.7109375" style="35" customWidth="1"/>
    <col min="18" max="18" width="9.7109375" style="1" customWidth="1"/>
    <col min="19" max="19" width="10.5703125" style="33" customWidth="1"/>
    <col min="20" max="20" width="9.5703125" style="1" customWidth="1"/>
    <col min="21" max="21" width="14.85546875" style="106" customWidth="1"/>
    <col min="22" max="22" width="101.5703125" style="107" customWidth="1"/>
    <col min="23" max="23" width="0" style="40" hidden="1" customWidth="1"/>
    <col min="24" max="24" width="11.42578125" style="40"/>
    <col min="26" max="16384" width="11.42578125" style="40"/>
  </cols>
  <sheetData>
    <row r="2" spans="2:23" x14ac:dyDescent="0.25">
      <c r="B2" s="163" t="s">
        <v>0</v>
      </c>
      <c r="C2" s="163"/>
      <c r="D2" s="163"/>
      <c r="E2" s="163"/>
      <c r="F2" s="163"/>
      <c r="G2" s="163"/>
      <c r="H2" s="163"/>
      <c r="I2" s="163"/>
      <c r="J2" s="163"/>
      <c r="K2" s="163"/>
      <c r="L2" s="163"/>
      <c r="M2" s="163"/>
      <c r="N2" s="163"/>
      <c r="O2" s="163"/>
      <c r="P2" s="163"/>
      <c r="Q2" s="163"/>
      <c r="R2" s="163"/>
      <c r="S2" s="163"/>
      <c r="T2" s="163"/>
      <c r="U2" s="163"/>
      <c r="V2" s="163"/>
    </row>
    <row r="3" spans="2:23" x14ac:dyDescent="0.25">
      <c r="B3" s="164" t="s">
        <v>29</v>
      </c>
      <c r="C3" s="164"/>
      <c r="D3" s="164"/>
      <c r="E3" s="164"/>
      <c r="F3" s="164"/>
      <c r="G3" s="164"/>
      <c r="H3" s="164"/>
      <c r="I3" s="164"/>
      <c r="J3" s="164"/>
      <c r="K3" s="164"/>
      <c r="L3" s="164"/>
      <c r="M3" s="164"/>
      <c r="N3" s="164"/>
      <c r="O3" s="164"/>
      <c r="P3" s="164"/>
      <c r="Q3" s="164"/>
      <c r="R3" s="164"/>
      <c r="S3" s="164"/>
      <c r="T3" s="164"/>
      <c r="U3" s="164"/>
      <c r="V3" s="164"/>
    </row>
    <row r="4" spans="2:23" x14ac:dyDescent="0.25">
      <c r="B4" s="163" t="s">
        <v>1</v>
      </c>
      <c r="C4" s="163"/>
      <c r="D4" s="163"/>
      <c r="E4" s="163"/>
      <c r="F4" s="163"/>
      <c r="G4" s="163"/>
      <c r="H4" s="163" t="s">
        <v>2</v>
      </c>
      <c r="I4" s="163"/>
      <c r="J4" s="163"/>
      <c r="K4" s="163"/>
      <c r="L4" s="163"/>
      <c r="M4" s="163"/>
      <c r="N4" s="163"/>
      <c r="O4" s="163"/>
      <c r="P4" s="163" t="s">
        <v>3</v>
      </c>
      <c r="Q4" s="163"/>
      <c r="R4" s="163"/>
      <c r="S4" s="163"/>
      <c r="T4" s="163"/>
      <c r="U4" s="163"/>
      <c r="V4" s="101"/>
    </row>
    <row r="5" spans="2:23" ht="15.75" customHeight="1" x14ac:dyDescent="0.25">
      <c r="B5" s="162" t="s">
        <v>27</v>
      </c>
      <c r="C5" s="162" t="s">
        <v>4</v>
      </c>
      <c r="D5" s="162" t="s">
        <v>6</v>
      </c>
      <c r="E5" s="162" t="s">
        <v>5</v>
      </c>
      <c r="F5" s="162"/>
      <c r="G5" s="162"/>
      <c r="H5" s="162" t="s">
        <v>7</v>
      </c>
      <c r="I5" s="162" t="s">
        <v>8</v>
      </c>
      <c r="J5" s="162"/>
      <c r="K5" s="162"/>
      <c r="L5" s="166" t="s">
        <v>9</v>
      </c>
      <c r="M5" s="166"/>
      <c r="N5" s="166"/>
      <c r="O5" s="166"/>
      <c r="P5" s="162" t="s">
        <v>10</v>
      </c>
      <c r="Q5" s="162" t="s">
        <v>11</v>
      </c>
      <c r="R5" s="167" t="s">
        <v>12</v>
      </c>
      <c r="S5" s="167" t="s">
        <v>13</v>
      </c>
      <c r="T5" s="165" t="s">
        <v>14</v>
      </c>
      <c r="U5" s="165" t="s">
        <v>28</v>
      </c>
      <c r="V5" s="162" t="s">
        <v>278</v>
      </c>
    </row>
    <row r="6" spans="2:23" x14ac:dyDescent="0.25">
      <c r="B6" s="162"/>
      <c r="C6" s="162"/>
      <c r="D6" s="162"/>
      <c r="E6" s="162"/>
      <c r="F6" s="162"/>
      <c r="G6" s="162"/>
      <c r="H6" s="162"/>
      <c r="I6" s="162" t="s">
        <v>15</v>
      </c>
      <c r="J6" s="162"/>
      <c r="K6" s="162"/>
      <c r="L6" s="162" t="s">
        <v>16</v>
      </c>
      <c r="M6" s="162" t="s">
        <v>17</v>
      </c>
      <c r="N6" s="162"/>
      <c r="O6" s="162"/>
      <c r="P6" s="162"/>
      <c r="Q6" s="162"/>
      <c r="R6" s="167"/>
      <c r="S6" s="167"/>
      <c r="T6" s="165"/>
      <c r="U6" s="165"/>
      <c r="V6" s="162"/>
    </row>
    <row r="7" spans="2:23" ht="75" x14ac:dyDescent="0.25">
      <c r="B7" s="162"/>
      <c r="C7" s="162"/>
      <c r="D7" s="162"/>
      <c r="E7" s="162"/>
      <c r="F7" s="162"/>
      <c r="G7" s="162"/>
      <c r="H7" s="162"/>
      <c r="I7" s="37" t="s">
        <v>18</v>
      </c>
      <c r="J7" s="38" t="s">
        <v>19</v>
      </c>
      <c r="K7" s="42" t="s">
        <v>20</v>
      </c>
      <c r="L7" s="162"/>
      <c r="M7" s="38" t="s">
        <v>18</v>
      </c>
      <c r="N7" s="38" t="s">
        <v>19</v>
      </c>
      <c r="O7" s="37" t="s">
        <v>21</v>
      </c>
      <c r="P7" s="162"/>
      <c r="Q7" s="162"/>
      <c r="R7" s="167"/>
      <c r="S7" s="167"/>
      <c r="T7" s="165"/>
      <c r="U7" s="165"/>
      <c r="V7" s="162"/>
    </row>
    <row r="8" spans="2:23" ht="409.5" customHeight="1" x14ac:dyDescent="0.25">
      <c r="B8" s="157">
        <v>1</v>
      </c>
      <c r="C8" s="153" t="s">
        <v>30</v>
      </c>
      <c r="D8" s="168" t="s">
        <v>172</v>
      </c>
      <c r="E8" s="155" t="s">
        <v>165</v>
      </c>
      <c r="F8" s="155"/>
      <c r="G8" s="155"/>
      <c r="H8" s="151" t="s">
        <v>255</v>
      </c>
      <c r="I8" s="153">
        <v>2</v>
      </c>
      <c r="J8" s="153">
        <v>20</v>
      </c>
      <c r="K8" s="159" t="str">
        <f>IF(I8*J8=0," ",IF(OR(AND(I8=1,J8=5),AND(I8=1,J8=10),AND(I8=2,J8=10)),"Bajo",IF(OR(AND(I8=1,J8=20),AND(I8=2,J8=10),AND(I8=3,J8=5),AND(I8=4,J8=5),AND(I8=5,J8=5)),"Moderado",IF(OR(AND(I8=2,J8=20),AND(I8=3,J8=10),AND(I8=4,J8=10),AND(I8=5,J8=10)),"Alto",IF(OR(AND(I8=3,J8=20),AND(I8=4,J8=20),AND(I8=5,J8=20)),"Extremo","")))))</f>
        <v>Alto</v>
      </c>
      <c r="L8" s="155" t="s">
        <v>253</v>
      </c>
      <c r="M8" s="153">
        <v>1</v>
      </c>
      <c r="N8" s="153">
        <v>20</v>
      </c>
      <c r="O8" s="171" t="str">
        <f>IF(M8*N8=0," ",IF(OR(AND(M8=1,N8=5),AND(M8=1,N8=10),AND(M8=2,N8=10)),"Bajo",IF(OR(AND(M8=1,N8=20),AND(M8=2,N8=10),AND(M8=3,N8=5),AND(M8=4,N8=5),AND(M8=5,N8=5)),"Moderado",IF(OR(AND(M8=2,N8=20),AND(M8=3,N8=10),AND(M8=4,N8=10),AND(M8=5,N8=10)),"Alto",IF(OR(AND(M8=3,N8=20),AND(M8=4,N8=20),AND(M8=5,N8=20)),"Extremo","")))))</f>
        <v>Moderado</v>
      </c>
      <c r="P8" s="55" t="s">
        <v>289</v>
      </c>
      <c r="Q8" s="15" t="s">
        <v>288</v>
      </c>
      <c r="R8" s="61">
        <v>44197</v>
      </c>
      <c r="S8" s="61">
        <v>44553</v>
      </c>
      <c r="T8" s="56">
        <v>1</v>
      </c>
      <c r="U8" s="64">
        <f>W8</f>
        <v>0.4</v>
      </c>
      <c r="V8" s="65" t="s">
        <v>322</v>
      </c>
      <c r="W8" s="83">
        <v>0.4</v>
      </c>
    </row>
    <row r="9" spans="2:23" ht="69" customHeight="1" x14ac:dyDescent="0.25">
      <c r="B9" s="157"/>
      <c r="C9" s="153"/>
      <c r="D9" s="168"/>
      <c r="E9" s="155"/>
      <c r="F9" s="155"/>
      <c r="G9" s="155"/>
      <c r="H9" s="151"/>
      <c r="I9" s="153"/>
      <c r="J9" s="153"/>
      <c r="K9" s="159"/>
      <c r="L9" s="155"/>
      <c r="M9" s="153"/>
      <c r="N9" s="153"/>
      <c r="O9" s="171"/>
      <c r="P9" s="59" t="s">
        <v>290</v>
      </c>
      <c r="Q9" s="15" t="s">
        <v>189</v>
      </c>
      <c r="R9" s="61">
        <v>44228</v>
      </c>
      <c r="S9" s="61">
        <v>44561</v>
      </c>
      <c r="T9" s="60">
        <v>3</v>
      </c>
      <c r="U9" s="64">
        <f>W9</f>
        <v>0.33</v>
      </c>
      <c r="V9" s="65" t="s">
        <v>316</v>
      </c>
      <c r="W9" s="84">
        <v>0.33</v>
      </c>
    </row>
    <row r="10" spans="2:23" ht="78.75" x14ac:dyDescent="0.25">
      <c r="B10" s="157"/>
      <c r="C10" s="153"/>
      <c r="D10" s="168"/>
      <c r="E10" s="3" t="s">
        <v>200</v>
      </c>
      <c r="F10" s="30" t="s">
        <v>208</v>
      </c>
      <c r="G10" s="3"/>
      <c r="H10" s="151"/>
      <c r="I10" s="153"/>
      <c r="J10" s="153"/>
      <c r="K10" s="159"/>
      <c r="L10" s="30" t="s">
        <v>204</v>
      </c>
      <c r="M10" s="153"/>
      <c r="N10" s="153"/>
      <c r="O10" s="171"/>
      <c r="P10" s="26"/>
      <c r="Q10" s="24"/>
      <c r="R10" s="57"/>
      <c r="S10" s="57"/>
      <c r="T10" s="44"/>
      <c r="U10" s="64"/>
      <c r="V10" s="102"/>
      <c r="W10" s="78"/>
    </row>
    <row r="11" spans="2:23" ht="47.25" x14ac:dyDescent="0.25">
      <c r="B11" s="157"/>
      <c r="C11" s="153"/>
      <c r="D11" s="168"/>
      <c r="E11" s="25" t="s">
        <v>209</v>
      </c>
      <c r="F11" s="25" t="s">
        <v>41</v>
      </c>
      <c r="G11" s="31"/>
      <c r="H11" s="151"/>
      <c r="I11" s="153"/>
      <c r="J11" s="153"/>
      <c r="K11" s="159"/>
      <c r="L11" s="25" t="s">
        <v>242</v>
      </c>
      <c r="M11" s="153"/>
      <c r="N11" s="153"/>
      <c r="O11" s="171"/>
      <c r="P11" s="54" t="s">
        <v>291</v>
      </c>
      <c r="Q11" s="15" t="s">
        <v>210</v>
      </c>
      <c r="R11" s="61">
        <v>44197</v>
      </c>
      <c r="S11" s="61">
        <v>44561</v>
      </c>
      <c r="T11" s="53">
        <v>1</v>
      </c>
      <c r="U11" s="64">
        <f>W11</f>
        <v>0.33</v>
      </c>
      <c r="V11" s="65" t="s">
        <v>297</v>
      </c>
      <c r="W11" s="85">
        <v>0.33</v>
      </c>
    </row>
    <row r="12" spans="2:23" ht="47.25" x14ac:dyDescent="0.25">
      <c r="B12" s="157"/>
      <c r="C12" s="153"/>
      <c r="D12" s="168"/>
      <c r="E12" s="3" t="s">
        <v>180</v>
      </c>
      <c r="F12" s="30" t="s">
        <v>185</v>
      </c>
      <c r="G12" s="3"/>
      <c r="H12" s="151"/>
      <c r="I12" s="153"/>
      <c r="J12" s="153"/>
      <c r="K12" s="159"/>
      <c r="L12" s="30" t="s">
        <v>192</v>
      </c>
      <c r="M12" s="153"/>
      <c r="N12" s="153"/>
      <c r="O12" s="171"/>
      <c r="P12" s="26"/>
      <c r="Q12" s="24"/>
      <c r="R12" s="57"/>
      <c r="S12" s="57"/>
      <c r="T12" s="44"/>
      <c r="U12" s="64"/>
      <c r="V12" s="65"/>
      <c r="W12" s="78"/>
    </row>
    <row r="13" spans="2:23" ht="30" customHeight="1" x14ac:dyDescent="0.25">
      <c r="B13" s="157"/>
      <c r="C13" s="153"/>
      <c r="D13" s="168"/>
      <c r="E13" s="155" t="s">
        <v>186</v>
      </c>
      <c r="F13" s="173" t="s">
        <v>187</v>
      </c>
      <c r="G13" s="173"/>
      <c r="H13" s="151"/>
      <c r="I13" s="153"/>
      <c r="J13" s="153"/>
      <c r="K13" s="159"/>
      <c r="L13" s="155" t="s">
        <v>197</v>
      </c>
      <c r="M13" s="153"/>
      <c r="N13" s="153"/>
      <c r="O13" s="171"/>
      <c r="P13" s="151" t="s">
        <v>213</v>
      </c>
      <c r="Q13" s="151" t="s">
        <v>212</v>
      </c>
      <c r="R13" s="152">
        <v>44210</v>
      </c>
      <c r="S13" s="152">
        <v>44558</v>
      </c>
      <c r="T13" s="153" t="s">
        <v>198</v>
      </c>
      <c r="U13" s="182">
        <f>W13</f>
        <v>1</v>
      </c>
      <c r="V13" s="180" t="s">
        <v>299</v>
      </c>
      <c r="W13" s="138">
        <v>1</v>
      </c>
    </row>
    <row r="14" spans="2:23" x14ac:dyDescent="0.25">
      <c r="B14" s="157"/>
      <c r="C14" s="153"/>
      <c r="D14" s="168"/>
      <c r="E14" s="155"/>
      <c r="F14" s="173"/>
      <c r="G14" s="173"/>
      <c r="H14" s="151"/>
      <c r="I14" s="153"/>
      <c r="J14" s="153"/>
      <c r="K14" s="159"/>
      <c r="L14" s="155"/>
      <c r="M14" s="153"/>
      <c r="N14" s="153"/>
      <c r="O14" s="171"/>
      <c r="P14" s="148"/>
      <c r="Q14" s="184"/>
      <c r="R14" s="185"/>
      <c r="S14" s="185"/>
      <c r="T14" s="185"/>
      <c r="U14" s="183"/>
      <c r="V14" s="181"/>
      <c r="W14" s="139"/>
    </row>
    <row r="15" spans="2:23" ht="31.5" x14ac:dyDescent="0.25">
      <c r="B15" s="157"/>
      <c r="C15" s="153"/>
      <c r="D15" s="168"/>
      <c r="E15" s="155" t="s">
        <v>181</v>
      </c>
      <c r="F15" s="25" t="s">
        <v>214</v>
      </c>
      <c r="G15" s="29"/>
      <c r="H15" s="151"/>
      <c r="I15" s="153"/>
      <c r="J15" s="153"/>
      <c r="K15" s="159"/>
      <c r="L15" s="30" t="s">
        <v>193</v>
      </c>
      <c r="M15" s="153"/>
      <c r="N15" s="153"/>
      <c r="O15" s="171"/>
      <c r="P15" s="151" t="s">
        <v>292</v>
      </c>
      <c r="Q15" s="151" t="s">
        <v>210</v>
      </c>
      <c r="R15" s="152">
        <v>44197</v>
      </c>
      <c r="S15" s="152">
        <v>44561</v>
      </c>
      <c r="T15" s="169">
        <v>1</v>
      </c>
      <c r="U15" s="133">
        <f>W15</f>
        <v>0.33</v>
      </c>
      <c r="V15" s="135" t="s">
        <v>298</v>
      </c>
      <c r="W15" s="140">
        <v>0.33</v>
      </c>
    </row>
    <row r="16" spans="2:23" ht="31.5" x14ac:dyDescent="0.25">
      <c r="B16" s="157"/>
      <c r="C16" s="153"/>
      <c r="D16" s="168"/>
      <c r="E16" s="155"/>
      <c r="F16" s="25" t="s">
        <v>182</v>
      </c>
      <c r="G16" s="3"/>
      <c r="H16" s="151"/>
      <c r="I16" s="153"/>
      <c r="J16" s="153"/>
      <c r="K16" s="159"/>
      <c r="L16" s="30" t="s">
        <v>256</v>
      </c>
      <c r="M16" s="153"/>
      <c r="N16" s="153"/>
      <c r="O16" s="171"/>
      <c r="P16" s="148"/>
      <c r="Q16" s="148"/>
      <c r="R16" s="149"/>
      <c r="S16" s="149"/>
      <c r="T16" s="170"/>
      <c r="U16" s="134"/>
      <c r="V16" s="136"/>
      <c r="W16" s="140"/>
    </row>
    <row r="17" spans="2:23" ht="126" x14ac:dyDescent="0.25">
      <c r="B17" s="157"/>
      <c r="C17" s="153"/>
      <c r="D17" s="168"/>
      <c r="E17" s="11" t="s">
        <v>188</v>
      </c>
      <c r="F17" s="30" t="s">
        <v>208</v>
      </c>
      <c r="G17" s="3"/>
      <c r="H17" s="151"/>
      <c r="I17" s="153"/>
      <c r="J17" s="153"/>
      <c r="K17" s="159"/>
      <c r="L17" s="30" t="s">
        <v>257</v>
      </c>
      <c r="M17" s="153"/>
      <c r="N17" s="153"/>
      <c r="O17" s="171"/>
      <c r="P17" s="55" t="s">
        <v>293</v>
      </c>
      <c r="Q17" s="15" t="s">
        <v>203</v>
      </c>
      <c r="R17" s="61">
        <v>44210</v>
      </c>
      <c r="S17" s="61">
        <v>44558</v>
      </c>
      <c r="T17" s="56">
        <v>1</v>
      </c>
      <c r="U17" s="103">
        <f>W17</f>
        <v>1</v>
      </c>
      <c r="V17" s="65" t="s">
        <v>300</v>
      </c>
      <c r="W17" s="87">
        <v>1</v>
      </c>
    </row>
    <row r="18" spans="2:23" ht="94.5" x14ac:dyDescent="0.25">
      <c r="B18" s="157"/>
      <c r="C18" s="153"/>
      <c r="D18" s="168"/>
      <c r="E18" s="11" t="s">
        <v>171</v>
      </c>
      <c r="F18" s="25" t="s">
        <v>47</v>
      </c>
      <c r="G18" s="3"/>
      <c r="H18" s="151"/>
      <c r="I18" s="153"/>
      <c r="J18" s="153"/>
      <c r="K18" s="159"/>
      <c r="L18" s="30" t="s">
        <v>258</v>
      </c>
      <c r="M18" s="153"/>
      <c r="N18" s="153"/>
      <c r="O18" s="171"/>
      <c r="P18" s="26"/>
      <c r="Q18" s="24"/>
      <c r="R18" s="57"/>
      <c r="S18" s="57"/>
      <c r="T18" s="44"/>
      <c r="U18" s="64"/>
      <c r="V18" s="65"/>
      <c r="W18" s="78"/>
    </row>
    <row r="19" spans="2:23" ht="78.75" x14ac:dyDescent="0.25">
      <c r="B19" s="157"/>
      <c r="C19" s="153"/>
      <c r="D19" s="168"/>
      <c r="E19" s="15" t="s">
        <v>237</v>
      </c>
      <c r="F19" s="30" t="s">
        <v>238</v>
      </c>
      <c r="G19" s="2"/>
      <c r="H19" s="151"/>
      <c r="I19" s="153"/>
      <c r="J19" s="153"/>
      <c r="K19" s="159"/>
      <c r="L19" s="30" t="s">
        <v>243</v>
      </c>
      <c r="M19" s="153"/>
      <c r="N19" s="153"/>
      <c r="O19" s="171"/>
      <c r="P19" s="54" t="s">
        <v>283</v>
      </c>
      <c r="Q19" s="15" t="s">
        <v>183</v>
      </c>
      <c r="R19" s="61">
        <v>44197</v>
      </c>
      <c r="S19" s="61">
        <v>44561</v>
      </c>
      <c r="T19" s="53">
        <v>3</v>
      </c>
      <c r="U19" s="64">
        <f>W19</f>
        <v>0.33</v>
      </c>
      <c r="V19" s="65" t="s">
        <v>317</v>
      </c>
      <c r="W19" s="88">
        <v>0.33</v>
      </c>
    </row>
    <row r="20" spans="2:23" ht="409.5" customHeight="1" x14ac:dyDescent="0.25">
      <c r="B20" s="156">
        <v>2</v>
      </c>
      <c r="C20" s="153" t="s">
        <v>275</v>
      </c>
      <c r="D20" s="156" t="s">
        <v>31</v>
      </c>
      <c r="E20" s="155" t="s">
        <v>165</v>
      </c>
      <c r="F20" s="155"/>
      <c r="G20" s="155"/>
      <c r="H20" s="172" t="s">
        <v>271</v>
      </c>
      <c r="I20" s="156">
        <v>3</v>
      </c>
      <c r="J20" s="156">
        <v>20</v>
      </c>
      <c r="K20" s="175" t="str">
        <f>IF(I20*J20=0," ",IF(OR(AND(I20=1,J20=5),AND(I20=1,J20=10),AND(I20=2,J20=10)),"Bajo",IF(OR(AND(I20=1,J20=20),AND(I20=2,J20=10),AND(I20=3,J20=5),AND(I20=4,J20=5),AND(I20=5,J20=5)),"Moderado",IF(OR(AND(I20=2,J20=20),AND(I20=3,J20=10),AND(I20=4,J20=10),AND(I20=5,J20=10)),"Alto",IF(OR(AND(I20=3,J20=20),AND(I20=4,J20=20),AND(I20=5,J20=20)),"Extremo","")))))</f>
        <v>Extremo</v>
      </c>
      <c r="L20" s="155" t="s">
        <v>206</v>
      </c>
      <c r="M20" s="156">
        <v>1</v>
      </c>
      <c r="N20" s="156">
        <v>20</v>
      </c>
      <c r="O20" s="147" t="str">
        <f>IF(M20*N20=0," ",IF(OR(AND(M20=1,N20=5),AND(M20=1,N20=10),AND(M20=2,N20=10)),"Bajo",IF(OR(AND(M20=1,N20=20),AND(M20=2,N20=10),AND(M20=3,N20=5),AND(M20=4,N20=5),AND(M20=5,N20=5)),"Moderado",IF(OR(AND(M20=2,N20=20),AND(M20=3,N20=10),AND(M20=4,N20=10),AND(M20=5,N20=10)),"Alto",IF(OR(AND(M20=3,N20=20),AND(M20=4,N20=20),AND(M20=5,N20=20)),"Extremo","")))))</f>
        <v>Moderado</v>
      </c>
      <c r="P20" s="59" t="s">
        <v>287</v>
      </c>
      <c r="Q20" s="15" t="s">
        <v>288</v>
      </c>
      <c r="R20" s="61">
        <v>44197</v>
      </c>
      <c r="S20" s="61">
        <v>44553</v>
      </c>
      <c r="T20" s="60">
        <v>1</v>
      </c>
      <c r="U20" s="64">
        <f>W20</f>
        <v>0.4</v>
      </c>
      <c r="V20" s="65" t="s">
        <v>322</v>
      </c>
      <c r="W20" s="83">
        <v>0.4</v>
      </c>
    </row>
    <row r="21" spans="2:23" ht="47.25" customHeight="1" x14ac:dyDescent="0.25">
      <c r="B21" s="156"/>
      <c r="C21" s="153"/>
      <c r="D21" s="156"/>
      <c r="E21" s="158"/>
      <c r="F21" s="158"/>
      <c r="G21" s="158"/>
      <c r="H21" s="172"/>
      <c r="I21" s="156"/>
      <c r="J21" s="156"/>
      <c r="K21" s="175"/>
      <c r="L21" s="155"/>
      <c r="M21" s="156"/>
      <c r="N21" s="156"/>
      <c r="O21" s="147"/>
      <c r="P21" s="59" t="s">
        <v>290</v>
      </c>
      <c r="Q21" s="15" t="s">
        <v>189</v>
      </c>
      <c r="R21" s="61">
        <v>44228</v>
      </c>
      <c r="S21" s="61">
        <v>44561</v>
      </c>
      <c r="T21" s="60">
        <v>3</v>
      </c>
      <c r="U21" s="64">
        <f>W21</f>
        <v>0.33</v>
      </c>
      <c r="V21" s="65" t="s">
        <v>316</v>
      </c>
      <c r="W21" s="84">
        <v>0.33</v>
      </c>
    </row>
    <row r="22" spans="2:23" ht="252" x14ac:dyDescent="0.25">
      <c r="B22" s="156"/>
      <c r="C22" s="153"/>
      <c r="D22" s="156"/>
      <c r="E22" s="11" t="s">
        <v>37</v>
      </c>
      <c r="F22" s="27" t="s">
        <v>259</v>
      </c>
      <c r="G22" s="2" t="s">
        <v>22</v>
      </c>
      <c r="H22" s="172"/>
      <c r="I22" s="156"/>
      <c r="J22" s="156"/>
      <c r="K22" s="175" t="str">
        <f>IF(I22*J22=0," ",IF(OR(AND(I22=1,J22=5),AND(I22=1,J22=10),AND(I22=2,J22=10)),"Bajo",IF(OR(AND(I22=1,J22=20),AND(I22=2,J22=10),AND(I22=3,J22=5),AND(I22=4,J22=5),AND(I22=5,J22=5)),"Moderado",IF(OR(AND(I22=2,J22=20),AND(I22=3,J22=10),AND(I22=4,J22=10),AND(I22=5,J22=10)),"Alto",IF(OR(AND(I22=3,J22=20),AND(I22=4,J22=20),AND(I22=5,J22=20)),"Extremo","")))))</f>
        <v xml:space="preserve"> </v>
      </c>
      <c r="L22" s="30" t="s">
        <v>215</v>
      </c>
      <c r="M22" s="156"/>
      <c r="N22" s="156"/>
      <c r="O22" s="147" t="str">
        <f>IF(M22*N22=0," ",IF(OR(AND(M22=1,N22=5),AND(M22=1,N22=10),AND(M22=2,N22=10)),"Bajo",IF(OR(AND(M22=1,N22=20),AND(M22=2,N22=10),AND(M22=3,N22=5),AND(M22=4,N22=5),AND(M22=5,N22=5)),"Moderado",IF(OR(AND(M22=2,N22=20),AND(M22=3,N22=10),AND(M22=4,N22=10),AND(M22=5,N22=10)),"Alto",IF(OR(AND(M22=3,N22=20),AND(M22=4,N22=20),AND(M22=5,N22=20)),"Extremo","")))))</f>
        <v xml:space="preserve"> </v>
      </c>
      <c r="P22" s="59" t="s">
        <v>249</v>
      </c>
      <c r="Q22" s="15" t="s">
        <v>189</v>
      </c>
      <c r="R22" s="61">
        <v>44228</v>
      </c>
      <c r="S22" s="61">
        <v>44561</v>
      </c>
      <c r="T22" s="60">
        <v>2</v>
      </c>
      <c r="U22" s="64">
        <f>W22</f>
        <v>0.5</v>
      </c>
      <c r="V22" s="65" t="s">
        <v>318</v>
      </c>
      <c r="W22" s="89">
        <v>0.5</v>
      </c>
    </row>
    <row r="23" spans="2:23" ht="78.75" x14ac:dyDescent="0.25">
      <c r="B23" s="156"/>
      <c r="C23" s="153"/>
      <c r="D23" s="156"/>
      <c r="E23" s="11" t="s">
        <v>51</v>
      </c>
      <c r="F23" s="30" t="s">
        <v>216</v>
      </c>
      <c r="G23" s="2"/>
      <c r="H23" s="172"/>
      <c r="I23" s="156"/>
      <c r="J23" s="156"/>
      <c r="K23" s="175"/>
      <c r="L23" s="30" t="s">
        <v>205</v>
      </c>
      <c r="M23" s="156"/>
      <c r="N23" s="156"/>
      <c r="O23" s="147"/>
      <c r="P23" s="59" t="s">
        <v>294</v>
      </c>
      <c r="Q23" s="15" t="s">
        <v>189</v>
      </c>
      <c r="R23" s="61">
        <v>44228</v>
      </c>
      <c r="S23" s="61">
        <v>44561</v>
      </c>
      <c r="T23" s="60">
        <v>1</v>
      </c>
      <c r="U23" s="64">
        <f>W23</f>
        <v>0.1</v>
      </c>
      <c r="V23" s="65" t="s">
        <v>319</v>
      </c>
      <c r="W23" s="90">
        <v>0.1</v>
      </c>
    </row>
    <row r="24" spans="2:23" ht="63" x14ac:dyDescent="0.25">
      <c r="B24" s="156"/>
      <c r="C24" s="153"/>
      <c r="D24" s="156"/>
      <c r="E24" s="11" t="s">
        <v>39</v>
      </c>
      <c r="F24" s="27" t="s">
        <v>190</v>
      </c>
      <c r="G24" s="2" t="s">
        <v>191</v>
      </c>
      <c r="H24" s="172"/>
      <c r="I24" s="156"/>
      <c r="J24" s="156"/>
      <c r="K24" s="175"/>
      <c r="L24" s="30" t="s">
        <v>217</v>
      </c>
      <c r="M24" s="156"/>
      <c r="N24" s="156"/>
      <c r="O24" s="147"/>
      <c r="P24" s="26"/>
      <c r="Q24" s="24"/>
      <c r="R24" s="57"/>
      <c r="S24" s="58"/>
      <c r="T24" s="44"/>
      <c r="U24" s="64"/>
      <c r="V24" s="102"/>
      <c r="W24" s="78"/>
    </row>
    <row r="25" spans="2:23" ht="47.25" x14ac:dyDescent="0.25">
      <c r="B25" s="156"/>
      <c r="C25" s="153"/>
      <c r="D25" s="156"/>
      <c r="E25" s="3" t="s">
        <v>180</v>
      </c>
      <c r="F25" s="30" t="s">
        <v>185</v>
      </c>
      <c r="G25" s="3"/>
      <c r="H25" s="172"/>
      <c r="I25" s="156"/>
      <c r="J25" s="156"/>
      <c r="K25" s="175"/>
      <c r="L25" s="30" t="s">
        <v>192</v>
      </c>
      <c r="M25" s="156"/>
      <c r="N25" s="156"/>
      <c r="O25" s="147"/>
      <c r="P25" s="55" t="s">
        <v>286</v>
      </c>
      <c r="Q25" s="15" t="s">
        <v>211</v>
      </c>
      <c r="R25" s="61">
        <v>44210</v>
      </c>
      <c r="S25" s="61">
        <v>44558</v>
      </c>
      <c r="T25" s="56">
        <v>1</v>
      </c>
      <c r="U25" s="103">
        <f>W25</f>
        <v>0.7</v>
      </c>
      <c r="V25" s="65" t="s">
        <v>301</v>
      </c>
      <c r="W25" s="86">
        <v>0.7</v>
      </c>
    </row>
    <row r="26" spans="2:23" ht="94.5" x14ac:dyDescent="0.25">
      <c r="B26" s="156"/>
      <c r="C26" s="153"/>
      <c r="D26" s="156"/>
      <c r="E26" s="11" t="s">
        <v>45</v>
      </c>
      <c r="F26" s="27" t="s">
        <v>46</v>
      </c>
      <c r="G26" s="2"/>
      <c r="H26" s="172"/>
      <c r="I26" s="156"/>
      <c r="J26" s="156"/>
      <c r="K26" s="175"/>
      <c r="L26" s="30" t="s">
        <v>201</v>
      </c>
      <c r="M26" s="156"/>
      <c r="N26" s="156"/>
      <c r="O26" s="147"/>
      <c r="P26" s="26"/>
      <c r="Q26" s="24"/>
      <c r="R26" s="57"/>
      <c r="S26" s="58"/>
      <c r="T26" s="44"/>
      <c r="U26" s="64"/>
      <c r="V26" s="102"/>
      <c r="W26" s="78"/>
    </row>
    <row r="27" spans="2:23" ht="409.5" customHeight="1" x14ac:dyDescent="0.25">
      <c r="B27" s="157">
        <v>3</v>
      </c>
      <c r="C27" s="153" t="s">
        <v>276</v>
      </c>
      <c r="D27" s="156" t="s">
        <v>174</v>
      </c>
      <c r="E27" s="155" t="s">
        <v>165</v>
      </c>
      <c r="F27" s="155"/>
      <c r="G27" s="155"/>
      <c r="H27" s="172" t="s">
        <v>271</v>
      </c>
      <c r="I27" s="156">
        <v>3</v>
      </c>
      <c r="J27" s="156">
        <v>20</v>
      </c>
      <c r="K27" s="175" t="str">
        <f>IF(I27*J27=0," ",IF(OR(AND(I27=1,J27=5),AND(I27=1,J27=10),AND(I27=2,J27=10)),"Bajo",IF(OR(AND(I27=1,J27=20),AND(I27=2,J27=10),AND(I27=3,J27=5),AND(I27=4,J27=5),AND(I27=5,J27=5)),"Moderado",IF(OR(AND(I27=2,J27=20),AND(I27=3,J27=10),AND(I27=4,J27=10),AND(I27=5,J27=10)),"Alto",IF(OR(AND(I27=3,J27=20),AND(I27=4,J27=20),AND(I27=5,J27=20)),"Extremo","")))))</f>
        <v>Extremo</v>
      </c>
      <c r="L27" s="155" t="s">
        <v>206</v>
      </c>
      <c r="M27" s="156">
        <v>1</v>
      </c>
      <c r="N27" s="156">
        <v>20</v>
      </c>
      <c r="O27" s="147" t="str">
        <f>IF(M27*N27=0," ",IF(OR(AND(M27=1,N27=5),AND(M27=1,N27=10),AND(M27=2,N27=10)),"Bajo",IF(OR(AND(M27=1,N27=20),AND(M27=2,N27=10),AND(M27=3,N27=5),AND(M27=4,N27=5),AND(M27=5,N27=5)),"Moderado",IF(OR(AND(M27=2,N27=20),AND(M27=3,N27=10),AND(M27=4,N27=10),AND(M27=5,N27=10)),"Alto",IF(OR(AND(M27=3,N27=20),AND(M27=4,N27=20),AND(M27=5,N27=20)),"Extremo","")))))</f>
        <v>Moderado</v>
      </c>
      <c r="P27" s="59" t="s">
        <v>287</v>
      </c>
      <c r="Q27" s="15" t="s">
        <v>288</v>
      </c>
      <c r="R27" s="61">
        <v>44197</v>
      </c>
      <c r="S27" s="61">
        <v>44553</v>
      </c>
      <c r="T27" s="60">
        <v>1</v>
      </c>
      <c r="U27" s="64">
        <f>W27</f>
        <v>0.4</v>
      </c>
      <c r="V27" s="65" t="s">
        <v>322</v>
      </c>
      <c r="W27" s="83">
        <v>0.4</v>
      </c>
    </row>
    <row r="28" spans="2:23" ht="61.5" customHeight="1" x14ac:dyDescent="0.25">
      <c r="B28" s="157"/>
      <c r="C28" s="153"/>
      <c r="D28" s="156"/>
      <c r="E28" s="158"/>
      <c r="F28" s="158"/>
      <c r="G28" s="158"/>
      <c r="H28" s="172"/>
      <c r="I28" s="156"/>
      <c r="J28" s="156"/>
      <c r="K28" s="175"/>
      <c r="L28" s="155"/>
      <c r="M28" s="156"/>
      <c r="N28" s="156"/>
      <c r="O28" s="147"/>
      <c r="P28" s="59" t="s">
        <v>290</v>
      </c>
      <c r="Q28" s="15" t="s">
        <v>189</v>
      </c>
      <c r="R28" s="61">
        <v>44228</v>
      </c>
      <c r="S28" s="61">
        <v>44561</v>
      </c>
      <c r="T28" s="60">
        <v>3</v>
      </c>
      <c r="U28" s="64">
        <f>W28</f>
        <v>0.33</v>
      </c>
      <c r="V28" s="65" t="s">
        <v>313</v>
      </c>
      <c r="W28" s="84">
        <v>0.33</v>
      </c>
    </row>
    <row r="29" spans="2:23" ht="31.5" x14ac:dyDescent="0.25">
      <c r="B29" s="157"/>
      <c r="C29" s="153"/>
      <c r="D29" s="156"/>
      <c r="E29" s="11" t="s">
        <v>173</v>
      </c>
      <c r="F29" s="30" t="s">
        <v>23</v>
      </c>
      <c r="G29" s="11"/>
      <c r="H29" s="172"/>
      <c r="I29" s="156"/>
      <c r="J29" s="156"/>
      <c r="K29" s="175" t="str">
        <f>IF(I29*J29=0," ",IF(OR(AND(I29=1,J29=5),AND(I29=1,J29=10),AND(I29=2,J29=10)),"Bajo",IF(OR(AND(I29=1,J29=20),AND(I29=2,J29=10),AND(I29=3,J29=5),AND(I29=4,J29=5),AND(I29=5,J29=5)),"Moderado",IF(OR(AND(I29=2,J29=20),AND(I29=3,J29=10),AND(I29=4,J29=10),AND(I29=5,J29=10)),"Alto",IF(OR(AND(I29=3,J29=20),AND(I29=4,J29=20),AND(I29=5,J29=20)),"Extremo","")))))</f>
        <v xml:space="preserve"> </v>
      </c>
      <c r="L29" s="30" t="s">
        <v>194</v>
      </c>
      <c r="M29" s="156"/>
      <c r="N29" s="156"/>
      <c r="O29" s="147" t="str">
        <f>IF(M29*N29=0," ",IF(OR(AND(M29=1,N29=5),AND(M29=1,N29=10),AND(M29=2,N29=10)),"Bajo",IF(OR(AND(M29=1,N29=20),AND(M29=2,N29=10),AND(M29=3,N29=5),AND(M29=4,N29=5),AND(M29=5,N29=5)),"Moderado",IF(OR(AND(M29=2,N29=20),AND(M29=3,N29=10),AND(M29=4,N29=10),AND(M29=5,N29=10)),"Alto",IF(OR(AND(M29=3,N29=20),AND(M29=4,N29=20),AND(M29=5,N29=20)),"Extremo","")))))</f>
        <v xml:space="preserve"> </v>
      </c>
      <c r="P29" s="26"/>
      <c r="Q29" s="24"/>
      <c r="R29" s="57"/>
      <c r="S29" s="58"/>
      <c r="T29" s="44"/>
      <c r="U29" s="64"/>
      <c r="V29" s="102"/>
      <c r="W29" s="78"/>
    </row>
    <row r="30" spans="2:23" ht="31.5" x14ac:dyDescent="0.25">
      <c r="B30" s="157"/>
      <c r="C30" s="153"/>
      <c r="D30" s="156"/>
      <c r="E30" s="155" t="s">
        <v>175</v>
      </c>
      <c r="F30" s="30" t="s">
        <v>176</v>
      </c>
      <c r="G30" s="155" t="s">
        <v>178</v>
      </c>
      <c r="H30" s="172"/>
      <c r="I30" s="156"/>
      <c r="J30" s="156"/>
      <c r="K30" s="175"/>
      <c r="L30" s="30" t="s">
        <v>218</v>
      </c>
      <c r="M30" s="156"/>
      <c r="N30" s="156"/>
      <c r="O30" s="147"/>
      <c r="P30" s="26"/>
      <c r="Q30" s="24"/>
      <c r="R30" s="57"/>
      <c r="S30" s="58"/>
      <c r="T30" s="44"/>
      <c r="U30" s="64"/>
      <c r="V30" s="102"/>
      <c r="W30" s="78"/>
    </row>
    <row r="31" spans="2:23" ht="47.25" x14ac:dyDescent="0.25">
      <c r="B31" s="157"/>
      <c r="C31" s="153"/>
      <c r="D31" s="156"/>
      <c r="E31" s="155"/>
      <c r="F31" s="30" t="s">
        <v>177</v>
      </c>
      <c r="G31" s="155"/>
      <c r="H31" s="172"/>
      <c r="I31" s="156"/>
      <c r="J31" s="156"/>
      <c r="K31" s="175"/>
      <c r="L31" s="30" t="s">
        <v>195</v>
      </c>
      <c r="M31" s="156"/>
      <c r="N31" s="156"/>
      <c r="O31" s="147"/>
      <c r="P31" s="59" t="s">
        <v>295</v>
      </c>
      <c r="Q31" s="15" t="s">
        <v>189</v>
      </c>
      <c r="R31" s="61">
        <v>44228</v>
      </c>
      <c r="S31" s="61">
        <v>44561</v>
      </c>
      <c r="T31" s="60">
        <v>1</v>
      </c>
      <c r="U31" s="64">
        <f>W31</f>
        <v>0.1</v>
      </c>
      <c r="V31" s="65" t="s">
        <v>319</v>
      </c>
      <c r="W31" s="90">
        <v>0.1</v>
      </c>
    </row>
    <row r="32" spans="2:23" ht="126" x14ac:dyDescent="0.25">
      <c r="B32" s="157"/>
      <c r="C32" s="153"/>
      <c r="D32" s="156"/>
      <c r="E32" s="11" t="s">
        <v>25</v>
      </c>
      <c r="F32" s="30" t="s">
        <v>26</v>
      </c>
      <c r="G32" s="11" t="s">
        <v>38</v>
      </c>
      <c r="H32" s="172"/>
      <c r="I32" s="156"/>
      <c r="J32" s="156"/>
      <c r="K32" s="175"/>
      <c r="L32" s="27" t="s">
        <v>220</v>
      </c>
      <c r="M32" s="156"/>
      <c r="N32" s="156"/>
      <c r="O32" s="147"/>
      <c r="P32" s="26"/>
      <c r="Q32" s="24"/>
      <c r="R32" s="57"/>
      <c r="S32" s="58"/>
      <c r="T32" s="44" t="s">
        <v>219</v>
      </c>
      <c r="U32" s="64"/>
      <c r="V32" s="102"/>
      <c r="W32" s="78"/>
    </row>
    <row r="33" spans="2:23" ht="126" x14ac:dyDescent="0.25">
      <c r="B33" s="157"/>
      <c r="C33" s="153"/>
      <c r="D33" s="156"/>
      <c r="E33" s="4" t="s">
        <v>48</v>
      </c>
      <c r="F33" s="30" t="s">
        <v>224</v>
      </c>
      <c r="G33" s="11" t="s">
        <v>52</v>
      </c>
      <c r="H33" s="172"/>
      <c r="I33" s="156"/>
      <c r="J33" s="156"/>
      <c r="K33" s="175"/>
      <c r="L33" s="30" t="s">
        <v>221</v>
      </c>
      <c r="M33" s="156"/>
      <c r="N33" s="156"/>
      <c r="O33" s="147"/>
      <c r="P33" s="46"/>
      <c r="Q33" s="24"/>
      <c r="R33" s="57"/>
      <c r="S33" s="47"/>
      <c r="T33" s="47"/>
      <c r="U33" s="64"/>
      <c r="V33" s="102"/>
      <c r="W33" s="78"/>
    </row>
    <row r="34" spans="2:23" ht="63" x14ac:dyDescent="0.25">
      <c r="B34" s="157"/>
      <c r="C34" s="153"/>
      <c r="D34" s="156"/>
      <c r="E34" s="4" t="s">
        <v>222</v>
      </c>
      <c r="F34" s="30" t="s">
        <v>223</v>
      </c>
      <c r="G34" s="11"/>
      <c r="H34" s="172"/>
      <c r="I34" s="156"/>
      <c r="J34" s="156"/>
      <c r="K34" s="175"/>
      <c r="L34" s="30" t="s">
        <v>196</v>
      </c>
      <c r="M34" s="156"/>
      <c r="N34" s="156"/>
      <c r="O34" s="147"/>
      <c r="P34" s="26"/>
      <c r="Q34" s="24"/>
      <c r="R34" s="57"/>
      <c r="S34" s="58"/>
      <c r="T34" s="44"/>
      <c r="U34" s="64"/>
      <c r="V34" s="102"/>
      <c r="W34" s="78"/>
    </row>
    <row r="35" spans="2:23" ht="387" customHeight="1" x14ac:dyDescent="0.25">
      <c r="B35" s="160">
        <v>4</v>
      </c>
      <c r="C35" s="153" t="s">
        <v>128</v>
      </c>
      <c r="D35" s="161" t="s">
        <v>166</v>
      </c>
      <c r="E35" s="174" t="s">
        <v>165</v>
      </c>
      <c r="F35" s="155"/>
      <c r="G35" s="174"/>
      <c r="H35" s="173" t="s">
        <v>272</v>
      </c>
      <c r="I35" s="161">
        <v>2</v>
      </c>
      <c r="J35" s="161">
        <v>20</v>
      </c>
      <c r="K35" s="159" t="str">
        <f>IF(I35*J35=0," ",IF(OR(AND(I35=1,J35=5),AND(I35=1,J35=10),AND(I35=2,J35=10)),"Bajo",IF(OR(AND(I35=1,J35=20),AND(I35=2,J35=10),AND(I35=3,J35=5),AND(I35=4,J35=5),AND(I35=5,J35=5)),"Moderado",IF(OR(AND(I35=2,J35=20),AND(I35=3,J35=10),AND(I35=4,J35=10),AND(I35=5,J35=10)),"Alto",IF(OR(AND(I35=3,J35=20),AND(I35=4,J35=20),AND(I35=5,J35=20)),"Extremo","")))))</f>
        <v>Alto</v>
      </c>
      <c r="L35" s="174" t="s">
        <v>206</v>
      </c>
      <c r="M35" s="161">
        <v>1</v>
      </c>
      <c r="N35" s="161">
        <v>20</v>
      </c>
      <c r="O35" s="171" t="str">
        <f>IF(M35*N35=0," ",IF(OR(AND(M35=1,N35=5),AND(M35=1,N35=10),AND(M35=2,N35=10)),"Bajo",IF(OR(AND(M35=1,N35=20),AND(M35=2,N35=10),AND(M35=3,N35=5),AND(M35=4,N35=5),AND(M35=5,N35=5)),"Moderado",IF(OR(AND(M35=2,N35=20),AND(M35=3,N35=10),AND(M35=4,N35=10),AND(M35=5,N35=10)),"Alto",IF(OR(AND(M35=3,N35=20),AND(M35=4,N35=20),AND(M35=5,N35=20)),"Extremo","")))))</f>
        <v>Moderado</v>
      </c>
      <c r="P35" s="59" t="s">
        <v>287</v>
      </c>
      <c r="Q35" s="15" t="s">
        <v>288</v>
      </c>
      <c r="R35" s="61">
        <v>44197</v>
      </c>
      <c r="S35" s="61">
        <v>44553</v>
      </c>
      <c r="T35" s="60">
        <v>1</v>
      </c>
      <c r="U35" s="64">
        <f>W35</f>
        <v>0.4</v>
      </c>
      <c r="V35" s="65" t="s">
        <v>322</v>
      </c>
      <c r="W35" s="83">
        <v>0.4</v>
      </c>
    </row>
    <row r="36" spans="2:23" ht="66.75" customHeight="1" x14ac:dyDescent="0.25">
      <c r="B36" s="160"/>
      <c r="C36" s="153"/>
      <c r="D36" s="161"/>
      <c r="E36" s="174"/>
      <c r="F36" s="155"/>
      <c r="G36" s="174"/>
      <c r="H36" s="173"/>
      <c r="I36" s="161"/>
      <c r="J36" s="161"/>
      <c r="K36" s="159"/>
      <c r="L36" s="174"/>
      <c r="M36" s="161"/>
      <c r="N36" s="161"/>
      <c r="O36" s="171"/>
      <c r="P36" s="59" t="s">
        <v>290</v>
      </c>
      <c r="Q36" s="15" t="s">
        <v>189</v>
      </c>
      <c r="R36" s="61">
        <v>44228</v>
      </c>
      <c r="S36" s="61">
        <v>44561</v>
      </c>
      <c r="T36" s="60">
        <v>3</v>
      </c>
      <c r="U36" s="64">
        <f>W36</f>
        <v>0.33</v>
      </c>
      <c r="V36" s="65" t="s">
        <v>313</v>
      </c>
      <c r="W36" s="84">
        <v>0.33</v>
      </c>
    </row>
    <row r="37" spans="2:23" ht="47.25" x14ac:dyDescent="0.25">
      <c r="B37" s="160"/>
      <c r="C37" s="153"/>
      <c r="D37" s="161"/>
      <c r="E37" s="174" t="s">
        <v>163</v>
      </c>
      <c r="F37" s="30" t="s">
        <v>162</v>
      </c>
      <c r="G37" s="11" t="s">
        <v>127</v>
      </c>
      <c r="H37" s="173"/>
      <c r="I37" s="161"/>
      <c r="J37" s="161"/>
      <c r="K37" s="159"/>
      <c r="L37" s="174" t="s">
        <v>245</v>
      </c>
      <c r="M37" s="161"/>
      <c r="N37" s="161"/>
      <c r="O37" s="171"/>
      <c r="P37" s="151" t="s">
        <v>244</v>
      </c>
      <c r="Q37" s="151" t="s">
        <v>309</v>
      </c>
      <c r="R37" s="152">
        <v>44214</v>
      </c>
      <c r="S37" s="152">
        <v>44547</v>
      </c>
      <c r="T37" s="153">
        <v>1</v>
      </c>
      <c r="U37" s="182">
        <f>W37</f>
        <v>0.33</v>
      </c>
      <c r="V37" s="135" t="s">
        <v>310</v>
      </c>
      <c r="W37" s="141">
        <v>0.33</v>
      </c>
    </row>
    <row r="38" spans="2:23" ht="47.25" x14ac:dyDescent="0.25">
      <c r="B38" s="160"/>
      <c r="C38" s="153"/>
      <c r="D38" s="161"/>
      <c r="E38" s="174"/>
      <c r="F38" s="30" t="s">
        <v>129</v>
      </c>
      <c r="G38" s="11" t="s">
        <v>130</v>
      </c>
      <c r="H38" s="173"/>
      <c r="I38" s="161"/>
      <c r="J38" s="161"/>
      <c r="K38" s="159"/>
      <c r="L38" s="174"/>
      <c r="M38" s="161"/>
      <c r="N38" s="161"/>
      <c r="O38" s="171"/>
      <c r="P38" s="148"/>
      <c r="Q38" s="148"/>
      <c r="R38" s="149"/>
      <c r="S38" s="149"/>
      <c r="T38" s="150"/>
      <c r="U38" s="183"/>
      <c r="V38" s="136"/>
      <c r="W38" s="142"/>
    </row>
    <row r="39" spans="2:23" ht="109.5" customHeight="1" x14ac:dyDescent="0.25">
      <c r="B39" s="160"/>
      <c r="C39" s="153"/>
      <c r="D39" s="161"/>
      <c r="E39" s="11" t="s">
        <v>260</v>
      </c>
      <c r="F39" s="30" t="s">
        <v>49</v>
      </c>
      <c r="G39" s="11" t="s">
        <v>44</v>
      </c>
      <c r="H39" s="173"/>
      <c r="I39" s="161"/>
      <c r="J39" s="161"/>
      <c r="K39" s="159"/>
      <c r="L39" s="30" t="s">
        <v>225</v>
      </c>
      <c r="M39" s="161"/>
      <c r="N39" s="161"/>
      <c r="O39" s="171"/>
      <c r="P39" s="59" t="s">
        <v>296</v>
      </c>
      <c r="Q39" s="15" t="s">
        <v>226</v>
      </c>
      <c r="R39" s="61">
        <v>44228</v>
      </c>
      <c r="S39" s="61">
        <v>44561</v>
      </c>
      <c r="T39" s="60">
        <v>1</v>
      </c>
      <c r="U39" s="100">
        <f>W39</f>
        <v>0.35</v>
      </c>
      <c r="V39" s="66" t="s">
        <v>305</v>
      </c>
      <c r="W39" s="91">
        <v>0.35</v>
      </c>
    </row>
    <row r="40" spans="2:23" ht="78.75" x14ac:dyDescent="0.25">
      <c r="B40" s="160"/>
      <c r="C40" s="153"/>
      <c r="D40" s="161"/>
      <c r="E40" s="11" t="s">
        <v>131</v>
      </c>
      <c r="F40" s="30" t="s">
        <v>164</v>
      </c>
      <c r="G40" s="11"/>
      <c r="H40" s="173"/>
      <c r="I40" s="161"/>
      <c r="J40" s="161"/>
      <c r="K40" s="159"/>
      <c r="L40" s="30" t="s">
        <v>246</v>
      </c>
      <c r="M40" s="161"/>
      <c r="N40" s="161"/>
      <c r="O40" s="171"/>
      <c r="P40" s="26"/>
      <c r="Q40" s="24"/>
      <c r="R40" s="57"/>
      <c r="S40" s="57"/>
      <c r="T40" s="44"/>
      <c r="U40" s="103"/>
      <c r="V40" s="65"/>
      <c r="W40" s="79"/>
    </row>
    <row r="41" spans="2:23" ht="78.75" x14ac:dyDescent="0.25">
      <c r="B41" s="160"/>
      <c r="C41" s="153"/>
      <c r="D41" s="161"/>
      <c r="E41" s="11" t="s">
        <v>160</v>
      </c>
      <c r="F41" s="30" t="s">
        <v>261</v>
      </c>
      <c r="G41" s="11"/>
      <c r="H41" s="173"/>
      <c r="I41" s="161"/>
      <c r="J41" s="161"/>
      <c r="K41" s="159"/>
      <c r="L41" s="30" t="s">
        <v>247</v>
      </c>
      <c r="M41" s="161"/>
      <c r="N41" s="161"/>
      <c r="O41" s="171"/>
      <c r="P41" s="26"/>
      <c r="Q41" s="24"/>
      <c r="R41" s="57"/>
      <c r="S41" s="57"/>
      <c r="T41" s="44"/>
      <c r="U41" s="104"/>
      <c r="V41" s="102"/>
      <c r="W41" s="80"/>
    </row>
    <row r="42" spans="2:23" ht="47.25" x14ac:dyDescent="0.25">
      <c r="B42" s="160"/>
      <c r="C42" s="153"/>
      <c r="D42" s="161"/>
      <c r="E42" s="11" t="s">
        <v>132</v>
      </c>
      <c r="F42" s="30"/>
      <c r="G42" s="11"/>
      <c r="H42" s="173"/>
      <c r="I42" s="161"/>
      <c r="J42" s="161"/>
      <c r="K42" s="159"/>
      <c r="L42" s="30" t="s">
        <v>228</v>
      </c>
      <c r="M42" s="161"/>
      <c r="N42" s="161"/>
      <c r="O42" s="171"/>
      <c r="P42" s="26"/>
      <c r="Q42" s="24"/>
      <c r="R42" s="57"/>
      <c r="S42" s="57"/>
      <c r="T42" s="44"/>
      <c r="U42" s="64"/>
      <c r="V42" s="102"/>
      <c r="W42" s="78"/>
    </row>
    <row r="43" spans="2:23" ht="47.25" x14ac:dyDescent="0.25">
      <c r="B43" s="160"/>
      <c r="C43" s="153"/>
      <c r="D43" s="161"/>
      <c r="E43" s="174" t="s">
        <v>167</v>
      </c>
      <c r="F43" s="155" t="s">
        <v>133</v>
      </c>
      <c r="G43" s="174"/>
      <c r="H43" s="173"/>
      <c r="I43" s="161"/>
      <c r="J43" s="161"/>
      <c r="K43" s="159"/>
      <c r="L43" s="174" t="s">
        <v>248</v>
      </c>
      <c r="M43" s="161"/>
      <c r="N43" s="161"/>
      <c r="O43" s="171"/>
      <c r="P43" s="52" t="s">
        <v>281</v>
      </c>
      <c r="Q43" s="15" t="s">
        <v>274</v>
      </c>
      <c r="R43" s="61">
        <v>44214</v>
      </c>
      <c r="S43" s="61">
        <v>44547</v>
      </c>
      <c r="T43" s="51">
        <v>1</v>
      </c>
      <c r="U43" s="64">
        <f>W43</f>
        <v>0.4</v>
      </c>
      <c r="V43" s="105" t="s">
        <v>306</v>
      </c>
      <c r="W43" s="92">
        <v>0.4</v>
      </c>
    </row>
    <row r="44" spans="2:23" ht="47.25" x14ac:dyDescent="0.25">
      <c r="B44" s="160"/>
      <c r="C44" s="153"/>
      <c r="D44" s="161"/>
      <c r="E44" s="174"/>
      <c r="F44" s="155"/>
      <c r="G44" s="174"/>
      <c r="H44" s="173"/>
      <c r="I44" s="161"/>
      <c r="J44" s="161"/>
      <c r="K44" s="159"/>
      <c r="L44" s="174"/>
      <c r="M44" s="161"/>
      <c r="N44" s="161"/>
      <c r="O44" s="171"/>
      <c r="P44" s="52" t="s">
        <v>282</v>
      </c>
      <c r="Q44" s="15" t="s">
        <v>274</v>
      </c>
      <c r="R44" s="61">
        <v>44214</v>
      </c>
      <c r="S44" s="61">
        <v>44547</v>
      </c>
      <c r="T44" s="51">
        <v>1</v>
      </c>
      <c r="U44" s="103">
        <f>W44</f>
        <v>0.3</v>
      </c>
      <c r="V44" s="105" t="s">
        <v>311</v>
      </c>
      <c r="W44" s="93">
        <v>0.3</v>
      </c>
    </row>
    <row r="45" spans="2:23" ht="31.5" x14ac:dyDescent="0.25">
      <c r="B45" s="160"/>
      <c r="C45" s="153"/>
      <c r="D45" s="161"/>
      <c r="E45" s="174"/>
      <c r="F45" s="155"/>
      <c r="G45" s="174"/>
      <c r="H45" s="173"/>
      <c r="I45" s="161"/>
      <c r="J45" s="161"/>
      <c r="K45" s="159"/>
      <c r="L45" s="174"/>
      <c r="M45" s="161"/>
      <c r="N45" s="161"/>
      <c r="O45" s="171"/>
      <c r="P45" s="52" t="s">
        <v>227</v>
      </c>
      <c r="Q45" s="15" t="s">
        <v>273</v>
      </c>
      <c r="R45" s="61">
        <v>44214</v>
      </c>
      <c r="S45" s="61">
        <v>44547</v>
      </c>
      <c r="T45" s="51">
        <v>1</v>
      </c>
      <c r="U45" s="64">
        <f>W45</f>
        <v>0.3</v>
      </c>
      <c r="V45" s="105" t="s">
        <v>312</v>
      </c>
      <c r="W45" s="94">
        <v>0.3</v>
      </c>
    </row>
    <row r="46" spans="2:23" x14ac:dyDescent="0.25">
      <c r="B46" s="160"/>
      <c r="C46" s="153"/>
      <c r="D46" s="161"/>
      <c r="E46" s="174"/>
      <c r="F46" s="155"/>
      <c r="G46" s="174"/>
      <c r="H46" s="173"/>
      <c r="I46" s="161"/>
      <c r="J46" s="161"/>
      <c r="K46" s="159"/>
      <c r="L46" s="174"/>
      <c r="M46" s="161"/>
      <c r="N46" s="161"/>
      <c r="O46" s="171"/>
      <c r="P46" s="26"/>
      <c r="Q46" s="24"/>
      <c r="R46" s="57"/>
      <c r="S46" s="57"/>
      <c r="T46" s="44"/>
      <c r="U46" s="64"/>
      <c r="V46" s="102"/>
      <c r="W46" s="78"/>
    </row>
    <row r="47" spans="2:23" ht="47.25" x14ac:dyDescent="0.25">
      <c r="B47" s="160"/>
      <c r="C47" s="153"/>
      <c r="D47" s="161"/>
      <c r="E47" s="11" t="s">
        <v>134</v>
      </c>
      <c r="F47" s="30"/>
      <c r="G47" s="11"/>
      <c r="H47" s="173"/>
      <c r="I47" s="161"/>
      <c r="J47" s="161"/>
      <c r="K47" s="159"/>
      <c r="L47" s="30" t="s">
        <v>277</v>
      </c>
      <c r="M47" s="161"/>
      <c r="N47" s="161"/>
      <c r="O47" s="171"/>
      <c r="P47" s="48"/>
      <c r="Q47" s="49"/>
      <c r="R47" s="62"/>
      <c r="S47" s="62"/>
      <c r="T47" s="45"/>
      <c r="U47" s="64"/>
      <c r="V47" s="102"/>
      <c r="W47" s="78"/>
    </row>
    <row r="48" spans="2:23" ht="63" x14ac:dyDescent="0.25">
      <c r="B48" s="160"/>
      <c r="C48" s="153"/>
      <c r="D48" s="161"/>
      <c r="E48" s="11" t="s">
        <v>135</v>
      </c>
      <c r="F48" s="30"/>
      <c r="G48" s="11"/>
      <c r="H48" s="173"/>
      <c r="I48" s="161"/>
      <c r="J48" s="161"/>
      <c r="K48" s="159"/>
      <c r="L48" s="30" t="s">
        <v>262</v>
      </c>
      <c r="M48" s="161"/>
      <c r="N48" s="161"/>
      <c r="O48" s="171"/>
      <c r="P48" s="26"/>
      <c r="Q48" s="24"/>
      <c r="R48" s="57"/>
      <c r="S48" s="57"/>
      <c r="T48" s="44"/>
      <c r="U48" s="64"/>
      <c r="V48" s="102"/>
      <c r="W48" s="78"/>
    </row>
    <row r="49" spans="2:23" x14ac:dyDescent="0.25">
      <c r="B49" s="160"/>
      <c r="C49" s="153"/>
      <c r="D49" s="161"/>
      <c r="E49" s="155" t="s">
        <v>168</v>
      </c>
      <c r="F49" s="155" t="s">
        <v>169</v>
      </c>
      <c r="G49" s="176"/>
      <c r="H49" s="173"/>
      <c r="I49" s="161"/>
      <c r="J49" s="161"/>
      <c r="K49" s="159"/>
      <c r="L49" s="155" t="s">
        <v>229</v>
      </c>
      <c r="M49" s="161"/>
      <c r="N49" s="161"/>
      <c r="O49" s="171"/>
      <c r="P49" s="150"/>
      <c r="Q49" s="150"/>
      <c r="R49" s="149"/>
      <c r="S49" s="150"/>
      <c r="T49" s="150"/>
      <c r="U49" s="133"/>
      <c r="V49" s="186"/>
      <c r="W49" s="143"/>
    </row>
    <row r="50" spans="2:23" x14ac:dyDescent="0.25">
      <c r="B50" s="160"/>
      <c r="C50" s="153"/>
      <c r="D50" s="161"/>
      <c r="E50" s="155"/>
      <c r="F50" s="155"/>
      <c r="G50" s="176"/>
      <c r="H50" s="173"/>
      <c r="I50" s="161"/>
      <c r="J50" s="161"/>
      <c r="K50" s="159"/>
      <c r="L50" s="155"/>
      <c r="M50" s="161"/>
      <c r="N50" s="161"/>
      <c r="O50" s="171"/>
      <c r="P50" s="150"/>
      <c r="Q50" s="150"/>
      <c r="R50" s="149"/>
      <c r="S50" s="150"/>
      <c r="T50" s="150"/>
      <c r="U50" s="134"/>
      <c r="V50" s="186"/>
      <c r="W50" s="143"/>
    </row>
    <row r="51" spans="2:23" ht="47.25" x14ac:dyDescent="0.25">
      <c r="B51" s="160"/>
      <c r="C51" s="153"/>
      <c r="D51" s="161"/>
      <c r="E51" s="11" t="s">
        <v>241</v>
      </c>
      <c r="F51" s="30" t="s">
        <v>230</v>
      </c>
      <c r="G51" s="11" t="s">
        <v>231</v>
      </c>
      <c r="H51" s="173"/>
      <c r="I51" s="161"/>
      <c r="J51" s="161"/>
      <c r="K51" s="159"/>
      <c r="L51" s="30" t="s">
        <v>263</v>
      </c>
      <c r="M51" s="161"/>
      <c r="N51" s="161"/>
      <c r="O51" s="171"/>
      <c r="P51" s="26"/>
      <c r="Q51" s="24"/>
      <c r="R51" s="57"/>
      <c r="S51" s="58"/>
      <c r="T51" s="44"/>
      <c r="U51" s="64"/>
      <c r="V51" s="102"/>
      <c r="W51" s="78"/>
    </row>
    <row r="52" spans="2:23" ht="409.5" customHeight="1" x14ac:dyDescent="0.25">
      <c r="B52" s="160">
        <v>5</v>
      </c>
      <c r="C52" s="153" t="s">
        <v>33</v>
      </c>
      <c r="D52" s="156" t="s">
        <v>42</v>
      </c>
      <c r="E52" s="155" t="s">
        <v>165</v>
      </c>
      <c r="F52" s="155"/>
      <c r="G52" s="155"/>
      <c r="H52" s="172" t="s">
        <v>272</v>
      </c>
      <c r="I52" s="156">
        <v>2</v>
      </c>
      <c r="J52" s="156">
        <v>20</v>
      </c>
      <c r="K52" s="159" t="str">
        <f>IF(I52*J52=0," ",IF(OR(AND(I52=1,J52=5),AND(I52=1,J52=10),AND(I52=2,J52=10)),"Bajo",IF(OR(AND(I52=1,J52=20),AND(I52=2,J52=10),AND(I52=3,J52=5),AND(I52=4,J52=5),AND(I52=5,J52=5)),"Moderado",IF(OR(AND(I52=2,J52=20),AND(I52=3,J52=10),AND(I52=4,J52=10),AND(I52=5,J52=10)),"Alto",IF(OR(AND(I52=3,J52=20),AND(I52=4,J52=20),AND(I52=5,J52=20)),"Extremo","")))))</f>
        <v>Alto</v>
      </c>
      <c r="L52" s="155" t="s">
        <v>206</v>
      </c>
      <c r="M52" s="156">
        <v>1</v>
      </c>
      <c r="N52" s="156">
        <v>20</v>
      </c>
      <c r="O52" s="147" t="str">
        <f>IF(M52*N52=0," ",IF(OR(AND(M52=1,N52=5),AND(M52=1,N52=10),AND(M52=2,N52=10)),"Bajo",IF(OR(AND(M52=1,N52=20),AND(M52=2,N52=10),AND(M52=3,N52=5),AND(M52=4,N52=5),AND(M52=5,N52=5)),"Moderado",IF(OR(AND(M52=2,N52=20),AND(M52=3,N52=10),AND(M52=4,N52=10),AND(M52=5,N52=10)),"Alto",IF(OR(AND(M52=3,N52=20),AND(M52=4,N52=20),AND(M52=5,N52=20)),"Extremo","")))))</f>
        <v>Moderado</v>
      </c>
      <c r="P52" s="59" t="s">
        <v>287</v>
      </c>
      <c r="Q52" s="15" t="s">
        <v>288</v>
      </c>
      <c r="R52" s="61">
        <v>44197</v>
      </c>
      <c r="S52" s="61">
        <v>44553</v>
      </c>
      <c r="T52" s="60">
        <v>1</v>
      </c>
      <c r="U52" s="64">
        <f>W52</f>
        <v>0.4</v>
      </c>
      <c r="V52" s="65" t="s">
        <v>322</v>
      </c>
      <c r="W52" s="83">
        <v>0.4</v>
      </c>
    </row>
    <row r="53" spans="2:23" ht="51" customHeight="1" x14ac:dyDescent="0.25">
      <c r="B53" s="160"/>
      <c r="C53" s="153"/>
      <c r="D53" s="156"/>
      <c r="E53" s="158"/>
      <c r="F53" s="158"/>
      <c r="G53" s="158"/>
      <c r="H53" s="172"/>
      <c r="I53" s="156"/>
      <c r="J53" s="156"/>
      <c r="K53" s="159"/>
      <c r="L53" s="155"/>
      <c r="M53" s="156"/>
      <c r="N53" s="156"/>
      <c r="O53" s="147"/>
      <c r="P53" s="59" t="s">
        <v>290</v>
      </c>
      <c r="Q53" s="15" t="s">
        <v>189</v>
      </c>
      <c r="R53" s="61">
        <v>44228</v>
      </c>
      <c r="S53" s="61">
        <v>44561</v>
      </c>
      <c r="T53" s="60">
        <v>3</v>
      </c>
      <c r="U53" s="64">
        <f>W53</f>
        <v>0.33</v>
      </c>
      <c r="V53" s="65" t="s">
        <v>313</v>
      </c>
      <c r="W53" s="84">
        <v>0.33</v>
      </c>
    </row>
    <row r="54" spans="2:23" ht="47.25" x14ac:dyDescent="0.25">
      <c r="B54" s="160"/>
      <c r="C54" s="153"/>
      <c r="D54" s="156"/>
      <c r="E54" s="11" t="s">
        <v>50</v>
      </c>
      <c r="F54" s="30" t="s">
        <v>232</v>
      </c>
      <c r="G54" s="11"/>
      <c r="H54" s="172"/>
      <c r="I54" s="156"/>
      <c r="J54" s="156"/>
      <c r="K54" s="159" t="str">
        <f>IF(I54*J54=0," ",IF(OR(AND(I54=1,J54=5),AND(I54=1,J54=10),AND(I54=2,J54=10)),"Bajo",IF(OR(AND(I54=1,J54=20),AND(I54=2,J54=10),AND(I54=3,J54=5),AND(I54=4,J54=5),AND(I54=5,J54=5)),"Moderado",IF(OR(AND(I54=2,J54=20),AND(I54=3,J54=10),AND(I54=4,J54=10),AND(I54=5,J54=10)),"Alto",IF(OR(AND(I54=3,J54=20),AND(I54=4,J54=20),AND(I54=5,J54=20)),"Extremo","")))))</f>
        <v xml:space="preserve"> </v>
      </c>
      <c r="L54" s="30" t="s">
        <v>233</v>
      </c>
      <c r="M54" s="156"/>
      <c r="N54" s="156"/>
      <c r="O54" s="147" t="str">
        <f>IF(M54*N54=0," ",IF(OR(AND(M54=1,N54=5),AND(M54=1,N54=10),AND(M54=2,N54=10)),"Bajo",IF(OR(AND(M54=1,N54=20),AND(M54=2,N54=10),AND(M54=3,N54=5),AND(M54=4,N54=5),AND(M54=5,N54=5)),"Moderado",IF(OR(AND(M54=2,N54=20),AND(M54=3,N54=10),AND(M54=4,N54=10),AND(M54=5,N54=10)),"Alto",IF(OR(AND(M54=3,N54=20),AND(M54=4,N54=20),AND(M54=5,N54=20)),"Extremo","")))))</f>
        <v xml:space="preserve"> </v>
      </c>
      <c r="P54" s="26"/>
      <c r="Q54" s="24"/>
      <c r="R54" s="57"/>
      <c r="S54" s="57"/>
      <c r="T54" s="32"/>
      <c r="U54" s="64">
        <f>W54</f>
        <v>0</v>
      </c>
      <c r="V54" s="102"/>
      <c r="W54" s="78"/>
    </row>
    <row r="55" spans="2:23" ht="96" customHeight="1" x14ac:dyDescent="0.25">
      <c r="B55" s="160"/>
      <c r="C55" s="153"/>
      <c r="D55" s="156"/>
      <c r="E55" s="11" t="s">
        <v>144</v>
      </c>
      <c r="F55" s="30"/>
      <c r="G55" s="11"/>
      <c r="H55" s="172"/>
      <c r="I55" s="156"/>
      <c r="J55" s="156"/>
      <c r="K55" s="159"/>
      <c r="L55" s="155" t="s">
        <v>252</v>
      </c>
      <c r="M55" s="156"/>
      <c r="N55" s="156"/>
      <c r="O55" s="147"/>
      <c r="P55" s="52" t="s">
        <v>314</v>
      </c>
      <c r="Q55" s="15" t="s">
        <v>273</v>
      </c>
      <c r="R55" s="61">
        <v>44214</v>
      </c>
      <c r="S55" s="61">
        <v>44547</v>
      </c>
      <c r="T55" s="51">
        <v>1</v>
      </c>
      <c r="U55" s="64">
        <f>W55</f>
        <v>0.4</v>
      </c>
      <c r="V55" s="65" t="s">
        <v>307</v>
      </c>
      <c r="W55" s="95">
        <v>0.4</v>
      </c>
    </row>
    <row r="56" spans="2:23" ht="47.25" x14ac:dyDescent="0.25">
      <c r="B56" s="160"/>
      <c r="C56" s="153"/>
      <c r="D56" s="156"/>
      <c r="E56" s="11" t="s">
        <v>160</v>
      </c>
      <c r="F56" s="30" t="s">
        <v>161</v>
      </c>
      <c r="G56" s="11"/>
      <c r="H56" s="172"/>
      <c r="I56" s="156"/>
      <c r="J56" s="156"/>
      <c r="K56" s="159"/>
      <c r="L56" s="155"/>
      <c r="M56" s="156"/>
      <c r="N56" s="156"/>
      <c r="O56" s="147"/>
      <c r="P56" s="148"/>
      <c r="Q56" s="148"/>
      <c r="R56" s="149"/>
      <c r="S56" s="149"/>
      <c r="T56" s="150"/>
      <c r="U56" s="187"/>
      <c r="V56" s="186"/>
      <c r="W56" s="144"/>
    </row>
    <row r="57" spans="2:23" ht="47.25" x14ac:dyDescent="0.25">
      <c r="B57" s="160"/>
      <c r="C57" s="153"/>
      <c r="D57" s="156"/>
      <c r="E57" s="11" t="s">
        <v>234</v>
      </c>
      <c r="F57" s="30"/>
      <c r="G57" s="11"/>
      <c r="H57" s="172"/>
      <c r="I57" s="156"/>
      <c r="J57" s="156"/>
      <c r="K57" s="159"/>
      <c r="L57" s="155"/>
      <c r="M57" s="156"/>
      <c r="N57" s="156"/>
      <c r="O57" s="147"/>
      <c r="P57" s="148"/>
      <c r="Q57" s="148"/>
      <c r="R57" s="149"/>
      <c r="S57" s="149"/>
      <c r="T57" s="150"/>
      <c r="U57" s="188"/>
      <c r="V57" s="186"/>
      <c r="W57" s="144"/>
    </row>
    <row r="58" spans="2:23" ht="110.25" customHeight="1" x14ac:dyDescent="0.25">
      <c r="B58" s="160"/>
      <c r="C58" s="153"/>
      <c r="D58" s="156"/>
      <c r="E58" s="11" t="s">
        <v>235</v>
      </c>
      <c r="F58" s="30"/>
      <c r="G58" s="11"/>
      <c r="H58" s="172"/>
      <c r="I58" s="156"/>
      <c r="J58" s="156"/>
      <c r="K58" s="159"/>
      <c r="L58" s="155"/>
      <c r="M58" s="156"/>
      <c r="N58" s="156"/>
      <c r="O58" s="147"/>
      <c r="P58" s="52"/>
      <c r="Q58" s="15"/>
      <c r="R58" s="61"/>
      <c r="S58" s="61"/>
      <c r="T58" s="51"/>
      <c r="U58" s="64"/>
      <c r="V58" s="65"/>
      <c r="W58" s="77"/>
    </row>
    <row r="59" spans="2:23" ht="94.5" customHeight="1" x14ac:dyDescent="0.25">
      <c r="B59" s="160"/>
      <c r="C59" s="153"/>
      <c r="D59" s="156"/>
      <c r="E59" s="11" t="s">
        <v>241</v>
      </c>
      <c r="F59" s="30" t="s">
        <v>143</v>
      </c>
      <c r="G59" s="11"/>
      <c r="H59" s="172"/>
      <c r="I59" s="156"/>
      <c r="J59" s="156"/>
      <c r="K59" s="159"/>
      <c r="L59" s="30" t="s">
        <v>264</v>
      </c>
      <c r="M59" s="156"/>
      <c r="N59" s="156"/>
      <c r="O59" s="147"/>
      <c r="P59" s="25" t="s">
        <v>279</v>
      </c>
      <c r="Q59" s="50" t="s">
        <v>280</v>
      </c>
      <c r="R59" s="63">
        <v>44228</v>
      </c>
      <c r="S59" s="63">
        <v>44501</v>
      </c>
      <c r="T59" s="31">
        <v>1</v>
      </c>
      <c r="U59" s="64">
        <f>W59</f>
        <v>0.5</v>
      </c>
      <c r="V59" s="65" t="s">
        <v>308</v>
      </c>
      <c r="W59" s="96">
        <v>0.5</v>
      </c>
    </row>
    <row r="60" spans="2:23" ht="405.75" customHeight="1" x14ac:dyDescent="0.25">
      <c r="B60" s="160">
        <v>6</v>
      </c>
      <c r="C60" s="153" t="s">
        <v>34</v>
      </c>
      <c r="D60" s="156" t="s">
        <v>35</v>
      </c>
      <c r="E60" s="155" t="s">
        <v>165</v>
      </c>
      <c r="F60" s="155"/>
      <c r="G60" s="155"/>
      <c r="H60" s="177" t="s">
        <v>272</v>
      </c>
      <c r="I60" s="156">
        <v>1</v>
      </c>
      <c r="J60" s="156">
        <v>20</v>
      </c>
      <c r="K60" s="147" t="str">
        <f>IF(I60*J60=0," ",IF(OR(AND(I60=1,J60=5),AND(I60=1,J60=10),AND(I60=2,J60=10)),"Bajo",IF(OR(AND(I60=1,J60=20),AND(I60=2,J60=10),AND(I60=3,J60=5),AND(I60=4,J60=5),AND(I60=5,J60=5)),"Moderado",IF(OR(AND(I60=2,J60=20),AND(I60=3,J60=10),AND(I60=4,J60=10),AND(I60=5,J60=10)),"Alto",IF(OR(AND(I60=3,J60=20),AND(I60=4,J60=20),AND(I60=5,J60=20)),"Extremo","")))))</f>
        <v>Moderado</v>
      </c>
      <c r="L60" s="155" t="s">
        <v>206</v>
      </c>
      <c r="M60" s="156">
        <v>1</v>
      </c>
      <c r="N60" s="156">
        <v>10</v>
      </c>
      <c r="O60" s="154" t="str">
        <f>IF(M60*N60=0," ",IF(OR(AND(M60=1,N60=5),AND(M60=1,N60=10),AND(M60=2,N60=10)),"Bajo",IF(OR(AND(M60=1,N60=20),AND(M60=2,N60=10),AND(M60=3,N60=5),AND(M60=4,N60=5),AND(M60=5,N60=5)),"Moderado",IF(OR(AND(M60=2,N60=20),AND(M60=3,N60=10),AND(M60=4,N60=10),AND(M60=5,N60=10)),"Alto",IF(OR(AND(M60=3,N60=20),AND(M60=4,N60=20),AND(M60=5,N60=20)),"Extremo","")))))</f>
        <v>Bajo</v>
      </c>
      <c r="P60" s="59" t="s">
        <v>287</v>
      </c>
      <c r="Q60" s="15" t="s">
        <v>288</v>
      </c>
      <c r="R60" s="61">
        <v>44197</v>
      </c>
      <c r="S60" s="61">
        <v>44553</v>
      </c>
      <c r="T60" s="60">
        <v>1</v>
      </c>
      <c r="U60" s="64">
        <f>W60</f>
        <v>0.4</v>
      </c>
      <c r="V60" s="65" t="s">
        <v>322</v>
      </c>
      <c r="W60" s="83">
        <v>0.4</v>
      </c>
    </row>
    <row r="61" spans="2:23" ht="48.75" customHeight="1" x14ac:dyDescent="0.25">
      <c r="B61" s="160"/>
      <c r="C61" s="153"/>
      <c r="D61" s="156"/>
      <c r="E61" s="158"/>
      <c r="F61" s="158"/>
      <c r="G61" s="158"/>
      <c r="H61" s="178"/>
      <c r="I61" s="156"/>
      <c r="J61" s="156"/>
      <c r="K61" s="147"/>
      <c r="L61" s="155"/>
      <c r="M61" s="156"/>
      <c r="N61" s="156"/>
      <c r="O61" s="154"/>
      <c r="P61" s="59" t="s">
        <v>290</v>
      </c>
      <c r="Q61" s="15" t="s">
        <v>189</v>
      </c>
      <c r="R61" s="61">
        <v>44228</v>
      </c>
      <c r="S61" s="61">
        <v>44561</v>
      </c>
      <c r="T61" s="60">
        <v>3</v>
      </c>
      <c r="U61" s="64">
        <f>W61</f>
        <v>0.33</v>
      </c>
      <c r="V61" s="65" t="s">
        <v>313</v>
      </c>
      <c r="W61" s="84">
        <v>0.33</v>
      </c>
    </row>
    <row r="62" spans="2:23" ht="157.5" x14ac:dyDescent="0.25">
      <c r="B62" s="160"/>
      <c r="C62" s="153"/>
      <c r="D62" s="156"/>
      <c r="E62" s="11" t="s">
        <v>54</v>
      </c>
      <c r="F62" s="30" t="s">
        <v>55</v>
      </c>
      <c r="G62" s="2" t="s">
        <v>24</v>
      </c>
      <c r="H62" s="178"/>
      <c r="I62" s="156"/>
      <c r="J62" s="156"/>
      <c r="K62" s="147" t="str">
        <f>IF(I62*J62=0," ",IF(OR(AND(I62=1,J62=5),AND(I62=1,J62=10),AND(I62=2,J62=10)),"Bajo",IF(OR(AND(I62=1,J62=20),AND(I62=2,J62=10),AND(I62=3,J62=5),AND(I62=4,J62=5),AND(I62=5,J62=5)),"Moderado",IF(OR(AND(I62=2,J62=20),AND(I62=3,J62=10),AND(I62=4,J62=10),AND(I62=5,J62=10)),"Alto",IF(OR(AND(I62=3,J62=20),AND(I62=4,J62=20),AND(I62=5,J62=20)),"Extremo","")))))</f>
        <v xml:space="preserve"> </v>
      </c>
      <c r="L62" s="30" t="s">
        <v>265</v>
      </c>
      <c r="M62" s="156"/>
      <c r="N62" s="156"/>
      <c r="O62" s="154" t="str">
        <f>IF(M62*N62=0," ",IF(OR(AND(M62=1,N62=5),AND(M62=1,N62=10),AND(M62=2,N62=10)),"Bajo",IF(OR(AND(M62=1,N62=20),AND(M62=2,N62=10),AND(M62=3,N62=5),AND(M62=4,N62=5),AND(M62=5,N62=5)),"Moderado",IF(OR(AND(M62=2,N62=20),AND(M62=3,N62=10),AND(M62=4,N62=10),AND(M62=5,N62=10)),"Alto",IF(OR(AND(M62=3,N62=20),AND(M62=4,N62=20),AND(M62=5,N62=20)),"Extremo","")))))</f>
        <v xml:space="preserve"> </v>
      </c>
      <c r="P62" s="26"/>
      <c r="Q62" s="24"/>
      <c r="R62" s="57"/>
      <c r="S62" s="58"/>
      <c r="T62" s="44"/>
      <c r="U62" s="64"/>
      <c r="V62" s="102"/>
      <c r="W62" s="78"/>
    </row>
    <row r="63" spans="2:23" ht="94.5" x14ac:dyDescent="0.25">
      <c r="B63" s="160"/>
      <c r="C63" s="153"/>
      <c r="D63" s="156"/>
      <c r="E63" s="11" t="s">
        <v>179</v>
      </c>
      <c r="F63" s="30" t="s">
        <v>266</v>
      </c>
      <c r="G63" s="2" t="s">
        <v>267</v>
      </c>
      <c r="H63" s="179"/>
      <c r="I63" s="156"/>
      <c r="J63" s="156"/>
      <c r="K63" s="147"/>
      <c r="L63" s="30" t="s">
        <v>236</v>
      </c>
      <c r="M63" s="156"/>
      <c r="N63" s="156"/>
      <c r="O63" s="154"/>
      <c r="P63" s="55" t="s">
        <v>284</v>
      </c>
      <c r="Q63" s="15" t="s">
        <v>250</v>
      </c>
      <c r="R63" s="61">
        <v>43844</v>
      </c>
      <c r="S63" s="61">
        <v>44558</v>
      </c>
      <c r="T63" s="56">
        <v>1</v>
      </c>
      <c r="U63" s="103">
        <f>W63</f>
        <v>0.8</v>
      </c>
      <c r="V63" s="65" t="s">
        <v>302</v>
      </c>
      <c r="W63" s="97">
        <v>0.8</v>
      </c>
    </row>
    <row r="64" spans="2:23" ht="393.75" customHeight="1" x14ac:dyDescent="0.25">
      <c r="B64" s="160">
        <v>7</v>
      </c>
      <c r="C64" s="153" t="s">
        <v>34</v>
      </c>
      <c r="D64" s="156" t="s">
        <v>36</v>
      </c>
      <c r="E64" s="155" t="s">
        <v>165</v>
      </c>
      <c r="F64" s="155"/>
      <c r="G64" s="155"/>
      <c r="H64" s="172" t="s">
        <v>272</v>
      </c>
      <c r="I64" s="156">
        <v>3</v>
      </c>
      <c r="J64" s="156">
        <v>10</v>
      </c>
      <c r="K64" s="147" t="str">
        <f>IF(I64*J64=0," ",IF(OR(AND(I64=1,J64=5),AND(I64=1,J64=10),AND(I64=2,J64=10)),"Bajo",IF(OR(AND(I64=1,J64=20),AND(I64=2,J64=10),AND(I64=3,J64=5),AND(I64=4,J64=5),AND(I64=5,J64=5)),"Moderado",IF(OR(AND(I64=2,J64=20),AND(I64=3,J64=10),AND(I64=4,J64=10),AND(I64=5,J64=10)),"Alto",IF(OR(AND(I64=3,J64=20),AND(I64=4,J64=20),AND(I64=5,J64=20)),"Extremo","")))))</f>
        <v>Alto</v>
      </c>
      <c r="L64" s="155" t="s">
        <v>206</v>
      </c>
      <c r="M64" s="156">
        <v>1</v>
      </c>
      <c r="N64" s="156">
        <v>10</v>
      </c>
      <c r="O64" s="154" t="str">
        <f>IF(M64*N64=0," ",IF(OR(AND(M64=1,N64=5),AND(M64=1,N64=10),AND(M64=2,N64=10)),"Bajo",IF(OR(AND(M64=1,N64=20),AND(M64=2,N64=10),AND(M64=3,N64=5),AND(M64=4,N64=5),AND(M64=5,N64=5)),"Moderado",IF(OR(AND(M64=2,N64=20),AND(M64=3,N64=10),AND(M64=4,N64=10),AND(M64=5,N64=10)),"Alto",IF(OR(AND(M64=3,N64=20),AND(M64=4,N64=20),AND(M64=5,N64=20)),"Extremo","")))))</f>
        <v>Bajo</v>
      </c>
      <c r="P64" s="59" t="s">
        <v>287</v>
      </c>
      <c r="Q64" s="15" t="s">
        <v>288</v>
      </c>
      <c r="R64" s="61">
        <v>44197</v>
      </c>
      <c r="S64" s="61">
        <v>44553</v>
      </c>
      <c r="T64" s="60">
        <v>1</v>
      </c>
      <c r="U64" s="64">
        <f>W64</f>
        <v>0.4</v>
      </c>
      <c r="V64" s="65" t="s">
        <v>322</v>
      </c>
      <c r="W64" s="83">
        <v>0.4</v>
      </c>
    </row>
    <row r="65" spans="1:23" ht="50.25" customHeight="1" x14ac:dyDescent="0.25">
      <c r="B65" s="160"/>
      <c r="C65" s="153"/>
      <c r="D65" s="156"/>
      <c r="E65" s="158"/>
      <c r="F65" s="158"/>
      <c r="G65" s="158"/>
      <c r="H65" s="172"/>
      <c r="I65" s="156"/>
      <c r="J65" s="156"/>
      <c r="K65" s="147"/>
      <c r="L65" s="155"/>
      <c r="M65" s="156"/>
      <c r="N65" s="156"/>
      <c r="O65" s="154"/>
      <c r="P65" s="59" t="s">
        <v>290</v>
      </c>
      <c r="Q65" s="15" t="s">
        <v>189</v>
      </c>
      <c r="R65" s="61">
        <v>44228</v>
      </c>
      <c r="S65" s="61">
        <v>44561</v>
      </c>
      <c r="T65" s="60">
        <v>3</v>
      </c>
      <c r="U65" s="64">
        <f>W65</f>
        <v>0.33</v>
      </c>
      <c r="V65" s="65" t="s">
        <v>313</v>
      </c>
      <c r="W65" s="84">
        <v>0.33</v>
      </c>
    </row>
    <row r="66" spans="1:23" ht="30" customHeight="1" x14ac:dyDescent="0.25">
      <c r="B66" s="160"/>
      <c r="C66" s="153"/>
      <c r="D66" s="156"/>
      <c r="E66" s="151" t="s">
        <v>43</v>
      </c>
      <c r="F66" s="173" t="s">
        <v>270</v>
      </c>
      <c r="G66" s="161"/>
      <c r="H66" s="172"/>
      <c r="I66" s="156"/>
      <c r="J66" s="156"/>
      <c r="K66" s="147" t="str">
        <f>IF(I66*J66=0," ",IF(OR(AND(I66=1,J66=5),AND(I66=1,J66=10),AND(I66=2,J66=10)),"Bajo",IF(OR(AND(I66=1,J66=20),AND(I66=2,J66=10),AND(I66=3,J66=5),AND(I66=4,J66=5),AND(I66=5,J66=5)),"Moderado",IF(OR(AND(I66=2,J66=20),AND(I66=3,J66=10),AND(I66=4,J66=10),AND(I66=5,J66=10)),"Alto",IF(OR(AND(I66=3,J66=20),AND(I66=4,J66=20),AND(I66=5,J66=20)),"Extremo","")))))</f>
        <v xml:space="preserve"> </v>
      </c>
      <c r="L66" s="155" t="s">
        <v>268</v>
      </c>
      <c r="M66" s="156"/>
      <c r="N66" s="156"/>
      <c r="O66" s="154" t="str">
        <f>IF(M66*N66=0," ",IF(OR(AND(M66=1,N66=5),AND(M66=1,N66=10),AND(M66=2,N66=10)),"Bajo",IF(OR(AND(M66=1,N66=20),AND(M66=2,N66=10),AND(M66=3,N66=5),AND(M66=4,N66=5),AND(M66=5,N66=5)),"Moderado",IF(OR(AND(M66=2,N66=20),AND(M66=3,N66=10),AND(M66=4,N66=10),AND(M66=5,N66=10)),"Alto",IF(OR(AND(M66=3,N66=20),AND(M66=4,N66=20),AND(M66=5,N66=20)),"Extremo","")))))</f>
        <v xml:space="preserve"> </v>
      </c>
      <c r="P66" s="151" t="s">
        <v>202</v>
      </c>
      <c r="Q66" s="151" t="s">
        <v>203</v>
      </c>
      <c r="R66" s="152">
        <v>44013</v>
      </c>
      <c r="S66" s="152">
        <v>44531</v>
      </c>
      <c r="T66" s="153">
        <v>1</v>
      </c>
      <c r="U66" s="182">
        <f>W66</f>
        <v>0.8</v>
      </c>
      <c r="V66" s="180" t="s">
        <v>303</v>
      </c>
      <c r="W66" s="145">
        <v>0.8</v>
      </c>
    </row>
    <row r="67" spans="1:23" ht="30" customHeight="1" x14ac:dyDescent="0.25">
      <c r="B67" s="160"/>
      <c r="C67" s="153"/>
      <c r="D67" s="156"/>
      <c r="E67" s="151"/>
      <c r="F67" s="173"/>
      <c r="G67" s="161"/>
      <c r="H67" s="172"/>
      <c r="I67" s="156"/>
      <c r="J67" s="156"/>
      <c r="K67" s="147"/>
      <c r="L67" s="155"/>
      <c r="M67" s="156"/>
      <c r="N67" s="156"/>
      <c r="O67" s="154"/>
      <c r="P67" s="148"/>
      <c r="Q67" s="148"/>
      <c r="R67" s="149"/>
      <c r="S67" s="149"/>
      <c r="T67" s="150"/>
      <c r="U67" s="183"/>
      <c r="V67" s="181"/>
      <c r="W67" s="146"/>
    </row>
    <row r="68" spans="1:23" ht="94.5" x14ac:dyDescent="0.25">
      <c r="B68" s="160"/>
      <c r="C68" s="153"/>
      <c r="D68" s="156"/>
      <c r="E68" s="3" t="s">
        <v>254</v>
      </c>
      <c r="F68" s="25" t="s">
        <v>207</v>
      </c>
      <c r="G68" s="3" t="s">
        <v>184</v>
      </c>
      <c r="H68" s="172"/>
      <c r="I68" s="156"/>
      <c r="J68" s="156"/>
      <c r="K68" s="147"/>
      <c r="L68" s="30" t="s">
        <v>251</v>
      </c>
      <c r="M68" s="156"/>
      <c r="N68" s="156"/>
      <c r="O68" s="154"/>
      <c r="P68" s="55" t="s">
        <v>285</v>
      </c>
      <c r="Q68" s="15" t="s">
        <v>203</v>
      </c>
      <c r="R68" s="61">
        <v>43844</v>
      </c>
      <c r="S68" s="61">
        <v>44558</v>
      </c>
      <c r="T68" s="56">
        <v>1</v>
      </c>
      <c r="U68" s="103">
        <f>W68</f>
        <v>0.8</v>
      </c>
      <c r="V68" s="65" t="s">
        <v>304</v>
      </c>
      <c r="W68" s="98">
        <v>0.8</v>
      </c>
    </row>
    <row r="69" spans="1:23" ht="47.25" x14ac:dyDescent="0.25">
      <c r="B69" s="160"/>
      <c r="C69" s="153"/>
      <c r="D69" s="156"/>
      <c r="E69" s="3" t="s">
        <v>180</v>
      </c>
      <c r="F69" s="30" t="s">
        <v>185</v>
      </c>
      <c r="G69" s="3"/>
      <c r="H69" s="172"/>
      <c r="I69" s="156"/>
      <c r="J69" s="156"/>
      <c r="K69" s="147"/>
      <c r="L69" s="30" t="s">
        <v>269</v>
      </c>
      <c r="M69" s="156"/>
      <c r="N69" s="156"/>
      <c r="O69" s="154"/>
      <c r="P69" s="26"/>
      <c r="Q69" s="24"/>
      <c r="R69" s="57"/>
      <c r="S69" s="57"/>
      <c r="T69" s="44"/>
      <c r="U69" s="64"/>
      <c r="V69" s="65"/>
      <c r="W69" s="78"/>
    </row>
    <row r="70" spans="1:23" ht="106.5" customHeight="1" x14ac:dyDescent="0.25">
      <c r="B70" s="160"/>
      <c r="C70" s="153"/>
      <c r="D70" s="156"/>
      <c r="E70" s="4" t="s">
        <v>53</v>
      </c>
      <c r="F70" s="30" t="s">
        <v>239</v>
      </c>
      <c r="G70" s="11"/>
      <c r="H70" s="172"/>
      <c r="I70" s="156"/>
      <c r="J70" s="156"/>
      <c r="K70" s="147"/>
      <c r="L70" s="30" t="s">
        <v>240</v>
      </c>
      <c r="M70" s="156"/>
      <c r="N70" s="156"/>
      <c r="O70" s="154"/>
      <c r="P70" s="59" t="s">
        <v>296</v>
      </c>
      <c r="Q70" s="15" t="s">
        <v>226</v>
      </c>
      <c r="R70" s="61">
        <v>44228</v>
      </c>
      <c r="S70" s="61">
        <v>44561</v>
      </c>
      <c r="T70" s="60">
        <v>1</v>
      </c>
      <c r="U70" s="100">
        <f>W70</f>
        <v>0.35</v>
      </c>
      <c r="V70" s="66" t="s">
        <v>305</v>
      </c>
      <c r="W70" s="91">
        <v>0.35</v>
      </c>
    </row>
    <row r="71" spans="1:23" x14ac:dyDescent="0.25">
      <c r="F71" s="41"/>
    </row>
    <row r="73" spans="1:23" ht="59.25" customHeight="1" x14ac:dyDescent="0.25">
      <c r="C73" s="75"/>
      <c r="D73" s="76"/>
    </row>
    <row r="74" spans="1:23" s="72" customFormat="1" ht="80.25" customHeight="1" x14ac:dyDescent="0.25">
      <c r="A74" s="67"/>
      <c r="B74" s="68"/>
      <c r="C74" s="82" t="s">
        <v>320</v>
      </c>
      <c r="D74" s="81">
        <f>COUNTIF(D8:D70,"*")</f>
        <v>7</v>
      </c>
      <c r="E74" s="69"/>
      <c r="F74" s="70"/>
      <c r="G74" s="69"/>
      <c r="H74" s="69"/>
      <c r="I74" s="68"/>
      <c r="J74" s="68"/>
      <c r="K74" s="71"/>
      <c r="L74" s="70"/>
      <c r="M74" s="132" t="s">
        <v>321</v>
      </c>
      <c r="N74" s="132"/>
      <c r="O74" s="132"/>
      <c r="P74" s="99">
        <v>20</v>
      </c>
      <c r="Q74" s="137" t="s">
        <v>315</v>
      </c>
      <c r="R74" s="137"/>
      <c r="S74" s="137"/>
      <c r="T74" s="137"/>
      <c r="U74" s="109">
        <f xml:space="preserve"> AVERAGE(U8,U9,U11,U13,U15,U17,U19,U22,U23,U25,U37,U39,U43,U44,U45,U55,U59,U63,U66,U68)</f>
        <v>0.50000000000000011</v>
      </c>
      <c r="V74" s="108"/>
    </row>
    <row r="75" spans="1:23" x14ac:dyDescent="0.25">
      <c r="P75" s="36" t="s">
        <v>332</v>
      </c>
    </row>
  </sheetData>
  <autoFilter ref="A7:V70">
    <filterColumn colId="4" showButton="0"/>
    <filterColumn colId="5" showButton="0"/>
  </autoFilter>
  <mergeCells count="192">
    <mergeCell ref="R15:R16"/>
    <mergeCell ref="Q15:Q16"/>
    <mergeCell ref="U56:U57"/>
    <mergeCell ref="V56:V57"/>
    <mergeCell ref="K64:K70"/>
    <mergeCell ref="H60:H63"/>
    <mergeCell ref="I64:I70"/>
    <mergeCell ref="E66:E67"/>
    <mergeCell ref="F66:F67"/>
    <mergeCell ref="J64:J70"/>
    <mergeCell ref="V13:V14"/>
    <mergeCell ref="P66:P67"/>
    <mergeCell ref="Q66:Q67"/>
    <mergeCell ref="R66:R67"/>
    <mergeCell ref="S66:S67"/>
    <mergeCell ref="T66:T67"/>
    <mergeCell ref="U66:U67"/>
    <mergeCell ref="V66:V67"/>
    <mergeCell ref="P13:P14"/>
    <mergeCell ref="Q13:Q14"/>
    <mergeCell ref="R13:R14"/>
    <mergeCell ref="S13:S14"/>
    <mergeCell ref="T13:T14"/>
    <mergeCell ref="U13:U14"/>
    <mergeCell ref="U37:U38"/>
    <mergeCell ref="V37:V38"/>
    <mergeCell ref="U49:U50"/>
    <mergeCell ref="V49:V50"/>
    <mergeCell ref="L55:L58"/>
    <mergeCell ref="H20:H26"/>
    <mergeCell ref="E43:E46"/>
    <mergeCell ref="L49:L50"/>
    <mergeCell ref="G49:G50"/>
    <mergeCell ref="F49:F50"/>
    <mergeCell ref="E49:E50"/>
    <mergeCell ref="E27:E28"/>
    <mergeCell ref="G35:G36"/>
    <mergeCell ref="L35:L36"/>
    <mergeCell ref="G52:G53"/>
    <mergeCell ref="F52:F53"/>
    <mergeCell ref="H35:H51"/>
    <mergeCell ref="H52:H59"/>
    <mergeCell ref="E35:E36"/>
    <mergeCell ref="E30:E31"/>
    <mergeCell ref="E20:E21"/>
    <mergeCell ref="L20:L21"/>
    <mergeCell ref="G20:G21"/>
    <mergeCell ref="F20:F21"/>
    <mergeCell ref="L37:L38"/>
    <mergeCell ref="E37:E38"/>
    <mergeCell ref="L43:L46"/>
    <mergeCell ref="P15:P16"/>
    <mergeCell ref="M20:M26"/>
    <mergeCell ref="M27:M34"/>
    <mergeCell ref="M35:M51"/>
    <mergeCell ref="J8:J19"/>
    <mergeCell ref="L27:L28"/>
    <mergeCell ref="G27:G28"/>
    <mergeCell ref="F27:F28"/>
    <mergeCell ref="H27:H34"/>
    <mergeCell ref="G13:G14"/>
    <mergeCell ref="F13:F14"/>
    <mergeCell ref="M8:M19"/>
    <mergeCell ref="F35:F36"/>
    <mergeCell ref="K8:K19"/>
    <mergeCell ref="L8:L9"/>
    <mergeCell ref="G43:G46"/>
    <mergeCell ref="I35:I51"/>
    <mergeCell ref="K20:K26"/>
    <mergeCell ref="K27:K34"/>
    <mergeCell ref="K35:K51"/>
    <mergeCell ref="J20:J26"/>
    <mergeCell ref="T15:T16"/>
    <mergeCell ref="F43:F46"/>
    <mergeCell ref="S49:S50"/>
    <mergeCell ref="T49:T50"/>
    <mergeCell ref="S15:S16"/>
    <mergeCell ref="L64:L65"/>
    <mergeCell ref="G64:G65"/>
    <mergeCell ref="F64:F65"/>
    <mergeCell ref="C20:C26"/>
    <mergeCell ref="N8:N19"/>
    <mergeCell ref="N20:N26"/>
    <mergeCell ref="N27:N34"/>
    <mergeCell ref="N35:N51"/>
    <mergeCell ref="N52:N59"/>
    <mergeCell ref="N60:N63"/>
    <mergeCell ref="O64:O70"/>
    <mergeCell ref="M52:M59"/>
    <mergeCell ref="M60:M63"/>
    <mergeCell ref="M64:M70"/>
    <mergeCell ref="N64:N70"/>
    <mergeCell ref="O8:O19"/>
    <mergeCell ref="O20:O26"/>
    <mergeCell ref="O27:O34"/>
    <mergeCell ref="O35:O51"/>
    <mergeCell ref="B8:B19"/>
    <mergeCell ref="D8:D19"/>
    <mergeCell ref="C8:C19"/>
    <mergeCell ref="E15:E16"/>
    <mergeCell ref="H8:H19"/>
    <mergeCell ref="I8:I19"/>
    <mergeCell ref="F8:F9"/>
    <mergeCell ref="G8:G9"/>
    <mergeCell ref="L13:L14"/>
    <mergeCell ref="E8:E9"/>
    <mergeCell ref="E13:E14"/>
    <mergeCell ref="V5:V7"/>
    <mergeCell ref="B2:V2"/>
    <mergeCell ref="B3:V3"/>
    <mergeCell ref="I5:K5"/>
    <mergeCell ref="B5:B7"/>
    <mergeCell ref="C5:C7"/>
    <mergeCell ref="D5:D7"/>
    <mergeCell ref="E5:G7"/>
    <mergeCell ref="T5:T7"/>
    <mergeCell ref="H5:H7"/>
    <mergeCell ref="L5:O5"/>
    <mergeCell ref="M6:O6"/>
    <mergeCell ref="B4:G4"/>
    <mergeCell ref="H4:O4"/>
    <mergeCell ref="P4:U4"/>
    <mergeCell ref="P5:P7"/>
    <mergeCell ref="Q5:Q7"/>
    <mergeCell ref="R5:R7"/>
    <mergeCell ref="S5:S7"/>
    <mergeCell ref="L6:L7"/>
    <mergeCell ref="U5:U7"/>
    <mergeCell ref="I6:K6"/>
    <mergeCell ref="B60:B63"/>
    <mergeCell ref="D60:D63"/>
    <mergeCell ref="C52:C59"/>
    <mergeCell ref="C60:C63"/>
    <mergeCell ref="C64:C70"/>
    <mergeCell ref="J27:J34"/>
    <mergeCell ref="J35:J51"/>
    <mergeCell ref="J52:J59"/>
    <mergeCell ref="J60:J63"/>
    <mergeCell ref="E52:E53"/>
    <mergeCell ref="F60:F61"/>
    <mergeCell ref="E60:E61"/>
    <mergeCell ref="G66:G67"/>
    <mergeCell ref="E64:E65"/>
    <mergeCell ref="H64:H70"/>
    <mergeCell ref="L66:L67"/>
    <mergeCell ref="L60:L61"/>
    <mergeCell ref="P49:P50"/>
    <mergeCell ref="L52:L53"/>
    <mergeCell ref="B20:B26"/>
    <mergeCell ref="D20:D26"/>
    <mergeCell ref="D27:D34"/>
    <mergeCell ref="C27:C34"/>
    <mergeCell ref="B27:B34"/>
    <mergeCell ref="I52:I59"/>
    <mergeCell ref="G60:G61"/>
    <mergeCell ref="I20:I26"/>
    <mergeCell ref="I27:I34"/>
    <mergeCell ref="I60:I63"/>
    <mergeCell ref="K52:K59"/>
    <mergeCell ref="K60:K63"/>
    <mergeCell ref="G30:G31"/>
    <mergeCell ref="B64:B70"/>
    <mergeCell ref="D64:D70"/>
    <mergeCell ref="B52:B59"/>
    <mergeCell ref="B35:B51"/>
    <mergeCell ref="C35:C51"/>
    <mergeCell ref="D35:D51"/>
    <mergeCell ref="D52:D59"/>
    <mergeCell ref="M74:O74"/>
    <mergeCell ref="U15:U16"/>
    <mergeCell ref="V15:V16"/>
    <mergeCell ref="Q74:T74"/>
    <mergeCell ref="W13:W14"/>
    <mergeCell ref="W15:W16"/>
    <mergeCell ref="W37:W38"/>
    <mergeCell ref="W49:W50"/>
    <mergeCell ref="W56:W57"/>
    <mergeCell ref="W66:W67"/>
    <mergeCell ref="O52:O59"/>
    <mergeCell ref="P56:P57"/>
    <mergeCell ref="Q56:Q57"/>
    <mergeCell ref="R56:R57"/>
    <mergeCell ref="S56:S57"/>
    <mergeCell ref="T56:T57"/>
    <mergeCell ref="P37:P38"/>
    <mergeCell ref="Q37:Q38"/>
    <mergeCell ref="R37:R38"/>
    <mergeCell ref="S37:S38"/>
    <mergeCell ref="T37:T38"/>
    <mergeCell ref="Q49:Q50"/>
    <mergeCell ref="R49:R50"/>
    <mergeCell ref="O60:O63"/>
  </mergeCells>
  <printOptions horizontalCentered="1" verticalCentered="1"/>
  <pageMargins left="0.7" right="0.7" top="0.75" bottom="0.75" header="0.3" footer="0.3"/>
  <pageSetup paperSize="145" scale="43" orientation="portrait" r:id="rId1"/>
  <rowBreaks count="1" manualBreakCount="1">
    <brk id="5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
  <sheetViews>
    <sheetView showGridLines="0" workbookViewId="0">
      <selection activeCell="H31" sqref="H31"/>
    </sheetView>
  </sheetViews>
  <sheetFormatPr baseColWidth="10" defaultRowHeight="15" x14ac:dyDescent="0.25"/>
  <cols>
    <col min="4" max="4" width="12.5703125" customWidth="1"/>
    <col min="5" max="5" width="2.5703125" customWidth="1"/>
    <col min="6" max="6" width="11.28515625" customWidth="1"/>
    <col min="10" max="12" width="19.28515625" customWidth="1"/>
  </cols>
  <sheetData>
    <row r="1" spans="1:12" s="73" customFormat="1" ht="18" customHeight="1" x14ac:dyDescent="0.25">
      <c r="A1" s="193" t="s">
        <v>333</v>
      </c>
      <c r="B1" s="193"/>
      <c r="C1" s="193"/>
      <c r="D1" s="193"/>
      <c r="E1" s="193"/>
      <c r="F1" s="193"/>
      <c r="G1" s="193"/>
      <c r="H1" s="193"/>
      <c r="I1" s="193"/>
      <c r="J1" s="193"/>
      <c r="K1" s="193"/>
      <c r="L1" s="193"/>
    </row>
    <row r="2" spans="1:12" ht="5.25" customHeight="1" x14ac:dyDescent="0.25"/>
    <row r="3" spans="1:12" x14ac:dyDescent="0.25">
      <c r="A3" s="206" t="s">
        <v>336</v>
      </c>
      <c r="B3" s="207"/>
      <c r="C3" s="207"/>
      <c r="D3" s="207"/>
      <c r="E3" s="207"/>
      <c r="F3" s="207"/>
      <c r="G3" s="207"/>
      <c r="H3" s="207"/>
      <c r="I3" s="207"/>
      <c r="J3" s="207"/>
      <c r="K3" s="207"/>
      <c r="L3" s="207"/>
    </row>
    <row r="4" spans="1:12" ht="15" customHeight="1" x14ac:dyDescent="0.25">
      <c r="A4" s="111"/>
      <c r="B4" s="112"/>
      <c r="C4" s="113"/>
      <c r="D4" s="113"/>
      <c r="E4" s="114"/>
      <c r="F4" s="205" t="s">
        <v>335</v>
      </c>
      <c r="G4" s="205"/>
      <c r="H4" s="205"/>
      <c r="I4" s="205"/>
      <c r="J4" s="205"/>
      <c r="K4" s="205"/>
      <c r="L4" s="205"/>
    </row>
    <row r="5" spans="1:12" ht="38.25" x14ac:dyDescent="0.25">
      <c r="A5" s="196" t="s">
        <v>334</v>
      </c>
      <c r="B5" s="197"/>
      <c r="C5" s="116" t="s">
        <v>323</v>
      </c>
      <c r="D5" s="116" t="s">
        <v>324</v>
      </c>
      <c r="F5" s="205"/>
      <c r="G5" s="205"/>
      <c r="H5" s="205"/>
      <c r="I5" s="205"/>
      <c r="J5" s="205"/>
      <c r="K5" s="205"/>
      <c r="L5" s="205"/>
    </row>
    <row r="6" spans="1:12" ht="18.75" customHeight="1" x14ac:dyDescent="0.25">
      <c r="A6" s="194">
        <f>'Matriz '!D74</f>
        <v>7</v>
      </c>
      <c r="B6" s="195"/>
      <c r="C6" s="117">
        <f>'Matriz '!P74</f>
        <v>20</v>
      </c>
      <c r="D6" s="129">
        <f>'Matriz '!U74</f>
        <v>0.50000000000000011</v>
      </c>
      <c r="F6" s="205"/>
      <c r="G6" s="205"/>
      <c r="H6" s="205"/>
      <c r="I6" s="205"/>
      <c r="J6" s="205"/>
      <c r="K6" s="205"/>
      <c r="L6" s="205"/>
    </row>
    <row r="7" spans="1:12" x14ac:dyDescent="0.25">
      <c r="A7" s="118"/>
      <c r="B7" s="115"/>
      <c r="C7" s="115"/>
      <c r="D7" s="115"/>
      <c r="E7" s="119"/>
      <c r="F7" s="205"/>
      <c r="G7" s="205"/>
      <c r="H7" s="205"/>
      <c r="I7" s="205"/>
      <c r="J7" s="205"/>
      <c r="K7" s="205"/>
      <c r="L7" s="205"/>
    </row>
    <row r="8" spans="1:12" s="73" customFormat="1" x14ac:dyDescent="0.25">
      <c r="A8" s="118"/>
      <c r="B8" s="115"/>
      <c r="C8" s="115"/>
      <c r="D8" s="115"/>
      <c r="E8" s="119"/>
      <c r="F8" s="205"/>
      <c r="G8" s="205"/>
      <c r="H8" s="205"/>
      <c r="I8" s="205"/>
      <c r="J8" s="205"/>
      <c r="K8" s="205"/>
      <c r="L8" s="205"/>
    </row>
    <row r="9" spans="1:12" s="73" customFormat="1" x14ac:dyDescent="0.25">
      <c r="A9" s="118"/>
      <c r="B9" s="115"/>
      <c r="C9" s="115"/>
      <c r="D9" s="115"/>
      <c r="E9" s="119"/>
      <c r="F9" s="205"/>
      <c r="G9" s="205"/>
      <c r="H9" s="205"/>
      <c r="I9" s="205"/>
      <c r="J9" s="205"/>
      <c r="K9" s="205"/>
      <c r="L9" s="205"/>
    </row>
    <row r="10" spans="1:12" s="73" customFormat="1" x14ac:dyDescent="0.25">
      <c r="A10" s="118"/>
      <c r="B10" s="115"/>
      <c r="C10" s="115"/>
      <c r="D10" s="115"/>
      <c r="E10" s="119"/>
      <c r="F10" s="205"/>
      <c r="G10" s="205"/>
      <c r="H10" s="205"/>
      <c r="I10" s="205"/>
      <c r="J10" s="205"/>
      <c r="K10" s="205"/>
      <c r="L10" s="205"/>
    </row>
    <row r="11" spans="1:12" s="73" customFormat="1" ht="24" customHeight="1" x14ac:dyDescent="0.25">
      <c r="A11" s="118"/>
      <c r="B11" s="115"/>
      <c r="C11" s="115"/>
      <c r="D11" s="115"/>
      <c r="E11" s="119"/>
      <c r="F11" s="205"/>
      <c r="G11" s="205"/>
      <c r="H11" s="205"/>
      <c r="I11" s="205"/>
      <c r="J11" s="205"/>
      <c r="K11" s="205"/>
      <c r="L11" s="205"/>
    </row>
    <row r="12" spans="1:12" s="73" customFormat="1" x14ac:dyDescent="0.25">
      <c r="A12" s="118"/>
      <c r="B12" s="115"/>
      <c r="C12" s="115"/>
      <c r="D12" s="115"/>
      <c r="E12" s="119"/>
      <c r="F12" s="205"/>
      <c r="G12" s="205"/>
      <c r="H12" s="205"/>
      <c r="I12" s="205"/>
      <c r="J12" s="205"/>
      <c r="K12" s="205"/>
      <c r="L12" s="205"/>
    </row>
    <row r="13" spans="1:12" x14ac:dyDescent="0.25">
      <c r="A13" s="208" t="s">
        <v>325</v>
      </c>
      <c r="B13" s="209"/>
      <c r="C13" s="209"/>
      <c r="D13" s="209"/>
      <c r="E13" s="209"/>
      <c r="F13" s="209"/>
      <c r="G13" s="209"/>
      <c r="H13" s="209"/>
      <c r="I13" s="209"/>
      <c r="J13" s="209"/>
      <c r="K13" s="209"/>
      <c r="L13" s="209"/>
    </row>
    <row r="14" spans="1:12" ht="15" customHeight="1" x14ac:dyDescent="0.25">
      <c r="A14" s="120"/>
      <c r="B14" s="121"/>
      <c r="C14" s="121"/>
      <c r="D14" s="121"/>
      <c r="E14" s="121"/>
      <c r="F14" s="205" t="s">
        <v>337</v>
      </c>
      <c r="G14" s="205"/>
      <c r="H14" s="205"/>
      <c r="I14" s="205"/>
      <c r="J14" s="205"/>
      <c r="K14" s="205"/>
      <c r="L14" s="205"/>
    </row>
    <row r="15" spans="1:12" x14ac:dyDescent="0.25">
      <c r="A15" s="200" t="s">
        <v>326</v>
      </c>
      <c r="B15" s="200"/>
      <c r="C15" s="200"/>
      <c r="D15" s="122"/>
      <c r="E15" s="122"/>
      <c r="F15" s="205"/>
      <c r="G15" s="205"/>
      <c r="H15" s="205"/>
      <c r="I15" s="205"/>
      <c r="J15" s="205"/>
      <c r="K15" s="205"/>
      <c r="L15" s="205"/>
    </row>
    <row r="16" spans="1:12" x14ac:dyDescent="0.25">
      <c r="A16" s="201" t="s">
        <v>327</v>
      </c>
      <c r="B16" s="201"/>
      <c r="C16" s="123" t="s">
        <v>328</v>
      </c>
      <c r="D16" s="122"/>
      <c r="E16" s="122"/>
      <c r="F16" s="205"/>
      <c r="G16" s="205"/>
      <c r="H16" s="205"/>
      <c r="I16" s="205"/>
      <c r="J16" s="205"/>
      <c r="K16" s="205"/>
      <c r="L16" s="205"/>
    </row>
    <row r="17" spans="1:12" x14ac:dyDescent="0.25">
      <c r="A17" s="202" t="s">
        <v>158</v>
      </c>
      <c r="B17" s="202"/>
      <c r="C17" s="74"/>
      <c r="D17" s="122"/>
      <c r="E17" s="122"/>
      <c r="F17" s="205"/>
      <c r="G17" s="205"/>
      <c r="H17" s="205"/>
      <c r="I17" s="205"/>
      <c r="J17" s="205"/>
      <c r="K17" s="205"/>
      <c r="L17" s="205"/>
    </row>
    <row r="18" spans="1:12" ht="8.25" customHeight="1" x14ac:dyDescent="0.25">
      <c r="A18" s="198"/>
      <c r="B18" s="199"/>
      <c r="C18" s="199"/>
      <c r="D18" s="122"/>
      <c r="E18" s="122"/>
      <c r="F18" s="205"/>
      <c r="G18" s="205"/>
      <c r="H18" s="205"/>
      <c r="I18" s="205"/>
      <c r="J18" s="205"/>
      <c r="K18" s="205"/>
      <c r="L18" s="205"/>
    </row>
    <row r="19" spans="1:12" x14ac:dyDescent="0.25">
      <c r="A19" s="200" t="s">
        <v>329</v>
      </c>
      <c r="B19" s="200"/>
      <c r="C19" s="200"/>
      <c r="D19" s="122"/>
      <c r="E19" s="122"/>
      <c r="F19" s="205"/>
      <c r="G19" s="205"/>
      <c r="H19" s="205"/>
      <c r="I19" s="205"/>
      <c r="J19" s="205"/>
      <c r="K19" s="205"/>
      <c r="L19" s="205"/>
    </row>
    <row r="20" spans="1:12" x14ac:dyDescent="0.25">
      <c r="A20" s="201" t="s">
        <v>327</v>
      </c>
      <c r="B20" s="201"/>
      <c r="C20" s="123" t="s">
        <v>328</v>
      </c>
      <c r="D20" s="122"/>
      <c r="E20" s="122"/>
      <c r="F20" s="205"/>
      <c r="G20" s="205"/>
      <c r="H20" s="205"/>
      <c r="I20" s="205"/>
      <c r="J20" s="205"/>
      <c r="K20" s="205"/>
      <c r="L20" s="205"/>
    </row>
    <row r="21" spans="1:12" x14ac:dyDescent="0.25">
      <c r="A21" s="202"/>
      <c r="B21" s="202"/>
      <c r="C21" s="74" t="s">
        <v>158</v>
      </c>
      <c r="D21" s="124"/>
      <c r="E21" s="124"/>
      <c r="F21" s="205"/>
      <c r="G21" s="205"/>
      <c r="H21" s="205"/>
      <c r="I21" s="205"/>
      <c r="J21" s="205"/>
      <c r="K21" s="205"/>
      <c r="L21" s="205"/>
    </row>
    <row r="22" spans="1:12" ht="6.75" customHeight="1" x14ac:dyDescent="0.25">
      <c r="A22" s="125"/>
      <c r="B22" s="126"/>
      <c r="C22" s="124"/>
      <c r="D22" s="124"/>
      <c r="E22" s="124"/>
      <c r="F22" s="205"/>
      <c r="G22" s="205"/>
      <c r="H22" s="205"/>
      <c r="I22" s="205"/>
      <c r="J22" s="205"/>
      <c r="K22" s="205"/>
      <c r="L22" s="205"/>
    </row>
    <row r="23" spans="1:12" ht="6.75" customHeight="1" x14ac:dyDescent="0.25"/>
    <row r="24" spans="1:12" s="73" customFormat="1" ht="23.25" customHeight="1" x14ac:dyDescent="0.25">
      <c r="A24" s="203" t="s">
        <v>330</v>
      </c>
      <c r="B24" s="203"/>
      <c r="C24" s="203"/>
      <c r="D24" s="204" t="s">
        <v>331</v>
      </c>
      <c r="E24" s="204"/>
      <c r="F24" s="204"/>
      <c r="G24" s="204"/>
      <c r="H24" s="204"/>
      <c r="I24" s="204"/>
      <c r="J24" s="204"/>
      <c r="K24" s="204"/>
      <c r="L24" s="204"/>
    </row>
    <row r="25" spans="1:12" s="73" customFormat="1" ht="8.25" customHeight="1" x14ac:dyDescent="0.25">
      <c r="A25" s="110"/>
      <c r="B25" s="110"/>
      <c r="C25" s="127"/>
      <c r="D25" s="110"/>
      <c r="E25" s="110"/>
      <c r="F25" s="110"/>
      <c r="G25" s="110"/>
      <c r="H25" s="110"/>
      <c r="I25" s="110"/>
      <c r="J25" s="110"/>
      <c r="K25" s="110"/>
      <c r="L25" s="110"/>
    </row>
    <row r="26" spans="1:12" s="73" customFormat="1" ht="34.5" customHeight="1" x14ac:dyDescent="0.25">
      <c r="A26" s="189" t="s">
        <v>339</v>
      </c>
      <c r="B26" s="190"/>
      <c r="C26" s="191"/>
      <c r="D26" s="192" t="s">
        <v>338</v>
      </c>
      <c r="E26" s="192"/>
      <c r="F26" s="192"/>
      <c r="G26" s="192"/>
      <c r="H26" s="192"/>
      <c r="I26" s="192"/>
      <c r="J26" s="192"/>
      <c r="K26" s="192"/>
      <c r="L26" s="192"/>
    </row>
    <row r="27" spans="1:12" s="73" customFormat="1" ht="21.75" customHeight="1" x14ac:dyDescent="0.25">
      <c r="A27" s="128"/>
      <c r="B27" s="110"/>
      <c r="D27" s="110"/>
      <c r="E27" s="110"/>
      <c r="F27" s="110"/>
      <c r="G27" s="110"/>
      <c r="H27" s="110"/>
      <c r="I27" s="110"/>
      <c r="J27" s="110"/>
      <c r="K27" s="110"/>
      <c r="L27" s="110"/>
    </row>
  </sheetData>
  <mergeCells count="18">
    <mergeCell ref="A17:B17"/>
    <mergeCell ref="F4:L12"/>
    <mergeCell ref="A26:C26"/>
    <mergeCell ref="D26:L26"/>
    <mergeCell ref="A1:L1"/>
    <mergeCell ref="A6:B6"/>
    <mergeCell ref="A5:B5"/>
    <mergeCell ref="A18:C18"/>
    <mergeCell ref="A19:C19"/>
    <mergeCell ref="A20:B20"/>
    <mergeCell ref="A21:B21"/>
    <mergeCell ref="A24:C24"/>
    <mergeCell ref="D24:L24"/>
    <mergeCell ref="F14:L22"/>
    <mergeCell ref="A3:L3"/>
    <mergeCell ref="A13:L13"/>
    <mergeCell ref="A15:C15"/>
    <mergeCell ref="A16: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7" customWidth="1"/>
    <col min="2" max="2" width="5.5703125" style="7" customWidth="1"/>
    <col min="3" max="3" width="87.42578125" style="7" bestFit="1" customWidth="1"/>
    <col min="4" max="4" width="18.140625" style="6" bestFit="1" customWidth="1"/>
    <col min="5" max="16384" width="11.42578125" style="7"/>
  </cols>
  <sheetData>
    <row r="1" spans="2:4" ht="7.5" customHeight="1" x14ac:dyDescent="0.25"/>
    <row r="2" spans="2:4" x14ac:dyDescent="0.25">
      <c r="B2" s="210" t="s">
        <v>114</v>
      </c>
      <c r="C2" s="210"/>
      <c r="D2" s="210"/>
    </row>
    <row r="3" spans="2:4" x14ac:dyDescent="0.25">
      <c r="B3" s="12" t="s">
        <v>121</v>
      </c>
      <c r="C3" s="12" t="s">
        <v>122</v>
      </c>
      <c r="D3" s="12" t="s">
        <v>123</v>
      </c>
    </row>
    <row r="4" spans="2:4" x14ac:dyDescent="0.25">
      <c r="B4" s="8">
        <v>1</v>
      </c>
      <c r="C4" s="13" t="s">
        <v>126</v>
      </c>
      <c r="D4" s="8" t="s">
        <v>118</v>
      </c>
    </row>
    <row r="5" spans="2:4" x14ac:dyDescent="0.25">
      <c r="B5" s="8">
        <v>2</v>
      </c>
      <c r="C5" s="9" t="s">
        <v>119</v>
      </c>
      <c r="D5" s="8" t="s">
        <v>118</v>
      </c>
    </row>
    <row r="6" spans="2:4" x14ac:dyDescent="0.25">
      <c r="B6" s="8">
        <v>3</v>
      </c>
      <c r="C6" s="9" t="s">
        <v>115</v>
      </c>
      <c r="D6" s="8" t="s">
        <v>124</v>
      </c>
    </row>
    <row r="7" spans="2:4" x14ac:dyDescent="0.25">
      <c r="B7" s="8">
        <v>4</v>
      </c>
      <c r="C7" s="9" t="s">
        <v>116</v>
      </c>
      <c r="D7" s="8" t="s">
        <v>118</v>
      </c>
    </row>
    <row r="8" spans="2:4" x14ac:dyDescent="0.25">
      <c r="B8" s="8">
        <v>5</v>
      </c>
      <c r="C8" s="9" t="s">
        <v>117</v>
      </c>
      <c r="D8" s="8" t="s">
        <v>118</v>
      </c>
    </row>
    <row r="9" spans="2:4" x14ac:dyDescent="0.25">
      <c r="B9" s="8">
        <v>6</v>
      </c>
      <c r="C9" s="9" t="s">
        <v>125</v>
      </c>
      <c r="D9" s="8" t="s">
        <v>118</v>
      </c>
    </row>
    <row r="10" spans="2:4" x14ac:dyDescent="0.25">
      <c r="B10" s="8">
        <v>7</v>
      </c>
      <c r="C10" s="9" t="s">
        <v>120</v>
      </c>
      <c r="D10" s="8" t="s">
        <v>118</v>
      </c>
    </row>
    <row r="11" spans="2:4" x14ac:dyDescent="0.25">
      <c r="B11" s="8">
        <v>8</v>
      </c>
      <c r="C11" s="13" t="s">
        <v>170</v>
      </c>
      <c r="D11" s="8" t="s">
        <v>118</v>
      </c>
    </row>
  </sheetData>
  <mergeCells count="1">
    <mergeCell ref="B2:D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7" customWidth="1"/>
    <col min="2" max="2" width="28.42578125" style="10" customWidth="1"/>
    <col min="3" max="3" width="123.7109375" style="7" bestFit="1" customWidth="1"/>
    <col min="4" max="16384" width="11.42578125" style="7"/>
  </cols>
  <sheetData>
    <row r="1" spans="1:3" x14ac:dyDescent="0.25">
      <c r="A1" s="5"/>
      <c r="B1" s="6"/>
    </row>
    <row r="2" spans="1:3" x14ac:dyDescent="0.25">
      <c r="A2" s="5"/>
      <c r="B2" s="211" t="s">
        <v>56</v>
      </c>
      <c r="C2" s="211"/>
    </row>
    <row r="3" spans="1:3" x14ac:dyDescent="0.25">
      <c r="A3" s="5"/>
      <c r="B3" s="8">
        <v>1</v>
      </c>
      <c r="C3" s="9" t="s">
        <v>57</v>
      </c>
    </row>
    <row r="4" spans="1:3" x14ac:dyDescent="0.25">
      <c r="A4" s="5"/>
      <c r="B4" s="8">
        <v>2</v>
      </c>
      <c r="C4" s="9" t="s">
        <v>58</v>
      </c>
    </row>
    <row r="5" spans="1:3" x14ac:dyDescent="0.25">
      <c r="A5" s="5"/>
      <c r="B5" s="8">
        <v>3</v>
      </c>
      <c r="C5" s="9" t="s">
        <v>59</v>
      </c>
    </row>
    <row r="6" spans="1:3" x14ac:dyDescent="0.25">
      <c r="A6" s="5"/>
      <c r="B6" s="8">
        <v>4</v>
      </c>
      <c r="C6" s="9" t="s">
        <v>60</v>
      </c>
    </row>
    <row r="7" spans="1:3" x14ac:dyDescent="0.25">
      <c r="A7" s="5"/>
      <c r="B7" s="8">
        <v>5</v>
      </c>
      <c r="C7" s="9" t="s">
        <v>61</v>
      </c>
    </row>
    <row r="8" spans="1:3" x14ac:dyDescent="0.25">
      <c r="A8" s="5"/>
      <c r="B8" s="8">
        <v>6</v>
      </c>
      <c r="C8" s="9" t="s">
        <v>62</v>
      </c>
    </row>
    <row r="9" spans="1:3" x14ac:dyDescent="0.25">
      <c r="A9" s="5"/>
      <c r="B9" s="8">
        <v>7</v>
      </c>
      <c r="C9" s="9" t="s">
        <v>63</v>
      </c>
    </row>
    <row r="10" spans="1:3" x14ac:dyDescent="0.25">
      <c r="A10" s="5"/>
      <c r="B10" s="8">
        <v>8</v>
      </c>
      <c r="C10" s="9" t="s">
        <v>64</v>
      </c>
    </row>
    <row r="11" spans="1:3" x14ac:dyDescent="0.25">
      <c r="A11" s="5"/>
      <c r="B11" s="8">
        <v>9</v>
      </c>
      <c r="C11" s="9" t="s">
        <v>65</v>
      </c>
    </row>
    <row r="12" spans="1:3" x14ac:dyDescent="0.25">
      <c r="A12" s="5"/>
      <c r="B12" s="8">
        <v>10</v>
      </c>
      <c r="C12" s="9" t="s">
        <v>66</v>
      </c>
    </row>
    <row r="13" spans="1:3" x14ac:dyDescent="0.25">
      <c r="A13" s="5"/>
      <c r="B13" s="8">
        <v>11</v>
      </c>
      <c r="C13" s="9" t="s">
        <v>67</v>
      </c>
    </row>
    <row r="14" spans="1:3" x14ac:dyDescent="0.25">
      <c r="A14" s="5"/>
      <c r="B14" s="8">
        <v>12</v>
      </c>
      <c r="C14" s="9" t="s">
        <v>68</v>
      </c>
    </row>
    <row r="15" spans="1:3" x14ac:dyDescent="0.25">
      <c r="A15" s="5"/>
      <c r="B15" s="8">
        <v>13</v>
      </c>
      <c r="C15" s="9" t="s">
        <v>69</v>
      </c>
    </row>
    <row r="16" spans="1:3" x14ac:dyDescent="0.25">
      <c r="A16" s="5"/>
      <c r="B16" s="8">
        <v>14</v>
      </c>
      <c r="C16" s="9" t="s">
        <v>70</v>
      </c>
    </row>
    <row r="17" spans="1:3" x14ac:dyDescent="0.25">
      <c r="A17" s="5"/>
      <c r="B17" s="8">
        <v>15</v>
      </c>
      <c r="C17" s="9" t="s">
        <v>71</v>
      </c>
    </row>
    <row r="18" spans="1:3" x14ac:dyDescent="0.25">
      <c r="A18" s="5"/>
      <c r="B18" s="8">
        <v>16</v>
      </c>
      <c r="C18" s="9" t="s">
        <v>72</v>
      </c>
    </row>
    <row r="19" spans="1:3" x14ac:dyDescent="0.25">
      <c r="A19" s="5"/>
      <c r="B19" s="8">
        <v>17</v>
      </c>
      <c r="C19" s="9" t="s">
        <v>73</v>
      </c>
    </row>
    <row r="20" spans="1:3" x14ac:dyDescent="0.25">
      <c r="A20" s="5"/>
      <c r="B20" s="8">
        <v>18</v>
      </c>
      <c r="C20" s="9" t="s">
        <v>74</v>
      </c>
    </row>
    <row r="21" spans="1:3" x14ac:dyDescent="0.25">
      <c r="A21" s="5"/>
      <c r="B21" s="8">
        <v>19</v>
      </c>
      <c r="C21" s="9" t="s">
        <v>75</v>
      </c>
    </row>
    <row r="22" spans="1:3" x14ac:dyDescent="0.25">
      <c r="A22" s="5"/>
      <c r="B22" s="8">
        <v>20</v>
      </c>
      <c r="C22" s="9" t="s">
        <v>76</v>
      </c>
    </row>
    <row r="23" spans="1:3" x14ac:dyDescent="0.25">
      <c r="A23" s="5"/>
      <c r="B23" s="8">
        <v>21</v>
      </c>
      <c r="C23" s="9" t="s">
        <v>77</v>
      </c>
    </row>
    <row r="24" spans="1:3" x14ac:dyDescent="0.25">
      <c r="A24" s="5"/>
      <c r="B24" s="8">
        <v>22</v>
      </c>
      <c r="C24" s="9" t="s">
        <v>78</v>
      </c>
    </row>
    <row r="25" spans="1:3" x14ac:dyDescent="0.25">
      <c r="A25" s="5"/>
      <c r="B25" s="8">
        <v>23</v>
      </c>
      <c r="C25" s="9" t="s">
        <v>79</v>
      </c>
    </row>
    <row r="26" spans="1:3" x14ac:dyDescent="0.25">
      <c r="B26" s="8">
        <v>24</v>
      </c>
      <c r="C26" s="9" t="s">
        <v>80</v>
      </c>
    </row>
    <row r="27" spans="1:3" x14ac:dyDescent="0.25">
      <c r="B27" s="8">
        <v>25</v>
      </c>
      <c r="C27" s="9" t="s">
        <v>81</v>
      </c>
    </row>
    <row r="28" spans="1:3" x14ac:dyDescent="0.25">
      <c r="B28" s="8">
        <v>26</v>
      </c>
      <c r="C28" s="9" t="s">
        <v>82</v>
      </c>
    </row>
    <row r="29" spans="1:3" x14ac:dyDescent="0.25">
      <c r="B29" s="8">
        <v>27</v>
      </c>
      <c r="C29" s="9" t="s">
        <v>83</v>
      </c>
    </row>
    <row r="30" spans="1:3" x14ac:dyDescent="0.25">
      <c r="B30" s="8">
        <v>28</v>
      </c>
      <c r="C30" s="9" t="s">
        <v>84</v>
      </c>
    </row>
    <row r="31" spans="1:3" x14ac:dyDescent="0.25">
      <c r="B31" s="8">
        <v>29</v>
      </c>
      <c r="C31" s="9" t="s">
        <v>85</v>
      </c>
    </row>
    <row r="32" spans="1:3" x14ac:dyDescent="0.25">
      <c r="B32" s="8">
        <v>30</v>
      </c>
      <c r="C32" s="9" t="s">
        <v>86</v>
      </c>
    </row>
    <row r="33" spans="2:3" x14ac:dyDescent="0.25">
      <c r="B33" s="8">
        <v>31</v>
      </c>
      <c r="C33" s="9" t="s">
        <v>87</v>
      </c>
    </row>
    <row r="34" spans="2:3" x14ac:dyDescent="0.25">
      <c r="B34" s="8">
        <v>32</v>
      </c>
      <c r="C34" s="9" t="s">
        <v>88</v>
      </c>
    </row>
    <row r="35" spans="2:3" x14ac:dyDescent="0.25">
      <c r="B35" s="8">
        <v>33</v>
      </c>
      <c r="C35" s="9" t="s">
        <v>89</v>
      </c>
    </row>
    <row r="36" spans="2:3" x14ac:dyDescent="0.25">
      <c r="B36" s="8">
        <v>34</v>
      </c>
      <c r="C36" s="9" t="s">
        <v>90</v>
      </c>
    </row>
    <row r="37" spans="2:3" x14ac:dyDescent="0.25">
      <c r="B37" s="8">
        <v>35</v>
      </c>
      <c r="C37" s="9" t="s">
        <v>91</v>
      </c>
    </row>
    <row r="38" spans="2:3" x14ac:dyDescent="0.25">
      <c r="B38" s="8">
        <v>36</v>
      </c>
      <c r="C38" s="9" t="s">
        <v>92</v>
      </c>
    </row>
    <row r="39" spans="2:3" x14ac:dyDescent="0.25">
      <c r="B39" s="8">
        <v>37</v>
      </c>
      <c r="C39" s="9" t="s">
        <v>93</v>
      </c>
    </row>
    <row r="40" spans="2:3" x14ac:dyDescent="0.25">
      <c r="B40" s="8">
        <v>38</v>
      </c>
      <c r="C40" s="9" t="s">
        <v>94</v>
      </c>
    </row>
    <row r="41" spans="2:3" x14ac:dyDescent="0.25">
      <c r="B41" s="8">
        <v>39</v>
      </c>
      <c r="C41" s="9" t="s">
        <v>95</v>
      </c>
    </row>
    <row r="42" spans="2:3" x14ac:dyDescent="0.25">
      <c r="B42" s="8">
        <v>40</v>
      </c>
      <c r="C42" s="9" t="s">
        <v>96</v>
      </c>
    </row>
    <row r="43" spans="2:3" x14ac:dyDescent="0.25">
      <c r="B43" s="8">
        <v>41</v>
      </c>
      <c r="C43" s="9" t="s">
        <v>97</v>
      </c>
    </row>
    <row r="44" spans="2:3" x14ac:dyDescent="0.25">
      <c r="B44" s="8">
        <v>42</v>
      </c>
      <c r="C44" s="9" t="s">
        <v>98</v>
      </c>
    </row>
    <row r="45" spans="2:3" x14ac:dyDescent="0.25">
      <c r="B45" s="8">
        <v>43</v>
      </c>
      <c r="C45" s="9" t="s">
        <v>99</v>
      </c>
    </row>
    <row r="46" spans="2:3" x14ac:dyDescent="0.25">
      <c r="B46" s="8">
        <v>44</v>
      </c>
      <c r="C46" s="9" t="s">
        <v>100</v>
      </c>
    </row>
    <row r="47" spans="2:3" x14ac:dyDescent="0.25">
      <c r="B47" s="8">
        <v>45</v>
      </c>
      <c r="C47" s="9" t="s">
        <v>101</v>
      </c>
    </row>
    <row r="48" spans="2:3" x14ac:dyDescent="0.25">
      <c r="B48" s="8">
        <v>46</v>
      </c>
      <c r="C48" s="9" t="s">
        <v>102</v>
      </c>
    </row>
    <row r="49" spans="2:3" x14ac:dyDescent="0.25">
      <c r="B49" s="8">
        <v>47</v>
      </c>
      <c r="C49" s="9" t="s">
        <v>103</v>
      </c>
    </row>
    <row r="50" spans="2:3" x14ac:dyDescent="0.25">
      <c r="B50" s="8">
        <v>48</v>
      </c>
      <c r="C50" s="9" t="s">
        <v>104</v>
      </c>
    </row>
    <row r="51" spans="2:3" x14ac:dyDescent="0.25">
      <c r="B51" s="8">
        <v>49</v>
      </c>
      <c r="C51" s="9" t="s">
        <v>105</v>
      </c>
    </row>
    <row r="52" spans="2:3" x14ac:dyDescent="0.25">
      <c r="B52" s="8">
        <v>50</v>
      </c>
      <c r="C52" s="9" t="s">
        <v>106</v>
      </c>
    </row>
    <row r="53" spans="2:3" x14ac:dyDescent="0.25">
      <c r="B53" s="8">
        <v>51</v>
      </c>
      <c r="C53" s="9" t="s">
        <v>107</v>
      </c>
    </row>
    <row r="54" spans="2:3" x14ac:dyDescent="0.25">
      <c r="B54" s="8">
        <v>52</v>
      </c>
      <c r="C54" s="9" t="s">
        <v>108</v>
      </c>
    </row>
    <row r="55" spans="2:3" x14ac:dyDescent="0.25">
      <c r="B55" s="8">
        <v>53</v>
      </c>
      <c r="C55" s="9" t="s">
        <v>109</v>
      </c>
    </row>
    <row r="56" spans="2:3" x14ac:dyDescent="0.25">
      <c r="B56" s="8">
        <v>54</v>
      </c>
      <c r="C56" s="9" t="s">
        <v>110</v>
      </c>
    </row>
    <row r="57" spans="2:3" x14ac:dyDescent="0.25">
      <c r="B57" s="8">
        <v>55</v>
      </c>
      <c r="C57" s="9" t="s">
        <v>111</v>
      </c>
    </row>
    <row r="58" spans="2:3" x14ac:dyDescent="0.25">
      <c r="B58" s="8">
        <v>56</v>
      </c>
      <c r="C58" s="9" t="s">
        <v>112</v>
      </c>
    </row>
    <row r="59" spans="2:3" x14ac:dyDescent="0.25">
      <c r="B59" s="8">
        <v>57</v>
      </c>
      <c r="C59" s="9" t="s">
        <v>113</v>
      </c>
    </row>
    <row r="60" spans="2:3" x14ac:dyDescent="0.25">
      <c r="C60" s="14" t="s">
        <v>136</v>
      </c>
    </row>
    <row r="61" spans="2:3" x14ac:dyDescent="0.25">
      <c r="C61" s="14" t="s">
        <v>137</v>
      </c>
    </row>
    <row r="62" spans="2:3" x14ac:dyDescent="0.25">
      <c r="C62" s="14" t="s">
        <v>138</v>
      </c>
    </row>
    <row r="63" spans="2:3" x14ac:dyDescent="0.25">
      <c r="C63" s="14" t="s">
        <v>139</v>
      </c>
    </row>
    <row r="64" spans="2:3" x14ac:dyDescent="0.25">
      <c r="C64" s="14" t="s">
        <v>140</v>
      </c>
    </row>
    <row r="65" spans="3:3" x14ac:dyDescent="0.25">
      <c r="C65" s="14" t="s">
        <v>141</v>
      </c>
    </row>
    <row r="66" spans="3:3" x14ac:dyDescent="0.25">
      <c r="C66" s="14" t="s">
        <v>142</v>
      </c>
    </row>
    <row r="67" spans="3:3" x14ac:dyDescent="0.25">
      <c r="C67" s="28" t="s">
        <v>199</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Agenda</vt:lpstr>
      <vt:lpstr>Matriz </vt:lpstr>
      <vt:lpstr>Informe </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Usuario de Windows</cp:lastModifiedBy>
  <cp:lastPrinted>2020-01-24T21:35:04Z</cp:lastPrinted>
  <dcterms:created xsi:type="dcterms:W3CDTF">2016-10-31T15:36:11Z</dcterms:created>
  <dcterms:modified xsi:type="dcterms:W3CDTF">2021-05-13T18:08:40Z</dcterms:modified>
</cp:coreProperties>
</file>