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Director DIRECGE\2021\Adriana Afanador\PAAC Y Mapas Riesgos Corrrupc 3 Seguim 2020\I-2021\"/>
    </mc:Choice>
  </mc:AlternateContent>
  <bookViews>
    <workbookView xWindow="0" yWindow="0" windowWidth="28800" windowHeight="11430" firstSheet="1" activeTab="1"/>
  </bookViews>
  <sheets>
    <sheet name="Agenda" sheetId="5" state="hidden" r:id="rId1"/>
    <sheet name="Matriz " sheetId="1" r:id="rId2"/>
    <sheet name="Informe " sheetId="6" r:id="rId3"/>
    <sheet name="Posibles_Consecuencias" sheetId="3" state="hidden" r:id="rId4"/>
    <sheet name="Posibles_Controles" sheetId="2" state="hidden" r:id="rId5"/>
  </sheets>
  <definedNames>
    <definedName name="_xlnm._FilterDatabase" localSheetId="1" hidden="1">'Matriz '!$A$7:$V$70</definedName>
    <definedName name="_xlnm.Print_Area" localSheetId="1">'Matriz '!$A$1:$V$71</definedName>
    <definedName name="_xlnm.Print_Titles" localSheetId="1">'Matriz '!$5:$7</definedName>
  </definedNames>
  <calcPr calcId="162913"/>
</workbook>
</file>

<file path=xl/calcChain.xml><?xml version="1.0" encoding="utf-8"?>
<calcChain xmlns="http://schemas.openxmlformats.org/spreadsheetml/2006/main">
  <c r="D6" i="6" l="1"/>
  <c r="C6" i="6"/>
  <c r="A6" i="6"/>
  <c r="D74" i="1"/>
  <c r="U8" i="1"/>
  <c r="U9" i="1"/>
  <c r="U11" i="1"/>
  <c r="U74" i="1" s="1"/>
  <c r="U13" i="1"/>
  <c r="U15" i="1"/>
  <c r="U17" i="1"/>
  <c r="U19" i="1"/>
  <c r="U20" i="1"/>
  <c r="U21" i="1"/>
  <c r="U22" i="1"/>
  <c r="U23" i="1"/>
  <c r="U25" i="1"/>
  <c r="U27" i="1"/>
  <c r="U28" i="1"/>
  <c r="U31" i="1"/>
  <c r="U35" i="1"/>
  <c r="U36" i="1"/>
  <c r="U37" i="1"/>
  <c r="U39" i="1"/>
  <c r="U43" i="1"/>
  <c r="U44" i="1"/>
  <c r="U45" i="1"/>
  <c r="U52" i="1"/>
  <c r="U53" i="1"/>
  <c r="U54" i="1"/>
  <c r="U55" i="1"/>
  <c r="U59" i="1"/>
  <c r="U60" i="1"/>
  <c r="U61" i="1"/>
  <c r="U63" i="1"/>
  <c r="U64" i="1"/>
  <c r="U65" i="1"/>
  <c r="U66" i="1"/>
  <c r="U68" i="1"/>
  <c r="U70" i="1"/>
  <c r="O64" i="1" l="1"/>
  <c r="K64" i="1"/>
  <c r="O60" i="1"/>
  <c r="K60" i="1"/>
  <c r="O52" i="1"/>
  <c r="K52" i="1"/>
  <c r="O35" i="1"/>
  <c r="K35" i="1"/>
  <c r="O27" i="1"/>
  <c r="K27" i="1"/>
  <c r="O20" i="1"/>
  <c r="K20" i="1"/>
  <c r="O66" i="1"/>
  <c r="K66" i="1"/>
  <c r="O62" i="1"/>
  <c r="K62" i="1"/>
  <c r="O54" i="1"/>
  <c r="K54" i="1"/>
  <c r="O29" i="1"/>
  <c r="K29" i="1"/>
  <c r="O22" i="1"/>
  <c r="K22" i="1"/>
  <c r="O8" i="1"/>
  <c r="K8" i="1"/>
</calcChain>
</file>

<file path=xl/comments1.xml><?xml version="1.0" encoding="utf-8"?>
<comments xmlns="http://schemas.openxmlformats.org/spreadsheetml/2006/main">
  <authors>
    <author>Vic Administrativa</author>
  </authors>
  <commentList>
    <comment ref="C6" authorId="0" shapeId="0">
      <text>
        <r>
          <rPr>
            <b/>
            <sz val="9"/>
            <color indexed="81"/>
            <rFont val="Tahoma"/>
            <family val="2"/>
          </rPr>
          <t>Vic Administrativa:</t>
        </r>
        <r>
          <rPr>
            <sz val="9"/>
            <color indexed="81"/>
            <rFont val="Tahoma"/>
            <family val="2"/>
          </rPr>
          <t xml:space="preserve">
Afectación al patrimono institucional.</t>
        </r>
      </text>
    </comment>
  </commentList>
</comments>
</file>

<file path=xl/sharedStrings.xml><?xml version="1.0" encoding="utf-8"?>
<sst xmlns="http://schemas.openxmlformats.org/spreadsheetml/2006/main" count="444" uniqueCount="340">
  <si>
    <t>Mapa de Riesgos de Corrupción</t>
  </si>
  <si>
    <t>Identificación del riesgo</t>
  </si>
  <si>
    <t>Valoración del Riesgos de Corrupción</t>
  </si>
  <si>
    <t>Monitoreo y Revisión</t>
  </si>
  <si>
    <t>Proceso</t>
  </si>
  <si>
    <t>Causa
¿Por qué? - ¿Por qué? - ¿Por qué?</t>
  </si>
  <si>
    <t>Riesgos</t>
  </si>
  <si>
    <t>Consecuencia</t>
  </si>
  <si>
    <t>Análisis del riesgos</t>
  </si>
  <si>
    <t>Valoración del riesgos</t>
  </si>
  <si>
    <t>Acciones</t>
  </si>
  <si>
    <t>Responsable</t>
  </si>
  <si>
    <t>Fecha inicio</t>
  </si>
  <si>
    <t>Fecha fin</t>
  </si>
  <si>
    <t>Meta</t>
  </si>
  <si>
    <t>Riesgos Inherente</t>
  </si>
  <si>
    <t>Controles</t>
  </si>
  <si>
    <t>Riesgo Residual</t>
  </si>
  <si>
    <t>Probabilidad</t>
  </si>
  <si>
    <t>Impacto</t>
  </si>
  <si>
    <t>Zona del riesgo</t>
  </si>
  <si>
    <t>Zona de Riesgos</t>
  </si>
  <si>
    <t>Improvisación, presiones de tiempo.</t>
  </si>
  <si>
    <t>No se exige declaración de impedimento.</t>
  </si>
  <si>
    <t>Cambios constantes de la normativa aplicable.</t>
  </si>
  <si>
    <t>Manipulación de estudios de factibilidad, estudios previos e informe de conveniencia y oportunidad.</t>
  </si>
  <si>
    <t>No se cuenta con procesos estructurados bajo el principio de planeación.</t>
  </si>
  <si>
    <t>N°</t>
  </si>
  <si>
    <t xml:space="preserve">% Avance </t>
  </si>
  <si>
    <r>
      <t>Entidad:</t>
    </r>
    <r>
      <rPr>
        <sz val="12"/>
        <rFont val="Humanst521 BT"/>
        <family val="2"/>
      </rPr>
      <t xml:space="preserve"> Universidad Industrial de Santander</t>
    </r>
  </si>
  <si>
    <t>Aplica para todos los procesos.</t>
  </si>
  <si>
    <t>Celebración de contratos sin cumplimiento de la normativa interna y externa.</t>
  </si>
  <si>
    <t>Interés ilícito o indebido en la celebración de contratos</t>
  </si>
  <si>
    <t xml:space="preserve">Todos los procesos. </t>
  </si>
  <si>
    <t>Todos los procesos</t>
  </si>
  <si>
    <t xml:space="preserve">Recibir o exigir dinero, bienes o servicios a cambio de hacer u omitir una labor propia de su cargo. </t>
  </si>
  <si>
    <t>Utilizar las influencias en beneficio propio o de tercero.</t>
  </si>
  <si>
    <t>Planeación incompleta de la etapa precontractual</t>
  </si>
  <si>
    <t>Falta de control, seguimiento y evaluación de los resultados de los estudios de factibilidad, estudios previos e informe de conveniencia y oportunidad.</t>
  </si>
  <si>
    <t>No se tiene en cuenta el principio presupuestal de austeridad del gasto.</t>
  </si>
  <si>
    <t>Apropiación o destinación indebida de recursos públicos.</t>
  </si>
  <si>
    <t>Controles ineficientes para el traslado de recursos públicos.</t>
  </si>
  <si>
    <t>Uso indebido de información clasificada y reservada.</t>
  </si>
  <si>
    <t>Presiones externas o internas.</t>
  </si>
  <si>
    <t>Falta de ética profesional.</t>
  </si>
  <si>
    <t>No cumplir con los criterios establecidos para las etapas precontractual, contractual y pos contractual.</t>
  </si>
  <si>
    <t xml:space="preserve">El supervisor o interventor ejercen una función inadecuada en la verificación que le es propia. </t>
  </si>
  <si>
    <t>Falta de herramientas para hacer un seguimiento oportuno.</t>
  </si>
  <si>
    <t xml:space="preserve">Manipulación de las especificaciones técnicas. </t>
  </si>
  <si>
    <t>Presiones internas o externas.</t>
  </si>
  <si>
    <t>Fuga de información.</t>
  </si>
  <si>
    <t>Incumplimiento de la normativa existente para el registro y autorización de documentos de contratación por parte del ordenador de gasto.</t>
  </si>
  <si>
    <t>No se cuenta con los sistemas, herramientas, procedimientos ni personal idóneo que realice esa labor.</t>
  </si>
  <si>
    <t>No declarar el conflicto de intereses para la ejecución de actividades.</t>
  </si>
  <si>
    <t>Procesos pocos rigurosos que dependen de una sola persona.</t>
  </si>
  <si>
    <t>No se tiene un proceso documentado fundamentado en herramientas tecnológicas con controles.</t>
  </si>
  <si>
    <t>Posibles controles</t>
  </si>
  <si>
    <t>Acuerdo 052 de 2011. Por el cual se establecen disposiciones en materia disciplinaria aplicables a los servidores de la universidad.</t>
  </si>
  <si>
    <t>Administración del Sistema de PQRDSR</t>
  </si>
  <si>
    <t>Arqueo diario de caja.</t>
  </si>
  <si>
    <t>Auditorías internas cada año.</t>
  </si>
  <si>
    <t>Bloqueo por el sistema de información a adiciones superiores al 50% del valor inicial estipulado en el contrato.</t>
  </si>
  <si>
    <t>Capacitación a los funcionarios que intervienen en las etapas precontractual y contractual.</t>
  </si>
  <si>
    <t>Cartilla de deberes y responsabilidades del supervisor</t>
  </si>
  <si>
    <t>Comité evaluador interdisciplinario de las propuestas recibidas en convocatorias públicas.</t>
  </si>
  <si>
    <t>Control del sistema para evitar errores.</t>
  </si>
  <si>
    <t>Declaración por la ciudadanía universitaria</t>
  </si>
  <si>
    <t>Documentación de la solicitud de adición o prórroga.</t>
  </si>
  <si>
    <t>Entrega de informe de inventarios con la entrega del cargo.</t>
  </si>
  <si>
    <t>Estatuto presupuestal y de contratación.</t>
  </si>
  <si>
    <t>Evaluación de competencias a los aspirantes a ser ordenadores de gasto por delegación específica.</t>
  </si>
  <si>
    <t>Evaluación de cotizaciones.</t>
  </si>
  <si>
    <t>Evaluación del Desempeño del funcionario</t>
  </si>
  <si>
    <t>Información almacenada en sistemas de información con acceso limitado.</t>
  </si>
  <si>
    <t>Informe de oportunidad y conveniencia (Sondeo de mercado, análisis de riesgos, cotizaciones, entre otras).</t>
  </si>
  <si>
    <t>Informe de seguimiento a la ejecución de los contratos por medio del supervisor o interventor.</t>
  </si>
  <si>
    <t>Limitaciones en cuantías para la contratación directa y definición de causales para esa contratación directa.</t>
  </si>
  <si>
    <t>Línea gratuita de atención al ciudadano.</t>
  </si>
  <si>
    <t>Lineamientos Código de Ética del Auditor</t>
  </si>
  <si>
    <t>Lineamientos Estatuto de Auditoría interna</t>
  </si>
  <si>
    <t>Manual de cuentas presupuestales debidamente actualizado y socializado.</t>
  </si>
  <si>
    <t>Manual de supervisión e interventoría.</t>
  </si>
  <si>
    <t>Manual normativo y procedimental para la administración de los bienes muebles de la UIS.</t>
  </si>
  <si>
    <t>Manual para la Administración de Riesgos</t>
  </si>
  <si>
    <t>Manual para la colocación de los excedentes de liquidez.</t>
  </si>
  <si>
    <t>Módulo de seguimiento de veeduría ciudadana disponible en la página web.</t>
  </si>
  <si>
    <t>Para cada decisión de inversión se debe contar con visto bueno del jefe de División Financiera y del Vicerrector Administrativo.</t>
  </si>
  <si>
    <t>Procedimiento de auditorías internas</t>
  </si>
  <si>
    <t>Procedimiento de Quejas, Reclamos y Sugerencias</t>
  </si>
  <si>
    <t>Procedimiento para el manejo de los excedentes de liquidez.</t>
  </si>
  <si>
    <t>Procedimiento rendición de la información contractual a los organismos de control</t>
  </si>
  <si>
    <t>Procedimientos en el marco del sistema de gestión de calidad, actualizados y disponibles a todos los interesados.</t>
  </si>
  <si>
    <t>Proyecto Institucional</t>
  </si>
  <si>
    <t>Publicación de contratos en la página de la Universidad y en la plataforma del ente de control.</t>
  </si>
  <si>
    <t>Publicación de términos preliminares y definitivos.</t>
  </si>
  <si>
    <t>Realización de convocatorias públicas a través de subastas electrónicas y presenciales.</t>
  </si>
  <si>
    <t>Realización de informes de supervisión e interventoría</t>
  </si>
  <si>
    <t>Realización de pruebas selectivas de revisión de inventarios.</t>
  </si>
  <si>
    <t>Registro de inventarios bajo el nombre del funcionario que tiene el bien.</t>
  </si>
  <si>
    <t>Reglamento del Personal Administrativo. Acuerdo 074 de 1980.</t>
  </si>
  <si>
    <t>Rendición anual de los inventarios de los funcionarios de la Universidad.</t>
  </si>
  <si>
    <t>Rendición de Informes a entes de control.</t>
  </si>
  <si>
    <t>Revisión aleatoria sobre la ejecución de los contratos.</t>
  </si>
  <si>
    <t>Revisión de los documentos de contratación y soportes que son enviados desde las unidades.</t>
  </si>
  <si>
    <t>Revisión del expediente del contrato y autorización mediante el sistema, para contratos directos con cuantía mayor a 100 SMMLV.</t>
  </si>
  <si>
    <t>Seguimiento de los procedimientos, lineamientos y políticas institucionales.</t>
  </si>
  <si>
    <t>Seguimiento periódico a la ejecución de los proyectos de inversión.</t>
  </si>
  <si>
    <t>Selección de personal que cumple con los requisitos de ética y valores acordes con la institución.</t>
  </si>
  <si>
    <t>Selección de supervisores idóneos según objeto del contrato, con vinculación planta a la Universidad.</t>
  </si>
  <si>
    <t>Sistema de Peticiones, Quejas, Reclamos, Denuncias, Sugerencias y Reconocimientos.</t>
  </si>
  <si>
    <t>Soporte de consignaciones del ingreso de la caja de la Universidad.</t>
  </si>
  <si>
    <t>Sorteo de la fórmula para evaluar el precio en las convocatorias públicas.</t>
  </si>
  <si>
    <t>Verificación del proceso precontractual por parte de la división de contratación.</t>
  </si>
  <si>
    <t>Verificación previa del índice de información reservada y clasificada.</t>
  </si>
  <si>
    <t>Posibles Consecuencias</t>
  </si>
  <si>
    <t>Detrimento patrimonial.</t>
  </si>
  <si>
    <t>Hallazgos detectados por los entes de control.</t>
  </si>
  <si>
    <t>Pérdida de credibilidad de la Universidad.</t>
  </si>
  <si>
    <t>Todos</t>
  </si>
  <si>
    <t>Afectación de la imagen institucional.</t>
  </si>
  <si>
    <t>PQRDSR en contra de la Universidad.</t>
  </si>
  <si>
    <t>No.</t>
  </si>
  <si>
    <t>Descripción de la consecuencia</t>
  </si>
  <si>
    <t>Riesgo asociado</t>
  </si>
  <si>
    <t>1, 2 y 3.</t>
  </si>
  <si>
    <t>Sanciones administrativas, disciplinarias, fiscales o penales a servidores públicos involucrados.</t>
  </si>
  <si>
    <t>Incumplimiento de los objetivos y las metas institucionales.</t>
  </si>
  <si>
    <t>Falta de cultura y responsabilidad por parte de los funcionarios en el manejo de los documentos contractuales.</t>
  </si>
  <si>
    <t>Aplica a todos los procesos</t>
  </si>
  <si>
    <t>No existen inventarios documentales.</t>
  </si>
  <si>
    <t>Falta de cultura y responsabilidad por parte de los funcionarios en el manejo de los documentos.</t>
  </si>
  <si>
    <t>No hay controles de la documentación despachada y recibida entre las unidades académico administrativas.</t>
  </si>
  <si>
    <t>Falta de estandarización en la elaboración de las comunicaciones oficiales. (Producción documental)</t>
  </si>
  <si>
    <t>No se cuenta con la infraestructura necesaria para el almacenamiento de los diferentes soportes documentales.</t>
  </si>
  <si>
    <t>No se cuenta con sistemas de información para la gestión y conservación documental en diferentes soportes.</t>
  </si>
  <si>
    <t>Falta de articulación entre las unidades que gestionan, almacenan y conservan información y documentación.</t>
  </si>
  <si>
    <t>Comité de archivo</t>
  </si>
  <si>
    <t>Formato único de inventario documental</t>
  </si>
  <si>
    <t>Hoja de control de documentos</t>
  </si>
  <si>
    <t>Acta de eliminación de los documentos.</t>
  </si>
  <si>
    <t>Tablas de retención documental.</t>
  </si>
  <si>
    <t>Indice de información reservada y clasificada.</t>
  </si>
  <si>
    <t>Tabla de Control de Acceso a los Documentos</t>
  </si>
  <si>
    <t>No hay restricciones a los usuarios del sistema para la gestión y consulta.</t>
  </si>
  <si>
    <t>Desconocimiento de los instrumentos de información y documentación clasificada y reservada.</t>
  </si>
  <si>
    <t>Agenda de las reuniones</t>
  </si>
  <si>
    <t>a.</t>
  </si>
  <si>
    <t>Revisión de los riesgos</t>
  </si>
  <si>
    <t>b.</t>
  </si>
  <si>
    <t>Validación de las causas y si es necesario complementar</t>
  </si>
  <si>
    <t>c.</t>
  </si>
  <si>
    <t>Establecer con los procesos los controles</t>
  </si>
  <si>
    <t>d.</t>
  </si>
  <si>
    <t>Formulación de acciones si es necesario</t>
  </si>
  <si>
    <t>Financiero</t>
  </si>
  <si>
    <t>RRHH</t>
  </si>
  <si>
    <t>Contratación</t>
  </si>
  <si>
    <t>DCGD</t>
  </si>
  <si>
    <t>X</t>
  </si>
  <si>
    <t xml:space="preserve">Alteración de documentos en beneficio propio o de terceros </t>
  </si>
  <si>
    <t>Falta control para el préstamo y consulta de archivos de gestión.</t>
  </si>
  <si>
    <t>No existen lineamientos para regular el préstamo y consulta de documentos en el archivo de gestión.</t>
  </si>
  <si>
    <t>No se tiene en cuenta las directrices archivísticas de la gestión documental.</t>
  </si>
  <si>
    <t>Falta de organización de los archivos de gestión.</t>
  </si>
  <si>
    <t>Falta de cultura y responsabilidad por parte de los funcionarios en el manejo de las comunicaciones oficiales internas.</t>
  </si>
  <si>
    <t>Deficiente interiorización de principios y valores éticos, humanos y de servidor público</t>
  </si>
  <si>
    <t xml:space="preserve">Alteración o pérdida de los documentos en beneficio propio o de terceros </t>
  </si>
  <si>
    <t>Fallas en el manejo de los diferentes soportes documentales como digitales, especiales e híbridos (Físicos y digitales).</t>
  </si>
  <si>
    <t>Alteraciones en las certificaciones emitidas por la Institución.</t>
  </si>
  <si>
    <t>Falta de estandarización de los certificados</t>
  </si>
  <si>
    <t>Afectación de los grupos de interés</t>
  </si>
  <si>
    <t>No realizar seguimiento continuo a la ejecución financiera.</t>
  </si>
  <si>
    <t>Malversación, apropiación o destinación indebida de recursos públicos.</t>
  </si>
  <si>
    <t>Que el ordenador de gasto tenga intereses particulares en el contrato.</t>
  </si>
  <si>
    <t>Interés ilícito o indebido en la celebración y ejecución de contratos</t>
  </si>
  <si>
    <t>Que el supervisor no cumpla con las funciones definidas por la normativa interna y externa.</t>
  </si>
  <si>
    <t>Tienen intereses particulares en el contrato.</t>
  </si>
  <si>
    <t>Desconocimiento o no tiene las competencias para ejercer la supervisión del contrato.</t>
  </si>
  <si>
    <t>No se tiene documentado los requisitos o los procedimientos para la asignación de supervisor.</t>
  </si>
  <si>
    <t>Afectación presupuestal en beneficio propio o de tercero.</t>
  </si>
  <si>
    <t>Asignación y préstamo de claves a personal no autorizado.</t>
  </si>
  <si>
    <t>Fallas en los sistemas y procedimientos de seguridad y vigilancia</t>
  </si>
  <si>
    <t>Inadecuada selección de personal de seguridad y vigilancia</t>
  </si>
  <si>
    <t>División de Planta Física</t>
  </si>
  <si>
    <t>No se realizan estudios para identificar y valorar los riesgos de invertir en una entidad financiera.</t>
  </si>
  <si>
    <t>Falta de responsabilidad y control por parte de los funcionarios que tienen claves asignadas</t>
  </si>
  <si>
    <t>No hacer seguimiento periódico a los inventarios físicos.</t>
  </si>
  <si>
    <t>Falta de control y definición de un cronograma para el seguimiento a los inventarios físicos.</t>
  </si>
  <si>
    <t>Falencias en los controles de manejo de caja menor y fondos fijos renovables</t>
  </si>
  <si>
    <t>División de Contratación.</t>
  </si>
  <si>
    <t>No hay cultura de rendición de cuentas ni de denuncia asociadas a la austeridad del gasto.</t>
  </si>
  <si>
    <t>Falta socialización de los medios disponibles para la rendición de cuentas y las denuncias asociadas a la austeridad del gasto.</t>
  </si>
  <si>
    <t>*Roles del sistema financiero asignados según cargo.</t>
  </si>
  <si>
    <t>* Manual de seguridad y vigilancia.</t>
  </si>
  <si>
    <t>* Estatuto y reglamento de Contratación.</t>
  </si>
  <si>
    <t>* Manual de Supervisión.</t>
  </si>
  <si>
    <t>* Estatuto y reglamento de contratación.</t>
  </si>
  <si>
    <t>* Rendición anual de inventarios por parte de los funcionarios públicos.
* Informe de inventarios físicos.
* Permisos para traslado y préstamo de bienes autorizados por la sección de inventarios.
* Pruebas selectivas realizadas por la sección de Inventarios. 
* Seguimiento a la adquisición de bienes.
* Sistema de Información Financiero.
*Manual normativo procedimental para el manejo y control de bienes muebles de la UIS.</t>
  </si>
  <si>
    <t>120 UAA</t>
  </si>
  <si>
    <t>Expedientes de uso reservado bajo llave en la sección de inventarios</t>
  </si>
  <si>
    <t>No se registran los ingresos diarios reales en la caja principal y de salud.</t>
  </si>
  <si>
    <t>* Estatuto y reglamentación de Contratación.
* Infografía para las etapas de contratación directa.
* Examen de competencias técnica y administrativas.
* Lista de chequeo para validación de documentos que surten un contrato. 
* Control selectivo.
* Auditorias internas.</t>
  </si>
  <si>
    <t>* Actualizar el documento de preguntas frecuentes de la División Financiera.</t>
  </si>
  <si>
    <t>División Financiera</t>
  </si>
  <si>
    <t>* Arqueos diarios de  la caja principal y de salud realizado por la sección de tesorería.
* Boletín diario de caja de la sección de tesorería.
* Generación del recibos de caja o tiquetes (original y copia en papel de seguridad) a través del Sistema de Información.</t>
  </si>
  <si>
    <t xml:space="preserve">* Página web institucional - Normativa Contractual.
* Estatuto de contratación.
* Reglamento de Contratación.
* Delegación vía general para asuntos contractuales y de ordenación del gasto. </t>
  </si>
  <si>
    <t>* Inducción y reinducción de personal.
* Selección de personal.
* Plan de Formación
* Proyecto Institucional</t>
  </si>
  <si>
    <t>No se implementan estrategias para mitigar riesgos financieros.</t>
  </si>
  <si>
    <t>Falta de responsabilidad y control por parte de los funcionarios</t>
  </si>
  <si>
    <t>Inadecuado procedimiento de traslado de recursos financieros y de bienes de la Universidad dentro y fuera del campus.</t>
  </si>
  <si>
    <t>División de Planta Física.</t>
  </si>
  <si>
    <t>División Financiera.</t>
  </si>
  <si>
    <t>Sección de Inventarios.</t>
  </si>
  <si>
    <t>* Realizar sesiones informativas sobre el manejo y control de los bienes muebles de la Universidad.</t>
  </si>
  <si>
    <t>El personal de seguridad no cumple los protocolos establecidos</t>
  </si>
  <si>
    <t>* Formato de oportunidad y conveniencia.
* Formato estudios previos y los respectivos soportes. 
* Capacitación a los funcionarios que intervienen en las etapas precontractual y contractual.
* Evaluación de competencias a los aspirantes a ser ordenadores de gasto por delegación específica.
* Publicación de términos preliminares y definitivos.
* Publicación de contratos en la página de la Universidad y del ente de control.
* Documentación de la solicitud de adición o prórroga.
* Informe de seguimiento a la ejecución de los contratos por medio del supervisor o interventor.
* Bloqueo por el sistema de información a adiciones superiores al 50% del valor inicial estipulado en el contrato.
* Cartilla de deberes y responsabilidades del supervisor
* Revisión aleatoria sobre la ejecución de los contratos.</t>
  </si>
  <si>
    <t xml:space="preserve">Falta de responsabilidad y control por parte de los funcionarios </t>
  </si>
  <si>
    <t>* Acompañamiento y asesoría en las etapas precontractual, contractual y pos contractual.</t>
  </si>
  <si>
    <t>* Estatuto y reglamento de Contratación.
* Realización de informes de supervisión e interventoría</t>
  </si>
  <si>
    <t>.</t>
  </si>
  <si>
    <t>* Realización de convocatorias públicas a través de subastas electrónicas y presenciales.
* Sorteo de la fórmula para evaluar el precio en las convocatorias públicas.
* Evaluación de cotizaciones.
* Publicación de términos de referencia preliminares.
* Publicación de contratos en la página de la Universidad y en la plataforma del ente de control.
*Auditorias internas.</t>
  </si>
  <si>
    <t>* Concepto técnicos de unidades asesoras. 
* Realización de convocatorias públicas a través de subastas electrónicas y presenciales.
* Sorteo de la fórmula para evaluar el precio en las convocatorias públicas.
* Publicación de términos de referencia preliminares.
* Publicación de contratos en la página de la Universidad y en la plataforma del ente de control.
*Auditorias internas.</t>
  </si>
  <si>
    <t>No declarar el conflicto de intereses para la ejecución de actividades precontractual, contractual y poscontractual</t>
  </si>
  <si>
    <t>Falta de cultura y responsabilidad por parte de los funcionarios en temas  precontractuales, contractuales y poscontractuales.</t>
  </si>
  <si>
    <t>No se identifica objetivamente los requisitos o condiciones de participación en los procesos precontractuales, contractuales y poscontractuales.</t>
  </si>
  <si>
    <t xml:space="preserve">* Lineamientos Estatuto de Auditoría interna 
* Lineamientos Código de Ética del Auditor </t>
  </si>
  <si>
    <t>Dirección de Control Interno y Evaluación de Gestión</t>
  </si>
  <si>
    <t>* Actualización del programa de gestión documental.</t>
  </si>
  <si>
    <t>* Guía para la elaboración de comunicaciones oficiales.</t>
  </si>
  <si>
    <t>* Contra referencia
* Sello seco para documentos físicos
* Control de certificados de admisiones</t>
  </si>
  <si>
    <t>No existe un administrador de base de datos (DBA)  único</t>
  </si>
  <si>
    <t>Falta de lineamientos o políticas frente al manejo inadecuado de la información en los sistemas</t>
  </si>
  <si>
    <t>Personal no autorizado haga uso de los equipos y herramientas de trabajo asignados a la dependencia  sin supervisión.</t>
  </si>
  <si>
    <t>* Claves para inicio de equipos
* Cerrado de sesión en los sistemas de información por tiempo de inactividad</t>
  </si>
  <si>
    <t>Falta de lineamientos para el manejo de la información y documentación reservada, clasificada y pública.</t>
  </si>
  <si>
    <t xml:space="preserve">Desconocimiento de la normativa asociada a los temas de transparencia y acceso a la información pública. </t>
  </si>
  <si>
    <t>* Manual de cuentas presupuestales debidamente actualizado y socializado.
* Estatuto presupuestal y de contratación.
* Revisión de los documentos de contratación y soportes que son enviados desde las unidades. 
* Control en el sistema de información para evitar errores.
* Auditorias de control interno y evaluación de gestión.</t>
  </si>
  <si>
    <t>Realizar llamadas telefónicas no autorizadas o de uso personal</t>
  </si>
  <si>
    <t>No hay lineamientos para el uso adecuado de las líneas telefónicas.</t>
  </si>
  <si>
    <t>Falta de lineamientos que definan los casos de conflicto de intereses</t>
  </si>
  <si>
    <t xml:space="preserve">* Lineamientos Estatuto de Auditoría interna 
* Lineamientos Código de Ética del Auditor
* Estatuto y Reglamento de Contratación </t>
  </si>
  <si>
    <t>Información susceptible de manipulación o adulteración en los sistemas de información</t>
  </si>
  <si>
    <t>* Solicitud del traslado de bienes a través del módulo de planta física (orden de trabajo).
* Evaluación del servicio en el módulo de planta física.</t>
  </si>
  <si>
    <t>* Tiempo de control de las llamadas.
* Formato de control de llamadas.
* Revisión por parte del jefe de unidad de las llamadas realizadas.
* Revisión de la duración de llamadas en los recibos telefónicos por parte de la División de Planta física.</t>
  </si>
  <si>
    <t>* Sensibilizar sobre organización de los archivos de gestión.</t>
  </si>
  <si>
    <t>* Instructivo para la organización de archivos de gestión y diligenciamiento de formatos asociados a gestión documental.
* Inventarios documentales de archivos de gestión
*Tablas de Retención Documental TRD</t>
  </si>
  <si>
    <t>* Radicación de comunicaciones oficiales.
* Procedimientos de la correspondencia despachada y recibida.
* Guía para la elaboración de comunicaciones oficiales.
* Guía para el registro de documentos radicados
* Docuware.</t>
  </si>
  <si>
    <t>* Instructivo para la consulta y préstamo de documentos en archivos de gestión, central e histórico
* Formato de solicitud de consulta en el archivo de gestión
* Formato de solicitud de consulta de documentos radicados
* Formato de consulta de documentos radicados</t>
  </si>
  <si>
    <t>* Tablas de retención documental.
* Cuadro de clasificación documental.
* Formato testigo de referencia cruzada.
* Instructivo para la organización de archivos de gestión.
* Programa de gestión documental.
* Docuware.</t>
  </si>
  <si>
    <t>*Elaborar y enviar circulares informativas respecto a la planeación de la etapa precontractual.</t>
  </si>
  <si>
    <t>Sección de presupuesto</t>
  </si>
  <si>
    <t>* Manual para la colocación de los excedentes de liquidez.
* Procedimiento para el manejo de los excedentes de liquidez.
* Para cada decisión de inversión se debe contar con visto bueno del jefe de Sección de Tesorería, jefe División Financiera y del Vicerrector Administrativo.
* Análisis de las cotizaciones de las tasas del mercado</t>
  </si>
  <si>
    <t>* Índice de información clasificada y reservada
* Tablas de control de acceso TCA
* Instructivo para la consulta y préstamo de documentos en archivos de gestión, central e histórico</t>
  </si>
  <si>
    <t xml:space="preserve">* Proyecto Institucional
* Selección de personal.
* Inducción y reinducción de personal.
* Plan de Formación
</t>
  </si>
  <si>
    <t>Falta de claridad en los criterios de inversión de los dineros de la Universidad.</t>
  </si>
  <si>
    <t xml:space="preserve">Incumplimiento de los objetivos y las metas institucionales.
Detrimento patrimonial.
Afectación de los grupos de interés
Hallazgos detectados por los entes de control.
Sanciones administrativas, disciplinarias, fiscales o penales a servidores públicos involucrados.
Afectación de la imagen institucional.
Pérdida de credibilidad de la Universidad.
PQRDSR en contra de la Universidad.
</t>
  </si>
  <si>
    <t>* En el contrato de seguridad y vigilancia se establece el procedimiento para la validación del personal de seguridad y vigilancia.</t>
  </si>
  <si>
    <t xml:space="preserve">* Procedimiento arqueos de fondos fijos renovables y caja menor
* Revisión detallada por parte de la Sección de Presupuesto de las facturas y rubros utilizados en cada compra.
* Reglamento de constitución y funcionamiento de cajas menores y fondos fijos. 
* Control Interno y Evaluación de Gestión realiza acompañamiento y asesoría sobre el correcto manejo cajas menores y fondos fijos de acuerdo con la normativa interna. </t>
  </si>
  <si>
    <t xml:space="preserve">* Módulo de indicadores para realizar seguimiento a la ejecución financiera en nuevas versiones del sistema de información.
* La División Financiera envía informes de ejecución de fondo especial a las UAA.
* Reporte periódico de seguimiento a la ejecución financiera presentado al Consejo Superior </t>
  </si>
  <si>
    <t>Falta de rigurosidad en la definición de los requerimientos técnicos</t>
  </si>
  <si>
    <t>Emitir informes de auditoria interna con contenido que no describe la situación real para favorecimiento de un tercero.</t>
  </si>
  <si>
    <t>Falta de lineamientos para regular el préstamo y consulta de documentos en el archivo de gestión.</t>
  </si>
  <si>
    <t>* Comité interno de archivo.
* Actas del Comité Interno de Archivo
* Plan de Gestión Documental
* PINAR</t>
  </si>
  <si>
    <t>* Auditorias y logs de seguimiento en las tablas críticas
* Los sistemas de información solo permiten realizar acciones según un flujo establecido.</t>
  </si>
  <si>
    <t>* Asignación de roles solamente a los funcionarios pertinentes
* Firma de actas de confidencialidad.</t>
  </si>
  <si>
    <t>* Informe de oportunidad y conveniencia (Sondeo de mercado, análisis de riesgos, cotizaciones, entre otras).
* Limitaciones en cuantías para la contratación directa y definición de causales para esa contratación directa.
* Revisión del expediente del contrato y autorización mediante el sistema, para contratos directos con cuantía mayor a 100 SMMLV.
* Auditorias internas cada año.
* Control selectivo a la contratación directa
* Existencia de procedimientos documentados.
* Normativa interna.</t>
  </si>
  <si>
    <t xml:space="preserve">* Incumplimiento de la normativa.
* Selección de rubros inadecuados.
* Falencias en la ejecución de las funciones. </t>
  </si>
  <si>
    <t>Falta de controles y herramientas para el correcto manejo de los rubros.</t>
  </si>
  <si>
    <t>* En el trámite de los documentos de contratación para pago se direccionan al jefe de la sección de Tesorería.
* Revisión de listados de pago diarios por parte del jefe de la sección de Tesorería.
* Autorización de los pagos en el sistema de Información por parte del ordenador de gasto.
* Lineamientos para pagos.
* Normativa interna.</t>
  </si>
  <si>
    <t>*Roles de los sistemas asignados según cargo.</t>
  </si>
  <si>
    <t>Falta de cultura y responsabilidad por parte de los funcionarios</t>
  </si>
  <si>
    <t>Incumplimiento de los objetivos y las metas institucionales.
Detrimento patrimonial.
Afectación de los grupos de interés
Hallazgos detectados por los entes de control.
Sanciones administrativas, disciplinarias, fiscales o penales a servidores públicos involucrados.
Afectación de la imagen institucional.
Pérdida de credibilidad de la Universidad.
PQRDSR en contra de la Universidad.</t>
  </si>
  <si>
    <t>Incumplimiento de los objetivos y las metas institucionales.
Afectación de los grupos de interés
Hallazgos detectados por los entes de control.
Sanciones administrativas, disciplinarias, fiscales o penales a servidores públicos involucrados.
Afectación de la imagen institucional.
Pérdida de credibilidad de la Universidad.
PQRDSR en contra de la Universidad.</t>
  </si>
  <si>
    <t>Dirección de Certificación y Gestión documental</t>
  </si>
  <si>
    <t>Dirección de Certificación y Gestión documental y División de Servicios de Información</t>
  </si>
  <si>
    <t>Todos los procesos.
(Excepto: Seguimiento institucional y Jurídica)
(Ordenadores de gasto)</t>
  </si>
  <si>
    <t>Aplica para todos los procesos.
(Excepto: Seguimiento institucional y Jurídica)
(Ordenadores de gastos)</t>
  </si>
  <si>
    <t>* Docuware.
*TRD</t>
  </si>
  <si>
    <t>Observaciones</t>
  </si>
  <si>
    <t>Elaboración de un documento que contenga los lineamientos para el control de acceso a los sistemas de información.</t>
  </si>
  <si>
    <t>División de Servicios de Información</t>
  </si>
  <si>
    <t>* Implementación del programa de documentos especiales.</t>
  </si>
  <si>
    <t>* Implementación del programa de reprografía.</t>
  </si>
  <si>
    <t>* Elaborar y enviar comunicación para el uso adecuado de las líneas telefónicas.</t>
  </si>
  <si>
    <t xml:space="preserve">*Socialización a los Ordenadores de gasto para el óptimo manejo del presupuesto y explicación de los principales rubros presupuestales para la programación adecuada del presupuesto. </t>
  </si>
  <si>
    <t>* Actualizar y socializar el manual para la colocación de los excedentes de liquidez.</t>
  </si>
  <si>
    <t>* Realizar socialización de circular de aspectos a tener en cuenta para el manejo seguro del sistema de información financiero</t>
  </si>
  <si>
    <t>Elaboración, divulgación y apropiación por parte de los funcionarios del código de integridad UIS, etapa 2.</t>
  </si>
  <si>
    <t>División de Gestión de Talento Humano
Jurídica
Planeación
Dirección de Control Interno y Evaluación de Gestión
División de Contratación</t>
  </si>
  <si>
    <t>*Elaboración, divulgación y apropiación por parte de los funcionarios del código de integridad UIS, etapa 2.</t>
  </si>
  <si>
    <t>* Sensibilizar por parte de la División de Contratación sobre el alcance de los principios de la función pública.</t>
  </si>
  <si>
    <t>*Gestionar la publicación y socialización del documento de Mantenimiento físico de bienes muebles e inmuebles y fabricación de bienes muebles</t>
  </si>
  <si>
    <t>*Gestionar la publicación y socialización del manual de seguridad y vigilancia</t>
  </si>
  <si>
    <t xml:space="preserve">* Socializar a los funcionarios responsables del manejo de cajas menores y fondos fijos sobre el funcionamiento del Sistema de Información Financiero respecto al ingreso de facturas y legalizaciones. </t>
  </si>
  <si>
    <t xml:space="preserve">Actualizar y socializar el documento de preguntas frecuentes. </t>
  </si>
  <si>
    <t xml:space="preserve">* Actualizar y socializar el documento de preguntas frecuentes. </t>
  </si>
  <si>
    <t>Ejecutar auditorías internas según el Programa Anual de Auditorías, con el fin de verificar el cumplimiento de la normativa interna y el desarrollo de las actividades propias de cada UAA.</t>
  </si>
  <si>
    <t>Documento código PRF.01 Mantenimiento físico de bienes muebles e inmuebles y fabricación de bienes muebles, remitido vía correo electrónico a Secretaria General el 04 de marzo de 2021.</t>
  </si>
  <si>
    <t>Documento código MRF.09 Manual de Seguridad y Vigilancia, remitido vía correo electrónico a Secretaria General el 04 de marzo de 2021.</t>
  </si>
  <si>
    <t xml:space="preserve">Se realizó socialización a toda la comunidad universitaria a través de correo electrónico la cartilla para el manejo de los bienes muebles de la UIS. </t>
  </si>
  <si>
    <t xml:space="preserve">Se realizó socialización a través de correo electrónico acerca de los fondos fijos y cajas menores a Ordenadores de Gasto y Secretarias. </t>
  </si>
  <si>
    <t xml:space="preserve">Este documento se encuentra en proceso de revisión y actualización por parte de la Jefatura de la División Financiera para su posterior socialización a través de correo electrónico. </t>
  </si>
  <si>
    <t xml:space="preserve">Se elaboró la circular por parte de la Sección de Presupuesto, se encuentra en revisión y visto bueno por parte de Rectoría con el fin de realizar la socialización correspondiente. Se adjunta circular. </t>
  </si>
  <si>
    <t xml:space="preserve">Se elaboró y actualizó el documento de preguntas frecuentes de la División Financiera, se encuentra en trámite de visto bueno por parte de Rectoría con el fin de solicitar la publicación en la página web. </t>
  </si>
  <si>
    <t xml:space="preserve">Se revisó y actualizó el manual para la colocación de los excedentes de liquidez por parte de la profesional encargada de la División Financiera. Se encuentra en revisión por parte de la jefatura para su posterior solicitud de actualización. </t>
  </si>
  <si>
    <t xml:space="preserve">En el mes de febrero de 2020 el Comité Institucional de Coordinación de Control Interno aprobó el Plan Anual de Auditorías Internas. 
A partir del mes de febrero se dio inicio a la ejecución de auditorías de gestión y calidad, en cuanto a los demás aspectos contenidos en el plan s ejecutan conforme a lo establecido por la normativa interna y externa. 
El Director de Control interno y Evaluación de gestión constantemente hace seguimiento al cumplimiento de las actividades establecidas en el PAAI. </t>
  </si>
  <si>
    <t>Programa de Documentos Especiales y formato de Identificación de los documentos por las UAA</t>
  </si>
  <si>
    <t>Tips sobre la Ley de Transparencia y Acceso a la Información Pública y tema incluido en el Plan de Capacitación de la DGTH</t>
  </si>
  <si>
    <t>Se trabajó con el Equipo de Seguridad de la Información de la DSI en la propuesta de un documento denominado POLÍTICAS DE CONTROL DE ACCESO en el marco del Modelo de Seguridad y Privacidad de la Información. El documento ya está terminado y revisado, sin embargo no ha pasado por la mesa técnica del Comité de Gestión de Desempeño Institucional para su revisión previa a la aprobación.</t>
  </si>
  <si>
    <t>Dirección de Certificación y Gestión Documental</t>
  </si>
  <si>
    <t xml:space="preserve">Esta es una actividad constante realizada por la Dirección de Certificación y Gestión Documental, que para el periodo reportado a estado adelantando la actividad conforme a lo planeado. </t>
  </si>
  <si>
    <t xml:space="preserve">Se elaboró el Instructivo de Digitalización para ser implementado y realizar esta actividad. </t>
  </si>
  <si>
    <t>Elaboración de los Subprogramas: Programa de Documentos Especiales, Programa de Documentos Vitales o Esenciales, Programa de Reprografía.</t>
  </si>
  <si>
    <t xml:space="preserve">Se envía circular dando a conocer los principios que aplican en la etapa precontractual de los contratos. </t>
  </si>
  <si>
    <t>* Sensibilización y socialización de la Ley de Transparencia y Acceso a la Información Pública y el Índice de Información Clasificada y Reservada en cuanto a los Documentos de Archivos de la Universidad.</t>
  </si>
  <si>
    <t xml:space="preserve">%Promedio de Avance </t>
  </si>
  <si>
    <t xml:space="preserve">Se envía circular a la comunidad universitaria dando a conocer los principios que aplican en la etapa precontractual de los contratos. </t>
  </si>
  <si>
    <t>Desde la División de planta física se envió correo electrónico a las Unidades Académico Administrativas con información relacionada con el manejo adecuado de las líneas telefónicas, 04 de marzo de 2021.</t>
  </si>
  <si>
    <t xml:space="preserve">Se envía circular informativa de actuaciones de planeación y etapa precontractual de los contratos. </t>
  </si>
  <si>
    <t xml:space="preserve">El documento de preguntas frecuentes se encuentra en revisión y actualización por parte de la División de Contratación </t>
  </si>
  <si>
    <t xml:space="preserve">N°de Riesgos </t>
  </si>
  <si>
    <t xml:space="preserve">N° Acciones </t>
  </si>
  <si>
    <r>
      <t xml:space="preserve">La División de Gestión de Talento Humano durante la vigencia 2021 viene adelantando las siguientes actividades frente a la elaboración del Código de Integridad UIS: 
</t>
    </r>
    <r>
      <rPr>
        <b/>
        <sz val="12"/>
        <color theme="1"/>
        <rFont val="Humanst521 BT"/>
        <family val="2"/>
      </rPr>
      <t>- Armonización de valores:</t>
    </r>
    <r>
      <rPr>
        <sz val="12"/>
        <color theme="1"/>
        <rFont val="Humanst521 BT"/>
        <family val="2"/>
      </rPr>
      <t xml:space="preserve"> Posterior a la aprobación de la Vicerrectoría Administrativa, durante los meses de febrero y marzo se aplicó el instrumento diseñado para recolectar los puntos de vista de los funcionarios en cargos de dirección y cargos profesionales sobre la relación de los valores del Servicio Público colombiano con los principios y valores institucionales UIS, con el análisis de la información recolectada se logró concluir que era totalmente viable la adopción del código genérico, y se evidencio la importancia de apropiar las definiciones y los comportamientos asociados a la integridad de los funcionarios UIS. 
</t>
    </r>
    <r>
      <rPr>
        <b/>
        <sz val="12"/>
        <color theme="1"/>
        <rFont val="Humanst521 BT"/>
        <family val="2"/>
      </rPr>
      <t xml:space="preserve">- Propuesta de Código de Integridad UIS: </t>
    </r>
    <r>
      <rPr>
        <sz val="12"/>
        <color theme="1"/>
        <rFont val="Humanst521 BT"/>
        <family val="2"/>
      </rPr>
      <t xml:space="preserve">con los resultados de la actividad de armonización de valores, se elaboró la propuesta del Código de Integridad UIS y se presento al Comité Institucional de Gestión y Desempeño en la sesión del 26 de abril de 2021. Esta propuesta incluye los 5 valores del código genérico y 2 valores adicionales que se identificaron como propios de nuestra Institución. 
Los integrantes del comité de manera individual adelantan la revisión detallada de la propuesta entregada. Los ajustes serán consolidados por la DGTH para la elaboración del documento definitivo. 
Se adjunta documento PDF en revisión y el enlace con la presentación realizada al comité: https://view.genial.ly/6079bcb8c54e6b0d0da66da2/vertical-infographic-codigo-de-integridad-etapa-03
</t>
    </r>
    <r>
      <rPr>
        <b/>
        <sz val="12"/>
        <color theme="1"/>
        <rFont val="Humanst521 BT"/>
        <family val="2"/>
      </rPr>
      <t xml:space="preserve">- Próximas actividades : </t>
    </r>
    <r>
      <rPr>
        <sz val="12"/>
        <color theme="1"/>
        <rFont val="Humanst521 BT"/>
        <family val="2"/>
      </rPr>
      <t>Con el documento aprobado se realizará la presentación a los órganos de dirección para posteriormente, definir el acto administrativo para la aprobación del Código de Integridad UIS (fecha programada mayo y junio de 2021). Finalmente se construirá el Plan de implementación y socialización del código (segundo semestre de 2021)</t>
    </r>
  </si>
  <si>
    <t xml:space="preserve">n° de Acciones  </t>
  </si>
  <si>
    <t>% Prom. cumplimiento de  acciones</t>
  </si>
  <si>
    <t>CUMPLIMIENTO DE CONTROLES Y MATERIALIZACIÓN DE LOS RIESGOS</t>
  </si>
  <si>
    <t xml:space="preserve">¿Hay cumplimiento de los controles? </t>
  </si>
  <si>
    <t>SI</t>
  </si>
  <si>
    <t xml:space="preserve">NO </t>
  </si>
  <si>
    <t>¿Hubo Riesgos materializados?</t>
  </si>
  <si>
    <t xml:space="preserve">Fecha corte del Seguimiento </t>
  </si>
  <si>
    <t>30 de abril de 2021</t>
  </si>
  <si>
    <t xml:space="preserve">* No se cuentan las acciones repetidas </t>
  </si>
  <si>
    <t xml:space="preserve">SEGUIMIENTO MAPA DE RIESGOS DE CORRUPCIÓN </t>
  </si>
  <si>
    <t xml:space="preserve">n° de Riesgos de Corrupción </t>
  </si>
  <si>
    <r>
      <t xml:space="preserve">La Universidad realizó un trabajo colaborativo entre varias unidades con el fin de construir el Mapa de Riesgos de Corrupción Institucional, como resultado se identificaron </t>
    </r>
    <r>
      <rPr>
        <b/>
        <sz val="11"/>
        <color theme="4"/>
        <rFont val="Humanst521 BT"/>
        <family val="2"/>
      </rPr>
      <t>7</t>
    </r>
    <r>
      <rPr>
        <sz val="10"/>
        <color theme="1"/>
        <rFont val="Humanst521 BT"/>
        <family val="2"/>
      </rPr>
      <t xml:space="preserve"> riesgos que engloban legalmente la mayoría de las posibles eventualidades que pueden presentar corrupción en la UIS. En el mes de enero 2021 se realizó la última actualización del mapa. 
Los controles establecidos aplican a todas las Unidades Académico Administrativas, los mismos fueron identificados desde procesos administrativos que tienen aplicabilidad constante a nivel Institucional. 
Adicionalmente con el fin de fortalecer los controles y contribuir a la mitigación de la posible materialización de los riesgos se estableciendo </t>
    </r>
    <r>
      <rPr>
        <b/>
        <sz val="11"/>
        <color theme="4"/>
        <rFont val="Humanst521 BT"/>
        <family val="2"/>
      </rPr>
      <t>20</t>
    </r>
    <r>
      <rPr>
        <sz val="10"/>
        <color theme="1"/>
        <rFont val="Humanst521 BT"/>
        <family val="2"/>
      </rPr>
      <t xml:space="preserve"> acciones que están siendo ejecutadas por procesos transversales de la Universidad. 
Para el periodo correspondiente a enero – abril de 2021 el promedio de avance de ejecución de las acciones fue de un </t>
    </r>
    <r>
      <rPr>
        <b/>
        <sz val="11"/>
        <color theme="4"/>
        <rFont val="Humanst521 BT"/>
        <family val="2"/>
      </rPr>
      <t xml:space="preserve">50%. </t>
    </r>
    <r>
      <rPr>
        <sz val="10"/>
        <color theme="1"/>
        <rFont val="Humanst521 BT"/>
        <family val="2"/>
      </rPr>
      <t xml:space="preserve">Los procesos responsables continúan trabajando activamente para dar finalización oportuna a las actividades planteadas. </t>
    </r>
  </si>
  <si>
    <t xml:space="preserve">RESULTADOS DEL SEGUIMIENTO </t>
  </si>
  <si>
    <t>Para el periodo de seguimiento, se pudo evidenciar que los controles siguen siendo implementados y ejecutados por las Unidades, cumpliendo con los lineamientos establecidos que apoyan la no materialización de los riesgos identificados.</t>
  </si>
  <si>
    <t>Director de Control Interno y Evaluación de Gestión</t>
  </si>
  <si>
    <t xml:space="preserve">Unidad responsable del seguimiento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</si>
</sst>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_);_(* \(#,##0\);_(* &quot;-&quot;_);_(@_)"/>
  </numFmts>
  <fonts count="24" x14ac:knownFonts="1">
    <font>
      <sz val="11"/>
      <color theme="1"/>
      <name val="Calibri"/>
      <family val="2"/>
      <scheme val="minor"/>
    </font>
    <font>
      <sz val="12"/>
      <name val="Humanst521 BT"/>
      <family val="2"/>
    </font>
    <font>
      <b/>
      <sz val="12"/>
      <name val="Humanst521 BT"/>
      <family val="2"/>
    </font>
    <font>
      <sz val="9"/>
      <color indexed="81"/>
      <name val="Tahoma"/>
      <family val="2"/>
    </font>
    <font>
      <b/>
      <sz val="9"/>
      <color indexed="81"/>
      <name val="Tahoma"/>
      <family val="2"/>
    </font>
    <font>
      <sz val="11"/>
      <color theme="1"/>
      <name val="Calibri"/>
      <family val="2"/>
      <scheme val="minor"/>
    </font>
    <font>
      <sz val="11"/>
      <color rgb="FFFF0000"/>
      <name val="Calibri"/>
      <family val="2"/>
      <scheme val="minor"/>
    </font>
    <font>
      <sz val="12"/>
      <color theme="1"/>
      <name val="Humanst521 BT"/>
      <family val="2"/>
    </font>
    <font>
      <b/>
      <sz val="12"/>
      <color theme="1"/>
      <name val="Humanst521 BT"/>
      <family val="2"/>
    </font>
    <font>
      <sz val="12"/>
      <color rgb="FFFF0000"/>
      <name val="Humanst521 BT"/>
      <family val="2"/>
    </font>
    <font>
      <sz val="11"/>
      <color theme="1"/>
      <name val="Humanst521 BT"/>
      <family val="2"/>
    </font>
    <font>
      <b/>
      <sz val="11"/>
      <color theme="1"/>
      <name val="Humanst521 BT"/>
      <family val="2"/>
    </font>
    <font>
      <sz val="12"/>
      <color rgb="FF222222"/>
      <name val="Humanst521 BT"/>
      <family val="2"/>
    </font>
    <font>
      <sz val="11"/>
      <name val="Humanst521 BT"/>
      <family val="2"/>
    </font>
    <font>
      <sz val="10"/>
      <color theme="1"/>
      <name val="Humanst521 BT"/>
      <family val="2"/>
    </font>
    <font>
      <b/>
      <sz val="18"/>
      <color theme="1"/>
      <name val="Humanst521 BT"/>
      <family val="2"/>
    </font>
    <font>
      <b/>
      <sz val="18"/>
      <name val="Humanst521 BT"/>
      <family val="2"/>
    </font>
    <font>
      <b/>
      <sz val="20"/>
      <name val="Humanst521 BT"/>
      <family val="2"/>
    </font>
    <font>
      <b/>
      <sz val="36"/>
      <name val="Humanst521 BT"/>
      <family val="2"/>
    </font>
    <font>
      <b/>
      <sz val="22"/>
      <color theme="1"/>
      <name val="Humanst521 BT"/>
      <family val="2"/>
    </font>
    <font>
      <b/>
      <sz val="11"/>
      <color theme="0"/>
      <name val="Humanst521 BT"/>
      <family val="2"/>
    </font>
    <font>
      <b/>
      <sz val="10"/>
      <color theme="1"/>
      <name val="Humanst521 BT"/>
      <family val="2"/>
    </font>
    <font>
      <b/>
      <sz val="14"/>
      <color theme="0"/>
      <name val="Humanst521 BT"/>
      <family val="2"/>
    </font>
    <font>
      <b/>
      <sz val="11"/>
      <color theme="4"/>
      <name val="Humanst521 BT"/>
      <family val="2"/>
    </font>
  </fonts>
  <fills count="32">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theme="7"/>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4" tint="-0.499984740745262"/>
        <bgColor indexed="64"/>
      </patternFill>
    </fill>
    <fill>
      <patternFill patternType="solid">
        <fgColor rgb="FF00B050"/>
        <bgColor indexed="64"/>
      </patternFill>
    </fill>
    <fill>
      <patternFill patternType="solid">
        <fgColor theme="6" tint="0.39997558519241921"/>
        <bgColor indexed="64"/>
      </patternFill>
    </fill>
    <fill>
      <patternFill patternType="solid">
        <fgColor theme="2" tint="-0.249977111117893"/>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theme="7" tint="-0.499984740745262"/>
        <bgColor indexed="64"/>
      </patternFill>
    </fill>
    <fill>
      <patternFill patternType="solid">
        <fgColor rgb="FFCCCCFF"/>
        <bgColor indexed="64"/>
      </patternFill>
    </fill>
    <fill>
      <patternFill patternType="solid">
        <fgColor rgb="FF00FFFF"/>
        <bgColor indexed="64"/>
      </patternFill>
    </fill>
    <fill>
      <patternFill patternType="solid">
        <fgColor rgb="FFFF3399"/>
        <bgColor indexed="64"/>
      </patternFill>
    </fill>
    <fill>
      <patternFill patternType="solid">
        <fgColor rgb="FFFF9966"/>
        <bgColor indexed="64"/>
      </patternFill>
    </fill>
    <fill>
      <patternFill patternType="solid">
        <fgColor rgb="FFCCCC00"/>
        <bgColor indexed="64"/>
      </patternFill>
    </fill>
    <fill>
      <patternFill patternType="solid">
        <fgColor rgb="FFCCFF66"/>
        <bgColor indexed="64"/>
      </patternFill>
    </fill>
    <fill>
      <patternFill patternType="solid">
        <fgColor rgb="FF66CCFF"/>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212">
    <xf numFmtId="0" fontId="0" fillId="0" borderId="0" xfId="0"/>
    <xf numFmtId="0" fontId="1" fillId="0" borderId="0" xfId="0" applyFont="1" applyAlignment="1">
      <alignment horizontal="center" vertical="center"/>
    </xf>
    <xf numFmtId="0" fontId="1" fillId="0" borderId="1" xfId="0" applyFont="1" applyFill="1" applyBorder="1" applyAlignment="1">
      <alignment horizontal="justify" vertical="center" wrapText="1"/>
    </xf>
    <xf numFmtId="0" fontId="1" fillId="0" borderId="1" xfId="0" applyFont="1" applyBorder="1" applyAlignment="1">
      <alignment horizontal="justify" vertical="center" wrapText="1"/>
    </xf>
    <xf numFmtId="0" fontId="7" fillId="0" borderId="1" xfId="0" applyFont="1" applyFill="1" applyBorder="1" applyAlignment="1">
      <alignment horizontal="justify" vertical="center" wrapText="1"/>
    </xf>
    <xf numFmtId="0" fontId="7" fillId="0" borderId="0" xfId="0" applyFont="1" applyAlignment="1">
      <alignment vertical="center"/>
    </xf>
    <xf numFmtId="0" fontId="7" fillId="0" borderId="0" xfId="0" applyFont="1" applyAlignment="1">
      <alignment horizontal="center" vertical="center"/>
    </xf>
    <xf numFmtId="0" fontId="7" fillId="0" borderId="0" xfId="0" applyFont="1"/>
    <xf numFmtId="0" fontId="7" fillId="0" borderId="1" xfId="0" applyFont="1" applyBorder="1" applyAlignment="1">
      <alignment horizontal="center" vertical="center"/>
    </xf>
    <xf numFmtId="0" fontId="7" fillId="0" borderId="1" xfId="0" applyFont="1" applyBorder="1" applyAlignment="1">
      <alignment vertical="center"/>
    </xf>
    <xf numFmtId="0" fontId="7" fillId="0" borderId="0" xfId="0" applyFont="1" applyAlignment="1">
      <alignment horizontal="center"/>
    </xf>
    <xf numFmtId="0" fontId="1" fillId="2" borderId="1" xfId="0" applyFont="1" applyFill="1" applyBorder="1" applyAlignment="1">
      <alignment horizontal="justify" vertical="center" wrapText="1"/>
    </xf>
    <xf numFmtId="0" fontId="8" fillId="3" borderId="1" xfId="0" applyFont="1" applyFill="1" applyBorder="1" applyAlignment="1">
      <alignment horizontal="center" vertical="center"/>
    </xf>
    <xf numFmtId="0" fontId="7" fillId="0" borderId="1" xfId="0" applyFont="1" applyBorder="1"/>
    <xf numFmtId="0" fontId="9" fillId="0" borderId="0" xfId="0" applyFont="1"/>
    <xf numFmtId="0" fontId="1"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10" fillId="0" borderId="0" xfId="0" applyFont="1"/>
    <xf numFmtId="0" fontId="11" fillId="0" borderId="0" xfId="0" applyFont="1" applyAlignment="1">
      <alignment vertical="center" wrapText="1"/>
    </xf>
    <xf numFmtId="0" fontId="10" fillId="0" borderId="0" xfId="0" applyFont="1" applyAlignment="1">
      <alignment horizontal="right"/>
    </xf>
    <xf numFmtId="0" fontId="10" fillId="0" borderId="0" xfId="0" applyFont="1" applyAlignment="1">
      <alignment vertical="center" wrapText="1"/>
    </xf>
    <xf numFmtId="0" fontId="10" fillId="0" borderId="0" xfId="0" applyFont="1" applyAlignment="1">
      <alignment vertical="center"/>
    </xf>
    <xf numFmtId="0" fontId="11" fillId="4" borderId="1" xfId="0" applyFont="1" applyFill="1" applyBorder="1" applyAlignment="1">
      <alignment horizontal="center" vertical="center"/>
    </xf>
    <xf numFmtId="0" fontId="10" fillId="0" borderId="1" xfId="0" applyFont="1" applyBorder="1" applyAlignment="1">
      <alignment horizontal="center" vertical="center"/>
    </xf>
    <xf numFmtId="0" fontId="9" fillId="0" borderId="1" xfId="0" applyFont="1" applyFill="1" applyBorder="1" applyAlignment="1">
      <alignment vertical="center" wrapText="1"/>
    </xf>
    <xf numFmtId="0" fontId="1" fillId="0" borderId="1" xfId="0" applyFont="1" applyBorder="1" applyAlignment="1">
      <alignment horizontal="left" vertical="center" wrapText="1"/>
    </xf>
    <xf numFmtId="0" fontId="9"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7" fillId="5" borderId="0" xfId="0" applyFont="1" applyFill="1"/>
    <xf numFmtId="0" fontId="1" fillId="0" borderId="1" xfId="0" applyFont="1" applyBorder="1" applyAlignment="1">
      <alignment vertical="center"/>
    </xf>
    <xf numFmtId="0" fontId="1" fillId="2" borderId="1" xfId="0" applyFont="1" applyFill="1" applyBorder="1" applyAlignment="1">
      <alignment horizontal="left" vertical="center" wrapText="1"/>
    </xf>
    <xf numFmtId="0" fontId="1" fillId="0" borderId="1" xfId="0" applyFont="1" applyBorder="1" applyAlignment="1">
      <alignment horizontal="center" vertical="center" wrapText="1"/>
    </xf>
    <xf numFmtId="17" fontId="9" fillId="0" borderId="1" xfId="0" applyNumberFormat="1" applyFont="1" applyFill="1" applyBorder="1" applyAlignment="1">
      <alignmen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left" vertical="center"/>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xf>
    <xf numFmtId="0" fontId="1" fillId="0" borderId="0" xfId="0" applyFont="1" applyAlignment="1">
      <alignment vertical="center" textRotation="90"/>
    </xf>
    <xf numFmtId="0" fontId="1" fillId="0" borderId="0" xfId="0" applyFont="1" applyFill="1" applyAlignment="1">
      <alignment vertical="center"/>
    </xf>
    <xf numFmtId="0" fontId="1" fillId="0" borderId="3" xfId="0" applyFont="1" applyBorder="1" applyAlignment="1">
      <alignment horizontal="left" vertical="center"/>
    </xf>
    <xf numFmtId="0" fontId="8" fillId="6" borderId="1" xfId="0" applyFont="1" applyFill="1" applyBorder="1" applyAlignment="1">
      <alignment horizontal="center" vertical="center" textRotation="90" wrapText="1"/>
    </xf>
    <xf numFmtId="0" fontId="7" fillId="0" borderId="0" xfId="0" applyFont="1" applyAlignment="1">
      <alignment vertical="center" textRotation="90"/>
    </xf>
    <xf numFmtId="0" fontId="9"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xf>
    <xf numFmtId="0" fontId="9" fillId="2" borderId="1" xfId="0" applyFont="1" applyFill="1" applyBorder="1" applyAlignment="1">
      <alignment horizontal="center" vertical="center"/>
    </xf>
    <xf numFmtId="0" fontId="9" fillId="2" borderId="1" xfId="0" applyFont="1" applyFill="1" applyBorder="1" applyAlignment="1">
      <alignment horizontal="left" vertical="center" wrapText="1"/>
    </xf>
    <xf numFmtId="0" fontId="9" fillId="2" borderId="1" xfId="0" applyFont="1" applyFill="1" applyBorder="1" applyAlignment="1">
      <alignment vertical="center" wrapText="1"/>
    </xf>
    <xf numFmtId="0" fontId="1" fillId="0" borderId="1" xfId="0" applyFont="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17"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17" fontId="1" fillId="0" borderId="1" xfId="0" applyNumberFormat="1" applyFont="1" applyFill="1" applyBorder="1" applyAlignment="1">
      <alignment horizontal="center" vertical="center" wrapText="1"/>
    </xf>
    <xf numFmtId="17" fontId="9" fillId="2" borderId="1" xfId="0" applyNumberFormat="1" applyFont="1" applyFill="1" applyBorder="1" applyAlignment="1">
      <alignment horizontal="center" vertical="center" wrapText="1"/>
    </xf>
    <xf numFmtId="17" fontId="1" fillId="0" borderId="1" xfId="0" applyNumberFormat="1" applyFont="1" applyBorder="1" applyAlignment="1">
      <alignment horizontal="center" vertical="center" wrapText="1"/>
    </xf>
    <xf numFmtId="9" fontId="7" fillId="2" borderId="1" xfId="2" applyFont="1" applyFill="1" applyBorder="1" applyAlignment="1">
      <alignment horizontal="center" vertical="center" wrapText="1"/>
    </xf>
    <xf numFmtId="0" fontId="7" fillId="2" borderId="1" xfId="0" applyFont="1" applyFill="1" applyBorder="1" applyAlignment="1">
      <alignment horizontal="justify" vertical="center" wrapText="1"/>
    </xf>
    <xf numFmtId="0" fontId="14" fillId="2" borderId="1" xfId="0" applyFont="1" applyFill="1" applyBorder="1" applyAlignment="1">
      <alignment horizontal="justify" vertical="center" wrapText="1"/>
    </xf>
    <xf numFmtId="0" fontId="15" fillId="0" borderId="0" xfId="0" applyFont="1" applyAlignment="1">
      <alignment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applyAlignment="1">
      <alignment horizontal="left" vertical="center"/>
    </xf>
    <xf numFmtId="0" fontId="15" fillId="0" borderId="0" xfId="0" applyFont="1" applyAlignment="1">
      <alignment vertical="center" textRotation="90"/>
    </xf>
    <xf numFmtId="0" fontId="16" fillId="0" borderId="0" xfId="0" applyFont="1" applyFill="1" applyAlignment="1">
      <alignment vertical="center"/>
    </xf>
    <xf numFmtId="0" fontId="0" fillId="0" borderId="0" xfId="0"/>
    <xf numFmtId="0" fontId="10" fillId="0" borderId="1" xfId="0" applyFont="1" applyBorder="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9" fontId="1" fillId="2" borderId="1" xfId="2" applyFont="1" applyFill="1" applyBorder="1" applyAlignment="1">
      <alignment horizontal="center" vertical="center" wrapText="1"/>
    </xf>
    <xf numFmtId="9" fontId="9" fillId="2" borderId="1" xfId="2" applyFont="1" applyFill="1" applyBorder="1" applyAlignment="1">
      <alignment horizontal="center" vertical="center" wrapText="1"/>
    </xf>
    <xf numFmtId="9" fontId="9" fillId="2" borderId="1" xfId="0" applyNumberFormat="1" applyFont="1" applyFill="1" applyBorder="1" applyAlignment="1">
      <alignment horizontal="center" vertical="center" wrapText="1"/>
    </xf>
    <xf numFmtId="9" fontId="9" fillId="2" borderId="1" xfId="1" applyNumberFormat="1" applyFont="1" applyFill="1" applyBorder="1" applyAlignment="1">
      <alignment horizontal="center" vertical="center" wrapText="1"/>
    </xf>
    <xf numFmtId="0" fontId="18" fillId="12" borderId="1" xfId="0" applyFont="1" applyFill="1" applyBorder="1" applyAlignment="1">
      <alignment horizontal="center" vertical="center"/>
    </xf>
    <xf numFmtId="0" fontId="17" fillId="0" borderId="1" xfId="0" applyFont="1" applyBorder="1" applyAlignment="1">
      <alignment horizontal="center" vertical="center" wrapText="1"/>
    </xf>
    <xf numFmtId="9" fontId="1" fillId="13" borderId="1" xfId="2" applyFont="1" applyFill="1" applyBorder="1" applyAlignment="1">
      <alignment horizontal="center" vertical="center" wrapText="1"/>
    </xf>
    <xf numFmtId="9" fontId="7" fillId="12" borderId="1" xfId="2" applyFont="1" applyFill="1" applyBorder="1" applyAlignment="1">
      <alignment horizontal="center" vertical="center" wrapText="1"/>
    </xf>
    <xf numFmtId="9" fontId="7" fillId="14" borderId="1" xfId="2" applyFont="1" applyFill="1" applyBorder="1" applyAlignment="1">
      <alignment horizontal="center" vertical="center" wrapText="1"/>
    </xf>
    <xf numFmtId="9" fontId="1" fillId="18" borderId="1" xfId="0" applyNumberFormat="1" applyFont="1" applyFill="1" applyBorder="1" applyAlignment="1">
      <alignment horizontal="center" vertical="center" wrapText="1"/>
    </xf>
    <xf numFmtId="9" fontId="1" fillId="19" borderId="1" xfId="0" applyNumberFormat="1" applyFont="1" applyFill="1" applyBorder="1" applyAlignment="1">
      <alignment horizontal="center" vertical="center" wrapText="1"/>
    </xf>
    <xf numFmtId="9" fontId="7" fillId="21" borderId="1" xfId="2" applyFont="1" applyFill="1" applyBorder="1" applyAlignment="1">
      <alignment horizontal="center" vertical="center" wrapText="1"/>
    </xf>
    <xf numFmtId="9" fontId="7" fillId="22" borderId="1" xfId="2" applyFont="1" applyFill="1" applyBorder="1" applyAlignment="1">
      <alignment horizontal="center" vertical="center" wrapText="1"/>
    </xf>
    <xf numFmtId="9" fontId="7" fillId="23" borderId="1" xfId="2" applyFont="1" applyFill="1" applyBorder="1" applyAlignment="1">
      <alignment horizontal="center" vertical="center" wrapText="1"/>
    </xf>
    <xf numFmtId="9" fontId="14" fillId="20" borderId="1" xfId="2" applyFont="1" applyFill="1" applyBorder="1" applyAlignment="1">
      <alignment horizontal="center" vertical="center"/>
    </xf>
    <xf numFmtId="9" fontId="1" fillId="24" borderId="1" xfId="2" applyFont="1" applyFill="1" applyBorder="1" applyAlignment="1">
      <alignment horizontal="center" vertical="center" wrapText="1"/>
    </xf>
    <xf numFmtId="9" fontId="1" fillId="25" borderId="1" xfId="0" applyNumberFormat="1" applyFont="1" applyFill="1" applyBorder="1" applyAlignment="1">
      <alignment horizontal="center" vertical="center" wrapText="1"/>
    </xf>
    <xf numFmtId="9" fontId="1" fillId="26" borderId="1" xfId="2" applyFont="1" applyFill="1" applyBorder="1" applyAlignment="1">
      <alignment horizontal="center" vertical="center" wrapText="1"/>
    </xf>
    <xf numFmtId="9" fontId="1" fillId="27" borderId="1" xfId="2" applyFont="1" applyFill="1" applyBorder="1" applyAlignment="1">
      <alignment horizontal="center" vertical="center" wrapText="1"/>
    </xf>
    <xf numFmtId="9" fontId="1" fillId="15" borderId="1" xfId="2" applyFont="1" applyFill="1" applyBorder="1" applyAlignment="1">
      <alignment horizontal="center" vertical="center" wrapText="1"/>
    </xf>
    <xf numFmtId="9" fontId="1" fillId="28" borderId="1" xfId="0" applyNumberFormat="1" applyFont="1" applyFill="1" applyBorder="1" applyAlignment="1">
      <alignment horizontal="center" vertical="center" wrapText="1"/>
    </xf>
    <xf numFmtId="9" fontId="1" fillId="30" borderId="1" xfId="0" applyNumberFormat="1" applyFont="1" applyFill="1" applyBorder="1" applyAlignment="1">
      <alignment horizontal="center" vertical="center" wrapText="1"/>
    </xf>
    <xf numFmtId="0" fontId="18" fillId="12" borderId="1" xfId="0" applyFont="1" applyFill="1" applyBorder="1" applyAlignment="1">
      <alignment horizontal="center" vertical="center" wrapText="1"/>
    </xf>
    <xf numFmtId="9" fontId="14" fillId="2" borderId="1" xfId="2" applyFont="1" applyFill="1" applyBorder="1" applyAlignment="1">
      <alignment horizontal="center" vertical="center"/>
    </xf>
    <xf numFmtId="0" fontId="7" fillId="2" borderId="1" xfId="0" applyFont="1" applyFill="1" applyBorder="1" applyAlignment="1">
      <alignment horizontal="justify" vertical="center"/>
    </xf>
    <xf numFmtId="0" fontId="7" fillId="2" borderId="1" xfId="0" applyFont="1" applyFill="1" applyBorder="1" applyAlignment="1">
      <alignment horizontal="center" vertical="center" wrapText="1"/>
    </xf>
    <xf numFmtId="9" fontId="7" fillId="2" borderId="1" xfId="0" applyNumberFormat="1" applyFont="1" applyFill="1" applyBorder="1" applyAlignment="1">
      <alignment horizontal="center" vertical="center" wrapText="1"/>
    </xf>
    <xf numFmtId="9" fontId="7" fillId="2" borderId="1" xfId="1"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9" fontId="7" fillId="2" borderId="0" xfId="2" applyFont="1" applyFill="1" applyAlignment="1">
      <alignment horizontal="center" vertical="center"/>
    </xf>
    <xf numFmtId="0" fontId="7" fillId="2" borderId="0" xfId="0" applyFont="1" applyFill="1" applyAlignment="1">
      <alignment horizontal="justify" vertical="center"/>
    </xf>
    <xf numFmtId="0" fontId="15" fillId="2" borderId="0" xfId="0" applyFont="1" applyFill="1" applyAlignment="1">
      <alignment horizontal="justify" vertical="center"/>
    </xf>
    <xf numFmtId="9" fontId="19" fillId="12" borderId="1" xfId="2" applyFont="1" applyFill="1" applyBorder="1" applyAlignment="1">
      <alignment horizontal="center" vertical="center"/>
    </xf>
    <xf numFmtId="0" fontId="10" fillId="0" borderId="0" xfId="0" applyFont="1" applyBorder="1"/>
    <xf numFmtId="0" fontId="0" fillId="0" borderId="7" xfId="0" applyFill="1" applyBorder="1" applyAlignment="1">
      <alignment horizontal="center" vertical="center"/>
    </xf>
    <xf numFmtId="0" fontId="0" fillId="0" borderId="0" xfId="0" applyFill="1" applyAlignment="1">
      <alignment horizontal="center" vertical="center"/>
    </xf>
    <xf numFmtId="0" fontId="0" fillId="0" borderId="0" xfId="0" applyFill="1"/>
    <xf numFmtId="0" fontId="0" fillId="0" borderId="0" xfId="0" applyFill="1" applyAlignment="1">
      <alignment vertical="center"/>
    </xf>
    <xf numFmtId="0" fontId="10" fillId="0" borderId="0" xfId="0" applyFont="1" applyBorder="1" applyAlignment="1">
      <alignment horizontal="center" vertical="center"/>
    </xf>
    <xf numFmtId="0" fontId="21" fillId="6"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6" xfId="0" applyFont="1" applyBorder="1" applyAlignment="1">
      <alignment horizontal="center" vertical="center"/>
    </xf>
    <xf numFmtId="0" fontId="10" fillId="0" borderId="0" xfId="0" applyFont="1" applyBorder="1" applyAlignment="1">
      <alignment vertical="center"/>
    </xf>
    <xf numFmtId="0" fontId="20" fillId="0" borderId="6" xfId="0" applyFont="1" applyFill="1" applyBorder="1" applyAlignment="1">
      <alignment horizontal="center" vertical="center"/>
    </xf>
    <xf numFmtId="0" fontId="20" fillId="0" borderId="0" xfId="0" applyFont="1" applyFill="1" applyBorder="1" applyAlignment="1">
      <alignment horizontal="center" vertical="center"/>
    </xf>
    <xf numFmtId="0" fontId="10" fillId="0" borderId="0" xfId="0" applyFont="1" applyBorder="1" applyAlignment="1">
      <alignment vertical="center" wrapText="1"/>
    </xf>
    <xf numFmtId="0" fontId="11" fillId="31" borderId="1" xfId="0" applyFont="1" applyFill="1" applyBorder="1" applyAlignment="1">
      <alignment horizontal="center" vertical="center"/>
    </xf>
    <xf numFmtId="0" fontId="0" fillId="0" borderId="0" xfId="0" applyFill="1" applyBorder="1"/>
    <xf numFmtId="0" fontId="0" fillId="0" borderId="6" xfId="0" applyFill="1" applyBorder="1" applyAlignment="1">
      <alignment horizontal="center" vertical="center"/>
    </xf>
    <xf numFmtId="0" fontId="0" fillId="0" borderId="0" xfId="0" applyFill="1" applyBorder="1" applyAlignment="1">
      <alignment horizontal="center" vertical="center"/>
    </xf>
    <xf numFmtId="0" fontId="10" fillId="0" borderId="0" xfId="0" applyFont="1" applyBorder="1" applyAlignment="1">
      <alignment horizontal="left"/>
    </xf>
    <xf numFmtId="0" fontId="10" fillId="0" borderId="6" xfId="0" applyFont="1" applyBorder="1"/>
    <xf numFmtId="9" fontId="11" fillId="7" borderId="1" xfId="2" applyFont="1" applyFill="1" applyBorder="1" applyAlignment="1">
      <alignment horizontal="center" vertic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6" fillId="0" borderId="0" xfId="0" applyFont="1" applyAlignment="1">
      <alignment horizontal="center" vertical="center" wrapText="1"/>
    </xf>
    <xf numFmtId="9" fontId="7" fillId="2" borderId="8" xfId="2" applyFont="1" applyFill="1" applyBorder="1" applyAlignment="1">
      <alignment horizontal="center" vertical="center" wrapText="1"/>
    </xf>
    <xf numFmtId="9" fontId="7" fillId="2" borderId="10" xfId="2" applyFont="1" applyFill="1" applyBorder="1" applyAlignment="1">
      <alignment horizontal="center" vertical="center" wrapText="1"/>
    </xf>
    <xf numFmtId="0" fontId="7" fillId="2" borderId="8" xfId="0" applyFont="1" applyFill="1" applyBorder="1" applyAlignment="1">
      <alignment horizontal="justify" vertical="center" wrapText="1"/>
    </xf>
    <xf numFmtId="0" fontId="7" fillId="2" borderId="10" xfId="0" applyFont="1" applyFill="1" applyBorder="1" applyAlignment="1">
      <alignment horizontal="justify" vertical="center" wrapText="1"/>
    </xf>
    <xf numFmtId="0" fontId="16" fillId="0" borderId="1" xfId="0" applyFont="1" applyBorder="1" applyAlignment="1">
      <alignment horizontal="right" vertical="center"/>
    </xf>
    <xf numFmtId="9" fontId="1" fillId="4" borderId="8" xfId="0" applyNumberFormat="1" applyFont="1" applyFill="1" applyBorder="1" applyAlignment="1">
      <alignment horizontal="center" vertical="center" wrapText="1"/>
    </xf>
    <xf numFmtId="9" fontId="1" fillId="4" borderId="10" xfId="0" applyNumberFormat="1" applyFont="1" applyFill="1" applyBorder="1" applyAlignment="1">
      <alignment horizontal="center" vertical="center" wrapText="1"/>
    </xf>
    <xf numFmtId="9" fontId="7" fillId="5" borderId="1" xfId="2" applyFont="1" applyFill="1" applyBorder="1" applyAlignment="1">
      <alignment horizontal="center" vertical="center" wrapText="1"/>
    </xf>
    <xf numFmtId="9" fontId="7" fillId="17" borderId="8" xfId="0" applyNumberFormat="1" applyFont="1" applyFill="1" applyBorder="1" applyAlignment="1">
      <alignment horizontal="center" vertical="center" wrapText="1"/>
    </xf>
    <xf numFmtId="9" fontId="7" fillId="17" borderId="10" xfId="0" applyNumberFormat="1" applyFont="1" applyFill="1" applyBorder="1" applyAlignment="1">
      <alignment horizontal="center" vertical="center" wrapText="1"/>
    </xf>
    <xf numFmtId="9" fontId="9" fillId="2" borderId="1" xfId="2" applyFont="1" applyFill="1" applyBorder="1" applyAlignment="1">
      <alignment horizontal="center" vertical="center" wrapText="1"/>
    </xf>
    <xf numFmtId="9" fontId="9" fillId="2" borderId="1" xfId="1" applyNumberFormat="1" applyFont="1" applyFill="1" applyBorder="1" applyAlignment="1">
      <alignment horizontal="center" vertical="center" wrapText="1"/>
    </xf>
    <xf numFmtId="9" fontId="1" fillId="29" borderId="8" xfId="0" applyNumberFormat="1" applyFont="1" applyFill="1" applyBorder="1" applyAlignment="1">
      <alignment horizontal="center" vertical="center" wrapText="1"/>
    </xf>
    <xf numFmtId="9" fontId="1" fillId="29" borderId="10" xfId="0"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17"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17"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1" xfId="0" applyBorder="1" applyAlignment="1">
      <alignment horizontal="left" vertical="center" wrapText="1"/>
    </xf>
    <xf numFmtId="0" fontId="7" fillId="7"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 fillId="6"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2" fillId="6" borderId="1" xfId="0" applyFont="1" applyFill="1" applyBorder="1" applyAlignment="1">
      <alignment horizontal="center" vertical="center" textRotation="90"/>
    </xf>
    <xf numFmtId="0" fontId="2" fillId="6" borderId="1" xfId="0" applyFont="1" applyFill="1" applyBorder="1" applyAlignment="1">
      <alignment horizontal="center" vertical="center"/>
    </xf>
    <xf numFmtId="0" fontId="2" fillId="6" borderId="1" xfId="0" applyFont="1" applyFill="1" applyBorder="1" applyAlignment="1">
      <alignment horizontal="center" vertical="center" textRotation="90" wrapText="1"/>
    </xf>
    <xf numFmtId="0" fontId="12"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2" borderId="1" xfId="0" applyFont="1" applyFill="1" applyBorder="1" applyAlignment="1">
      <alignment vertical="center" wrapText="1"/>
    </xf>
    <xf numFmtId="0" fontId="7" fillId="8"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7" fillId="0" borderId="8"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10" xfId="0" applyFont="1" applyFill="1" applyBorder="1" applyAlignment="1">
      <alignment horizontal="left" vertical="center" wrapText="1"/>
    </xf>
    <xf numFmtId="9" fontId="7" fillId="2" borderId="8" xfId="0" applyNumberFormat="1" applyFont="1" applyFill="1" applyBorder="1" applyAlignment="1">
      <alignment horizontal="center" vertical="center" wrapText="1"/>
    </xf>
    <xf numFmtId="9" fontId="7" fillId="2" borderId="10" xfId="0" applyNumberFormat="1"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9" fontId="7" fillId="2" borderId="8" xfId="1" applyNumberFormat="1" applyFont="1" applyFill="1" applyBorder="1" applyAlignment="1">
      <alignment horizontal="center" vertical="center" wrapText="1"/>
    </xf>
    <xf numFmtId="9" fontId="7" fillId="2" borderId="10" xfId="1" applyNumberFormat="1" applyFont="1" applyFill="1" applyBorder="1" applyAlignment="1">
      <alignment horizontal="center" vertical="center" wrapText="1"/>
    </xf>
    <xf numFmtId="0" fontId="11" fillId="31" borderId="4" xfId="0" applyFont="1" applyFill="1" applyBorder="1" applyAlignment="1">
      <alignment horizontal="left" vertical="center" wrapText="1"/>
    </xf>
    <xf numFmtId="0" fontId="11" fillId="31" borderId="11" xfId="0" applyFont="1" applyFill="1" applyBorder="1" applyAlignment="1">
      <alignment horizontal="left" vertical="center" wrapText="1"/>
    </xf>
    <xf numFmtId="0" fontId="11" fillId="31" borderId="5" xfId="0" applyFont="1" applyFill="1" applyBorder="1" applyAlignment="1">
      <alignment horizontal="left" vertical="center" wrapText="1"/>
    </xf>
    <xf numFmtId="0" fontId="10" fillId="0" borderId="1" xfId="0" applyFont="1" applyBorder="1" applyAlignment="1">
      <alignment horizontal="left" vertical="center"/>
    </xf>
    <xf numFmtId="0" fontId="22" fillId="16" borderId="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21" fillId="6" borderId="4" xfId="0" applyFont="1" applyFill="1" applyBorder="1" applyAlignment="1">
      <alignment horizontal="center" vertical="center" wrapText="1"/>
    </xf>
    <xf numFmtId="0" fontId="21" fillId="6" borderId="5"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11" xfId="0" applyFill="1" applyBorder="1" applyAlignment="1">
      <alignment horizontal="center" vertical="center"/>
    </xf>
    <xf numFmtId="0" fontId="21" fillId="31" borderId="1" xfId="0" applyFont="1" applyFill="1" applyBorder="1" applyAlignment="1">
      <alignment horizontal="center" vertical="center" wrapText="1"/>
    </xf>
    <xf numFmtId="0" fontId="11" fillId="31" borderId="1" xfId="0" applyFont="1" applyFill="1" applyBorder="1" applyAlignment="1">
      <alignment horizontal="center" vertical="center"/>
    </xf>
    <xf numFmtId="0" fontId="10" fillId="0" borderId="1" xfId="0" applyFont="1" applyBorder="1" applyAlignment="1">
      <alignment horizontal="center" vertical="center"/>
    </xf>
    <xf numFmtId="0" fontId="11" fillId="31" borderId="1" xfId="0" applyFont="1" applyFill="1" applyBorder="1" applyAlignment="1">
      <alignment horizontal="left" vertical="center" wrapText="1"/>
    </xf>
    <xf numFmtId="0" fontId="13" fillId="0" borderId="1" xfId="0" applyFont="1" applyBorder="1" applyAlignment="1">
      <alignment horizontal="left" vertical="center"/>
    </xf>
    <xf numFmtId="0" fontId="14" fillId="0" borderId="1" xfId="0" applyFont="1" applyBorder="1" applyAlignment="1">
      <alignment horizontal="justify" vertical="center" wrapText="1"/>
    </xf>
    <xf numFmtId="0" fontId="20" fillId="16" borderId="7" xfId="0" applyFont="1" applyFill="1" applyBorder="1" applyAlignment="1">
      <alignment horizontal="center" vertical="center"/>
    </xf>
    <xf numFmtId="0" fontId="20" fillId="16" borderId="2" xfId="0" applyFont="1" applyFill="1" applyBorder="1" applyAlignment="1">
      <alignment horizontal="center" vertical="center"/>
    </xf>
    <xf numFmtId="0" fontId="20" fillId="16" borderId="4" xfId="0" applyFont="1" applyFill="1" applyBorder="1" applyAlignment="1">
      <alignment horizontal="center" vertical="center"/>
    </xf>
    <xf numFmtId="0" fontId="20" fillId="16" borderId="11" xfId="0" applyFont="1" applyFill="1" applyBorder="1" applyAlignment="1">
      <alignment horizontal="center" vertical="center"/>
    </xf>
    <xf numFmtId="0" fontId="8" fillId="10" borderId="1" xfId="0" applyFont="1" applyFill="1" applyBorder="1" applyAlignment="1">
      <alignment horizontal="center" vertical="center"/>
    </xf>
    <xf numFmtId="0" fontId="8" fillId="11" borderId="1" xfId="0" applyFont="1" applyFill="1" applyBorder="1" applyAlignment="1">
      <alignment horizontal="center" vertical="center"/>
    </xf>
  </cellXfs>
  <cellStyles count="3">
    <cellStyle name="Millares [0]" xfId="1" builtinId="6"/>
    <cellStyle name="Normal" xfId="0" builtinId="0"/>
    <cellStyle name="Porcentaje" xfId="2" builtinId="5"/>
  </cellStyles>
  <dxfs count="0"/>
  <tableStyles count="0" defaultTableStyle="TableStyleMedium2" defaultPivotStyle="PivotStyleLight16"/>
  <colors>
    <mruColors>
      <color rgb="FF66CCFF"/>
      <color rgb="FFCCFF66"/>
      <color rgb="FFCCCC00"/>
      <color rgb="FFFF9966"/>
      <color rgb="FFFFFFFF"/>
      <color rgb="FFFF3399"/>
      <color rgb="FF00FF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5"/>
  <sheetViews>
    <sheetView workbookViewId="0">
      <selection activeCell="F23" sqref="F23"/>
    </sheetView>
  </sheetViews>
  <sheetFormatPr baseColWidth="10" defaultRowHeight="15" x14ac:dyDescent="0.25"/>
  <cols>
    <col min="1" max="1" width="2.42578125" style="17" customWidth="1"/>
    <col min="2" max="2" width="5.5703125" style="17" customWidth="1"/>
    <col min="3" max="3" width="54" style="21" customWidth="1"/>
    <col min="4" max="4" width="14.28515625" style="17" customWidth="1"/>
    <col min="5" max="5" width="11.42578125" style="17"/>
    <col min="6" max="6" width="15.7109375" style="17" customWidth="1"/>
    <col min="7" max="7" width="12.42578125" style="17" customWidth="1"/>
    <col min="8" max="16384" width="11.42578125" style="17"/>
  </cols>
  <sheetData>
    <row r="2" spans="2:7" x14ac:dyDescent="0.25">
      <c r="C2" s="18" t="s">
        <v>145</v>
      </c>
    </row>
    <row r="3" spans="2:7" x14ac:dyDescent="0.25">
      <c r="B3" s="19" t="s">
        <v>146</v>
      </c>
      <c r="C3" s="20" t="s">
        <v>147</v>
      </c>
    </row>
    <row r="4" spans="2:7" x14ac:dyDescent="0.25">
      <c r="B4" s="19" t="s">
        <v>148</v>
      </c>
      <c r="C4" s="20" t="s">
        <v>149</v>
      </c>
    </row>
    <row r="5" spans="2:7" x14ac:dyDescent="0.25">
      <c r="B5" s="19" t="s">
        <v>150</v>
      </c>
      <c r="C5" s="20" t="s">
        <v>151</v>
      </c>
    </row>
    <row r="6" spans="2:7" x14ac:dyDescent="0.25">
      <c r="B6" s="19" t="s">
        <v>152</v>
      </c>
      <c r="C6" s="20" t="s">
        <v>153</v>
      </c>
    </row>
    <row r="8" spans="2:7" ht="21" customHeight="1" x14ac:dyDescent="0.25">
      <c r="B8" s="130" t="s">
        <v>6</v>
      </c>
      <c r="C8" s="131"/>
      <c r="D8" s="22" t="s">
        <v>154</v>
      </c>
      <c r="E8" s="22" t="s">
        <v>155</v>
      </c>
      <c r="F8" s="22" t="s">
        <v>156</v>
      </c>
      <c r="G8" s="22" t="s">
        <v>157</v>
      </c>
    </row>
    <row r="9" spans="2:7" ht="36.75" customHeight="1" x14ac:dyDescent="0.25">
      <c r="B9" s="23">
        <v>1</v>
      </c>
      <c r="C9" s="16" t="s">
        <v>40</v>
      </c>
      <c r="D9" s="23" t="s">
        <v>158</v>
      </c>
      <c r="E9" s="23" t="s">
        <v>158</v>
      </c>
      <c r="F9" s="23" t="s">
        <v>158</v>
      </c>
      <c r="G9" s="23"/>
    </row>
    <row r="10" spans="2:7" ht="36.75" customHeight="1" x14ac:dyDescent="0.25">
      <c r="B10" s="23">
        <v>2</v>
      </c>
      <c r="C10" s="16" t="s">
        <v>31</v>
      </c>
      <c r="D10" s="23" t="s">
        <v>158</v>
      </c>
      <c r="E10" s="23"/>
      <c r="F10" s="23" t="s">
        <v>158</v>
      </c>
      <c r="G10" s="23"/>
    </row>
    <row r="11" spans="2:7" ht="36.75" customHeight="1" x14ac:dyDescent="0.25">
      <c r="B11" s="23">
        <v>3</v>
      </c>
      <c r="C11" s="16" t="s">
        <v>32</v>
      </c>
      <c r="D11" s="23"/>
      <c r="E11" s="23"/>
      <c r="F11" s="23" t="s">
        <v>158</v>
      </c>
      <c r="G11" s="23"/>
    </row>
    <row r="12" spans="2:7" ht="36.75" customHeight="1" x14ac:dyDescent="0.25">
      <c r="B12" s="23">
        <v>4</v>
      </c>
      <c r="C12" s="16" t="s">
        <v>159</v>
      </c>
      <c r="D12" s="23" t="s">
        <v>158</v>
      </c>
      <c r="E12" s="23" t="s">
        <v>158</v>
      </c>
      <c r="F12" s="23" t="s">
        <v>158</v>
      </c>
      <c r="G12" s="23" t="s">
        <v>158</v>
      </c>
    </row>
    <row r="13" spans="2:7" ht="36.75" customHeight="1" x14ac:dyDescent="0.25">
      <c r="B13" s="23">
        <v>5</v>
      </c>
      <c r="C13" s="16" t="s">
        <v>42</v>
      </c>
      <c r="D13" s="23"/>
      <c r="E13" s="23" t="s">
        <v>158</v>
      </c>
      <c r="F13" s="23"/>
      <c r="G13" s="23" t="s">
        <v>158</v>
      </c>
    </row>
    <row r="14" spans="2:7" ht="36.75" customHeight="1" x14ac:dyDescent="0.25">
      <c r="B14" s="23">
        <v>6</v>
      </c>
      <c r="C14" s="16" t="s">
        <v>35</v>
      </c>
      <c r="D14" s="23" t="s">
        <v>158</v>
      </c>
      <c r="E14" s="23" t="s">
        <v>158</v>
      </c>
      <c r="F14" s="23" t="s">
        <v>158</v>
      </c>
      <c r="G14" s="23"/>
    </row>
    <row r="15" spans="2:7" ht="36.75" customHeight="1" x14ac:dyDescent="0.25">
      <c r="B15" s="23">
        <v>7</v>
      </c>
      <c r="C15" s="16" t="s">
        <v>36</v>
      </c>
      <c r="D15" s="23" t="s">
        <v>158</v>
      </c>
      <c r="E15" s="23" t="s">
        <v>158</v>
      </c>
      <c r="F15" s="23" t="s">
        <v>158</v>
      </c>
      <c r="G15" s="23"/>
    </row>
  </sheetData>
  <mergeCells count="1">
    <mergeCell ref="B8:C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2:Y75"/>
  <sheetViews>
    <sheetView showGridLines="0" tabSelected="1" topLeftCell="F1" zoomScale="57" zoomScaleNormal="57" workbookViewId="0">
      <selection activeCell="P8" sqref="P8"/>
    </sheetView>
  </sheetViews>
  <sheetFormatPr baseColWidth="10" defaultRowHeight="15.75" x14ac:dyDescent="0.25"/>
  <cols>
    <col min="1" max="1" width="4" style="21" customWidth="1"/>
    <col min="2" max="2" width="4" style="1" bestFit="1" customWidth="1"/>
    <col min="3" max="3" width="22.140625" style="33" customWidth="1"/>
    <col min="4" max="4" width="26.7109375" style="34" customWidth="1"/>
    <col min="5" max="5" width="42.28515625" style="35" customWidth="1"/>
    <col min="6" max="6" width="44" style="36" customWidth="1"/>
    <col min="7" max="7" width="40.42578125" style="35" customWidth="1"/>
    <col min="8" max="8" width="42.28515625" style="35" customWidth="1"/>
    <col min="9" max="9" width="8.5703125" style="1" customWidth="1"/>
    <col min="10" max="10" width="10.28515625" style="1" customWidth="1"/>
    <col min="11" max="11" width="10.85546875" style="43" customWidth="1"/>
    <col min="12" max="12" width="71.28515625" style="36" customWidth="1"/>
    <col min="13" max="13" width="5.7109375" style="1" customWidth="1"/>
    <col min="14" max="14" width="5.42578125" style="1" customWidth="1"/>
    <col min="15" max="15" width="12" style="39" customWidth="1"/>
    <col min="16" max="16" width="54.140625" style="36" customWidth="1"/>
    <col min="17" max="17" width="29.7109375" style="35" customWidth="1"/>
    <col min="18" max="18" width="9.7109375" style="1" customWidth="1"/>
    <col min="19" max="19" width="10.5703125" style="33" customWidth="1"/>
    <col min="20" max="20" width="9.5703125" style="1" customWidth="1"/>
    <col min="21" max="21" width="14.85546875" style="106" customWidth="1"/>
    <col min="22" max="22" width="101.5703125" style="107" customWidth="1"/>
    <col min="23" max="23" width="0" style="40" hidden="1" customWidth="1"/>
    <col min="24" max="24" width="11.42578125" style="40"/>
    <col min="26" max="16384" width="11.42578125" style="40"/>
  </cols>
  <sheetData>
    <row r="2" spans="2:23" x14ac:dyDescent="0.25">
      <c r="B2" s="163" t="s">
        <v>0</v>
      </c>
      <c r="C2" s="163"/>
      <c r="D2" s="163"/>
      <c r="E2" s="163"/>
      <c r="F2" s="163"/>
      <c r="G2" s="163"/>
      <c r="H2" s="163"/>
      <c r="I2" s="163"/>
      <c r="J2" s="163"/>
      <c r="K2" s="163"/>
      <c r="L2" s="163"/>
      <c r="M2" s="163"/>
      <c r="N2" s="163"/>
      <c r="O2" s="163"/>
      <c r="P2" s="163"/>
      <c r="Q2" s="163"/>
      <c r="R2" s="163"/>
      <c r="S2" s="163"/>
      <c r="T2" s="163"/>
      <c r="U2" s="163"/>
      <c r="V2" s="163"/>
    </row>
    <row r="3" spans="2:23" x14ac:dyDescent="0.25">
      <c r="B3" s="164" t="s">
        <v>29</v>
      </c>
      <c r="C3" s="164"/>
      <c r="D3" s="164"/>
      <c r="E3" s="164"/>
      <c r="F3" s="164"/>
      <c r="G3" s="164"/>
      <c r="H3" s="164"/>
      <c r="I3" s="164"/>
      <c r="J3" s="164"/>
      <c r="K3" s="164"/>
      <c r="L3" s="164"/>
      <c r="M3" s="164"/>
      <c r="N3" s="164"/>
      <c r="O3" s="164"/>
      <c r="P3" s="164"/>
      <c r="Q3" s="164"/>
      <c r="R3" s="164"/>
      <c r="S3" s="164"/>
      <c r="T3" s="164"/>
      <c r="U3" s="164"/>
      <c r="V3" s="164"/>
    </row>
    <row r="4" spans="2:23" x14ac:dyDescent="0.25">
      <c r="B4" s="163" t="s">
        <v>1</v>
      </c>
      <c r="C4" s="163"/>
      <c r="D4" s="163"/>
      <c r="E4" s="163"/>
      <c r="F4" s="163"/>
      <c r="G4" s="163"/>
      <c r="H4" s="163" t="s">
        <v>2</v>
      </c>
      <c r="I4" s="163"/>
      <c r="J4" s="163"/>
      <c r="K4" s="163"/>
      <c r="L4" s="163"/>
      <c r="M4" s="163"/>
      <c r="N4" s="163"/>
      <c r="O4" s="163"/>
      <c r="P4" s="163" t="s">
        <v>3</v>
      </c>
      <c r="Q4" s="163"/>
      <c r="R4" s="163"/>
      <c r="S4" s="163"/>
      <c r="T4" s="163"/>
      <c r="U4" s="163"/>
      <c r="V4" s="101"/>
    </row>
    <row r="5" spans="2:23" ht="15.75" customHeight="1" x14ac:dyDescent="0.25">
      <c r="B5" s="162" t="s">
        <v>27</v>
      </c>
      <c r="C5" s="162" t="s">
        <v>4</v>
      </c>
      <c r="D5" s="162" t="s">
        <v>6</v>
      </c>
      <c r="E5" s="162" t="s">
        <v>5</v>
      </c>
      <c r="F5" s="162"/>
      <c r="G5" s="162"/>
      <c r="H5" s="162" t="s">
        <v>7</v>
      </c>
      <c r="I5" s="162" t="s">
        <v>8</v>
      </c>
      <c r="J5" s="162"/>
      <c r="K5" s="162"/>
      <c r="L5" s="166" t="s">
        <v>9</v>
      </c>
      <c r="M5" s="166"/>
      <c r="N5" s="166"/>
      <c r="O5" s="166"/>
      <c r="P5" s="162" t="s">
        <v>10</v>
      </c>
      <c r="Q5" s="162" t="s">
        <v>11</v>
      </c>
      <c r="R5" s="167" t="s">
        <v>12</v>
      </c>
      <c r="S5" s="167" t="s">
        <v>13</v>
      </c>
      <c r="T5" s="165" t="s">
        <v>14</v>
      </c>
      <c r="U5" s="165" t="s">
        <v>28</v>
      </c>
      <c r="V5" s="162" t="s">
        <v>278</v>
      </c>
    </row>
    <row r="6" spans="2:23" x14ac:dyDescent="0.25">
      <c r="B6" s="162"/>
      <c r="C6" s="162"/>
      <c r="D6" s="162"/>
      <c r="E6" s="162"/>
      <c r="F6" s="162"/>
      <c r="G6" s="162"/>
      <c r="H6" s="162"/>
      <c r="I6" s="162" t="s">
        <v>15</v>
      </c>
      <c r="J6" s="162"/>
      <c r="K6" s="162"/>
      <c r="L6" s="162" t="s">
        <v>16</v>
      </c>
      <c r="M6" s="162" t="s">
        <v>17</v>
      </c>
      <c r="N6" s="162"/>
      <c r="O6" s="162"/>
      <c r="P6" s="162"/>
      <c r="Q6" s="162"/>
      <c r="R6" s="167"/>
      <c r="S6" s="167"/>
      <c r="T6" s="165"/>
      <c r="U6" s="165"/>
      <c r="V6" s="162"/>
    </row>
    <row r="7" spans="2:23" ht="75" x14ac:dyDescent="0.25">
      <c r="B7" s="162"/>
      <c r="C7" s="162"/>
      <c r="D7" s="162"/>
      <c r="E7" s="162"/>
      <c r="F7" s="162"/>
      <c r="G7" s="162"/>
      <c r="H7" s="162"/>
      <c r="I7" s="37" t="s">
        <v>18</v>
      </c>
      <c r="J7" s="38" t="s">
        <v>19</v>
      </c>
      <c r="K7" s="42" t="s">
        <v>20</v>
      </c>
      <c r="L7" s="162"/>
      <c r="M7" s="38" t="s">
        <v>18</v>
      </c>
      <c r="N7" s="38" t="s">
        <v>19</v>
      </c>
      <c r="O7" s="37" t="s">
        <v>21</v>
      </c>
      <c r="P7" s="162"/>
      <c r="Q7" s="162"/>
      <c r="R7" s="167"/>
      <c r="S7" s="167"/>
      <c r="T7" s="165"/>
      <c r="U7" s="165"/>
      <c r="V7" s="162"/>
    </row>
    <row r="8" spans="2:23" ht="409.5" customHeight="1" x14ac:dyDescent="0.25">
      <c r="B8" s="157">
        <v>1</v>
      </c>
      <c r="C8" s="153" t="s">
        <v>30</v>
      </c>
      <c r="D8" s="168" t="s">
        <v>172</v>
      </c>
      <c r="E8" s="155" t="s">
        <v>165</v>
      </c>
      <c r="F8" s="155"/>
      <c r="G8" s="155"/>
      <c r="H8" s="151" t="s">
        <v>255</v>
      </c>
      <c r="I8" s="153">
        <v>2</v>
      </c>
      <c r="J8" s="153">
        <v>20</v>
      </c>
      <c r="K8" s="159" t="str">
        <f>IF(I8*J8=0," ",IF(OR(AND(I8=1,J8=5),AND(I8=1,J8=10),AND(I8=2,J8=10)),"Bajo",IF(OR(AND(I8=1,J8=20),AND(I8=2,J8=10),AND(I8=3,J8=5),AND(I8=4,J8=5),AND(I8=5,J8=5)),"Moderado",IF(OR(AND(I8=2,J8=20),AND(I8=3,J8=10),AND(I8=4,J8=10),AND(I8=5,J8=10)),"Alto",IF(OR(AND(I8=3,J8=20),AND(I8=4,J8=20),AND(I8=5,J8=20)),"Extremo","")))))</f>
        <v>Alto</v>
      </c>
      <c r="L8" s="155" t="s">
        <v>253</v>
      </c>
      <c r="M8" s="153">
        <v>1</v>
      </c>
      <c r="N8" s="153">
        <v>20</v>
      </c>
      <c r="O8" s="171" t="str">
        <f>IF(M8*N8=0," ",IF(OR(AND(M8=1,N8=5),AND(M8=1,N8=10),AND(M8=2,N8=10)),"Bajo",IF(OR(AND(M8=1,N8=20),AND(M8=2,N8=10),AND(M8=3,N8=5),AND(M8=4,N8=5),AND(M8=5,N8=5)),"Moderado",IF(OR(AND(M8=2,N8=20),AND(M8=3,N8=10),AND(M8=4,N8=10),AND(M8=5,N8=10)),"Alto",IF(OR(AND(M8=3,N8=20),AND(M8=4,N8=20),AND(M8=5,N8=20)),"Extremo","")))))</f>
        <v>Moderado</v>
      </c>
      <c r="P8" s="55" t="s">
        <v>289</v>
      </c>
      <c r="Q8" s="15" t="s">
        <v>288</v>
      </c>
      <c r="R8" s="61">
        <v>44197</v>
      </c>
      <c r="S8" s="61">
        <v>44553</v>
      </c>
      <c r="T8" s="56">
        <v>1</v>
      </c>
      <c r="U8" s="64">
        <f>W8</f>
        <v>0.4</v>
      </c>
      <c r="V8" s="65" t="s">
        <v>322</v>
      </c>
      <c r="W8" s="83">
        <v>0.4</v>
      </c>
    </row>
    <row r="9" spans="2:23" ht="69" customHeight="1" x14ac:dyDescent="0.25">
      <c r="B9" s="157"/>
      <c r="C9" s="153"/>
      <c r="D9" s="168"/>
      <c r="E9" s="155"/>
      <c r="F9" s="155"/>
      <c r="G9" s="155"/>
      <c r="H9" s="151"/>
      <c r="I9" s="153"/>
      <c r="J9" s="153"/>
      <c r="K9" s="159"/>
      <c r="L9" s="155"/>
      <c r="M9" s="153"/>
      <c r="N9" s="153"/>
      <c r="O9" s="171"/>
      <c r="P9" s="59" t="s">
        <v>290</v>
      </c>
      <c r="Q9" s="15" t="s">
        <v>189</v>
      </c>
      <c r="R9" s="61">
        <v>44228</v>
      </c>
      <c r="S9" s="61">
        <v>44561</v>
      </c>
      <c r="T9" s="60">
        <v>3</v>
      </c>
      <c r="U9" s="64">
        <f>W9</f>
        <v>0.33</v>
      </c>
      <c r="V9" s="65" t="s">
        <v>316</v>
      </c>
      <c r="W9" s="84">
        <v>0.33</v>
      </c>
    </row>
    <row r="10" spans="2:23" ht="78.75" x14ac:dyDescent="0.25">
      <c r="B10" s="157"/>
      <c r="C10" s="153"/>
      <c r="D10" s="168"/>
      <c r="E10" s="3" t="s">
        <v>200</v>
      </c>
      <c r="F10" s="30" t="s">
        <v>208</v>
      </c>
      <c r="G10" s="3"/>
      <c r="H10" s="151"/>
      <c r="I10" s="153"/>
      <c r="J10" s="153"/>
      <c r="K10" s="159"/>
      <c r="L10" s="30" t="s">
        <v>204</v>
      </c>
      <c r="M10" s="153"/>
      <c r="N10" s="153"/>
      <c r="O10" s="171"/>
      <c r="P10" s="26"/>
      <c r="Q10" s="24"/>
      <c r="R10" s="57"/>
      <c r="S10" s="57"/>
      <c r="T10" s="44"/>
      <c r="U10" s="64"/>
      <c r="V10" s="102"/>
      <c r="W10" s="78"/>
    </row>
    <row r="11" spans="2:23" ht="47.25" x14ac:dyDescent="0.25">
      <c r="B11" s="157"/>
      <c r="C11" s="153"/>
      <c r="D11" s="168"/>
      <c r="E11" s="25" t="s">
        <v>209</v>
      </c>
      <c r="F11" s="25" t="s">
        <v>41</v>
      </c>
      <c r="G11" s="31"/>
      <c r="H11" s="151"/>
      <c r="I11" s="153"/>
      <c r="J11" s="153"/>
      <c r="K11" s="159"/>
      <c r="L11" s="25" t="s">
        <v>242</v>
      </c>
      <c r="M11" s="153"/>
      <c r="N11" s="153"/>
      <c r="O11" s="171"/>
      <c r="P11" s="54" t="s">
        <v>291</v>
      </c>
      <c r="Q11" s="15" t="s">
        <v>210</v>
      </c>
      <c r="R11" s="61">
        <v>44197</v>
      </c>
      <c r="S11" s="61">
        <v>44561</v>
      </c>
      <c r="T11" s="53">
        <v>1</v>
      </c>
      <c r="U11" s="64">
        <f>W11</f>
        <v>0.33</v>
      </c>
      <c r="V11" s="65" t="s">
        <v>297</v>
      </c>
      <c r="W11" s="85">
        <v>0.33</v>
      </c>
    </row>
    <row r="12" spans="2:23" ht="47.25" x14ac:dyDescent="0.25">
      <c r="B12" s="157"/>
      <c r="C12" s="153"/>
      <c r="D12" s="168"/>
      <c r="E12" s="3" t="s">
        <v>180</v>
      </c>
      <c r="F12" s="30" t="s">
        <v>185</v>
      </c>
      <c r="G12" s="3"/>
      <c r="H12" s="151"/>
      <c r="I12" s="153"/>
      <c r="J12" s="153"/>
      <c r="K12" s="159"/>
      <c r="L12" s="30" t="s">
        <v>192</v>
      </c>
      <c r="M12" s="153"/>
      <c r="N12" s="153"/>
      <c r="O12" s="171"/>
      <c r="P12" s="26"/>
      <c r="Q12" s="24"/>
      <c r="R12" s="57"/>
      <c r="S12" s="57"/>
      <c r="T12" s="44"/>
      <c r="U12" s="64"/>
      <c r="V12" s="65"/>
      <c r="W12" s="78"/>
    </row>
    <row r="13" spans="2:23" ht="30" customHeight="1" x14ac:dyDescent="0.25">
      <c r="B13" s="157"/>
      <c r="C13" s="153"/>
      <c r="D13" s="168"/>
      <c r="E13" s="155" t="s">
        <v>186</v>
      </c>
      <c r="F13" s="173" t="s">
        <v>187</v>
      </c>
      <c r="G13" s="173"/>
      <c r="H13" s="151"/>
      <c r="I13" s="153"/>
      <c r="J13" s="153"/>
      <c r="K13" s="159"/>
      <c r="L13" s="155" t="s">
        <v>197</v>
      </c>
      <c r="M13" s="153"/>
      <c r="N13" s="153"/>
      <c r="O13" s="171"/>
      <c r="P13" s="151" t="s">
        <v>213</v>
      </c>
      <c r="Q13" s="151" t="s">
        <v>212</v>
      </c>
      <c r="R13" s="152">
        <v>44210</v>
      </c>
      <c r="S13" s="152">
        <v>44558</v>
      </c>
      <c r="T13" s="153" t="s">
        <v>198</v>
      </c>
      <c r="U13" s="182">
        <f>W13</f>
        <v>1</v>
      </c>
      <c r="V13" s="180" t="s">
        <v>299</v>
      </c>
      <c r="W13" s="138">
        <v>1</v>
      </c>
    </row>
    <row r="14" spans="2:23" x14ac:dyDescent="0.25">
      <c r="B14" s="157"/>
      <c r="C14" s="153"/>
      <c r="D14" s="168"/>
      <c r="E14" s="155"/>
      <c r="F14" s="173"/>
      <c r="G14" s="173"/>
      <c r="H14" s="151"/>
      <c r="I14" s="153"/>
      <c r="J14" s="153"/>
      <c r="K14" s="159"/>
      <c r="L14" s="155"/>
      <c r="M14" s="153"/>
      <c r="N14" s="153"/>
      <c r="O14" s="171"/>
      <c r="P14" s="148"/>
      <c r="Q14" s="184"/>
      <c r="R14" s="185"/>
      <c r="S14" s="185"/>
      <c r="T14" s="185"/>
      <c r="U14" s="183"/>
      <c r="V14" s="181"/>
      <c r="W14" s="139"/>
    </row>
    <row r="15" spans="2:23" ht="31.5" x14ac:dyDescent="0.25">
      <c r="B15" s="157"/>
      <c r="C15" s="153"/>
      <c r="D15" s="168"/>
      <c r="E15" s="155" t="s">
        <v>181</v>
      </c>
      <c r="F15" s="25" t="s">
        <v>214</v>
      </c>
      <c r="G15" s="29"/>
      <c r="H15" s="151"/>
      <c r="I15" s="153"/>
      <c r="J15" s="153"/>
      <c r="K15" s="159"/>
      <c r="L15" s="30" t="s">
        <v>193</v>
      </c>
      <c r="M15" s="153"/>
      <c r="N15" s="153"/>
      <c r="O15" s="171"/>
      <c r="P15" s="151" t="s">
        <v>292</v>
      </c>
      <c r="Q15" s="151" t="s">
        <v>210</v>
      </c>
      <c r="R15" s="152">
        <v>44197</v>
      </c>
      <c r="S15" s="152">
        <v>44561</v>
      </c>
      <c r="T15" s="169">
        <v>1</v>
      </c>
      <c r="U15" s="133">
        <f>W15</f>
        <v>0.33</v>
      </c>
      <c r="V15" s="135" t="s">
        <v>298</v>
      </c>
      <c r="W15" s="140">
        <v>0.33</v>
      </c>
    </row>
    <row r="16" spans="2:23" ht="31.5" x14ac:dyDescent="0.25">
      <c r="B16" s="157"/>
      <c r="C16" s="153"/>
      <c r="D16" s="168"/>
      <c r="E16" s="155"/>
      <c r="F16" s="25" t="s">
        <v>182</v>
      </c>
      <c r="G16" s="3"/>
      <c r="H16" s="151"/>
      <c r="I16" s="153"/>
      <c r="J16" s="153"/>
      <c r="K16" s="159"/>
      <c r="L16" s="30" t="s">
        <v>256</v>
      </c>
      <c r="M16" s="153"/>
      <c r="N16" s="153"/>
      <c r="O16" s="171"/>
      <c r="P16" s="148"/>
      <c r="Q16" s="148"/>
      <c r="R16" s="149"/>
      <c r="S16" s="149"/>
      <c r="T16" s="170"/>
      <c r="U16" s="134"/>
      <c r="V16" s="136"/>
      <c r="W16" s="140"/>
    </row>
    <row r="17" spans="2:23" ht="126" x14ac:dyDescent="0.25">
      <c r="B17" s="157"/>
      <c r="C17" s="153"/>
      <c r="D17" s="168"/>
      <c r="E17" s="11" t="s">
        <v>188</v>
      </c>
      <c r="F17" s="30" t="s">
        <v>208</v>
      </c>
      <c r="G17" s="3"/>
      <c r="H17" s="151"/>
      <c r="I17" s="153"/>
      <c r="J17" s="153"/>
      <c r="K17" s="159"/>
      <c r="L17" s="30" t="s">
        <v>257</v>
      </c>
      <c r="M17" s="153"/>
      <c r="N17" s="153"/>
      <c r="O17" s="171"/>
      <c r="P17" s="55" t="s">
        <v>293</v>
      </c>
      <c r="Q17" s="15" t="s">
        <v>203</v>
      </c>
      <c r="R17" s="61">
        <v>44210</v>
      </c>
      <c r="S17" s="61">
        <v>44558</v>
      </c>
      <c r="T17" s="56">
        <v>1</v>
      </c>
      <c r="U17" s="103">
        <f>W17</f>
        <v>1</v>
      </c>
      <c r="V17" s="65" t="s">
        <v>300</v>
      </c>
      <c r="W17" s="87">
        <v>1</v>
      </c>
    </row>
    <row r="18" spans="2:23" ht="94.5" x14ac:dyDescent="0.25">
      <c r="B18" s="157"/>
      <c r="C18" s="153"/>
      <c r="D18" s="168"/>
      <c r="E18" s="11" t="s">
        <v>171</v>
      </c>
      <c r="F18" s="25" t="s">
        <v>47</v>
      </c>
      <c r="G18" s="3"/>
      <c r="H18" s="151"/>
      <c r="I18" s="153"/>
      <c r="J18" s="153"/>
      <c r="K18" s="159"/>
      <c r="L18" s="30" t="s">
        <v>258</v>
      </c>
      <c r="M18" s="153"/>
      <c r="N18" s="153"/>
      <c r="O18" s="171"/>
      <c r="P18" s="26"/>
      <c r="Q18" s="24"/>
      <c r="R18" s="57"/>
      <c r="S18" s="57"/>
      <c r="T18" s="44"/>
      <c r="U18" s="64"/>
      <c r="V18" s="65"/>
      <c r="W18" s="78"/>
    </row>
    <row r="19" spans="2:23" ht="78.75" x14ac:dyDescent="0.25">
      <c r="B19" s="157"/>
      <c r="C19" s="153"/>
      <c r="D19" s="168"/>
      <c r="E19" s="15" t="s">
        <v>237</v>
      </c>
      <c r="F19" s="30" t="s">
        <v>238</v>
      </c>
      <c r="G19" s="2"/>
      <c r="H19" s="151"/>
      <c r="I19" s="153"/>
      <c r="J19" s="153"/>
      <c r="K19" s="159"/>
      <c r="L19" s="30" t="s">
        <v>243</v>
      </c>
      <c r="M19" s="153"/>
      <c r="N19" s="153"/>
      <c r="O19" s="171"/>
      <c r="P19" s="54" t="s">
        <v>283</v>
      </c>
      <c r="Q19" s="15" t="s">
        <v>183</v>
      </c>
      <c r="R19" s="61">
        <v>44197</v>
      </c>
      <c r="S19" s="61">
        <v>44561</v>
      </c>
      <c r="T19" s="53">
        <v>3</v>
      </c>
      <c r="U19" s="64">
        <f>W19</f>
        <v>0.33</v>
      </c>
      <c r="V19" s="65" t="s">
        <v>317</v>
      </c>
      <c r="W19" s="88">
        <v>0.33</v>
      </c>
    </row>
    <row r="20" spans="2:23" ht="409.5" customHeight="1" x14ac:dyDescent="0.25">
      <c r="B20" s="156">
        <v>2</v>
      </c>
      <c r="C20" s="153" t="s">
        <v>275</v>
      </c>
      <c r="D20" s="156" t="s">
        <v>31</v>
      </c>
      <c r="E20" s="155" t="s">
        <v>165</v>
      </c>
      <c r="F20" s="155"/>
      <c r="G20" s="155"/>
      <c r="H20" s="172" t="s">
        <v>271</v>
      </c>
      <c r="I20" s="156">
        <v>3</v>
      </c>
      <c r="J20" s="156">
        <v>20</v>
      </c>
      <c r="K20" s="175" t="str">
        <f>IF(I20*J20=0," ",IF(OR(AND(I20=1,J20=5),AND(I20=1,J20=10),AND(I20=2,J20=10)),"Bajo",IF(OR(AND(I20=1,J20=20),AND(I20=2,J20=10),AND(I20=3,J20=5),AND(I20=4,J20=5),AND(I20=5,J20=5)),"Moderado",IF(OR(AND(I20=2,J20=20),AND(I20=3,J20=10),AND(I20=4,J20=10),AND(I20=5,J20=10)),"Alto",IF(OR(AND(I20=3,J20=20),AND(I20=4,J20=20),AND(I20=5,J20=20)),"Extremo","")))))</f>
        <v>Extremo</v>
      </c>
      <c r="L20" s="155" t="s">
        <v>206</v>
      </c>
      <c r="M20" s="156">
        <v>1</v>
      </c>
      <c r="N20" s="156">
        <v>20</v>
      </c>
      <c r="O20" s="147" t="str">
        <f>IF(M20*N20=0," ",IF(OR(AND(M20=1,N20=5),AND(M20=1,N20=10),AND(M20=2,N20=10)),"Bajo",IF(OR(AND(M20=1,N20=20),AND(M20=2,N20=10),AND(M20=3,N20=5),AND(M20=4,N20=5),AND(M20=5,N20=5)),"Moderado",IF(OR(AND(M20=2,N20=20),AND(M20=3,N20=10),AND(M20=4,N20=10),AND(M20=5,N20=10)),"Alto",IF(OR(AND(M20=3,N20=20),AND(M20=4,N20=20),AND(M20=5,N20=20)),"Extremo","")))))</f>
        <v>Moderado</v>
      </c>
      <c r="P20" s="59" t="s">
        <v>287</v>
      </c>
      <c r="Q20" s="15" t="s">
        <v>288</v>
      </c>
      <c r="R20" s="61">
        <v>44197</v>
      </c>
      <c r="S20" s="61">
        <v>44553</v>
      </c>
      <c r="T20" s="60">
        <v>1</v>
      </c>
      <c r="U20" s="64">
        <f>W20</f>
        <v>0.4</v>
      </c>
      <c r="V20" s="65" t="s">
        <v>322</v>
      </c>
      <c r="W20" s="83">
        <v>0.4</v>
      </c>
    </row>
    <row r="21" spans="2:23" ht="47.25" customHeight="1" x14ac:dyDescent="0.25">
      <c r="B21" s="156"/>
      <c r="C21" s="153"/>
      <c r="D21" s="156"/>
      <c r="E21" s="158"/>
      <c r="F21" s="158"/>
      <c r="G21" s="158"/>
      <c r="H21" s="172"/>
      <c r="I21" s="156"/>
      <c r="J21" s="156"/>
      <c r="K21" s="175"/>
      <c r="L21" s="155"/>
      <c r="M21" s="156"/>
      <c r="N21" s="156"/>
      <c r="O21" s="147"/>
      <c r="P21" s="59" t="s">
        <v>290</v>
      </c>
      <c r="Q21" s="15" t="s">
        <v>189</v>
      </c>
      <c r="R21" s="61">
        <v>44228</v>
      </c>
      <c r="S21" s="61">
        <v>44561</v>
      </c>
      <c r="T21" s="60">
        <v>3</v>
      </c>
      <c r="U21" s="64">
        <f>W21</f>
        <v>0.33</v>
      </c>
      <c r="V21" s="65" t="s">
        <v>316</v>
      </c>
      <c r="W21" s="84">
        <v>0.33</v>
      </c>
    </row>
    <row r="22" spans="2:23" ht="252" x14ac:dyDescent="0.25">
      <c r="B22" s="156"/>
      <c r="C22" s="153"/>
      <c r="D22" s="156"/>
      <c r="E22" s="11" t="s">
        <v>37</v>
      </c>
      <c r="F22" s="27" t="s">
        <v>259</v>
      </c>
      <c r="G22" s="2" t="s">
        <v>22</v>
      </c>
      <c r="H22" s="172"/>
      <c r="I22" s="156"/>
      <c r="J22" s="156"/>
      <c r="K22" s="175" t="str">
        <f>IF(I22*J22=0," ",IF(OR(AND(I22=1,J22=5),AND(I22=1,J22=10),AND(I22=2,J22=10)),"Bajo",IF(OR(AND(I22=1,J22=20),AND(I22=2,J22=10),AND(I22=3,J22=5),AND(I22=4,J22=5),AND(I22=5,J22=5)),"Moderado",IF(OR(AND(I22=2,J22=20),AND(I22=3,J22=10),AND(I22=4,J22=10),AND(I22=5,J22=10)),"Alto",IF(OR(AND(I22=3,J22=20),AND(I22=4,J22=20),AND(I22=5,J22=20)),"Extremo","")))))</f>
        <v xml:space="preserve"> </v>
      </c>
      <c r="L22" s="30" t="s">
        <v>215</v>
      </c>
      <c r="M22" s="156"/>
      <c r="N22" s="156"/>
      <c r="O22" s="147" t="str">
        <f>IF(M22*N22=0," ",IF(OR(AND(M22=1,N22=5),AND(M22=1,N22=10),AND(M22=2,N22=10)),"Bajo",IF(OR(AND(M22=1,N22=20),AND(M22=2,N22=10),AND(M22=3,N22=5),AND(M22=4,N22=5),AND(M22=5,N22=5)),"Moderado",IF(OR(AND(M22=2,N22=20),AND(M22=3,N22=10),AND(M22=4,N22=10),AND(M22=5,N22=10)),"Alto",IF(OR(AND(M22=3,N22=20),AND(M22=4,N22=20),AND(M22=5,N22=20)),"Extremo","")))))</f>
        <v xml:space="preserve"> </v>
      </c>
      <c r="P22" s="59" t="s">
        <v>249</v>
      </c>
      <c r="Q22" s="15" t="s">
        <v>189</v>
      </c>
      <c r="R22" s="61">
        <v>44228</v>
      </c>
      <c r="S22" s="61">
        <v>44561</v>
      </c>
      <c r="T22" s="60">
        <v>2</v>
      </c>
      <c r="U22" s="64">
        <f>W22</f>
        <v>0.5</v>
      </c>
      <c r="V22" s="65" t="s">
        <v>318</v>
      </c>
      <c r="W22" s="89">
        <v>0.5</v>
      </c>
    </row>
    <row r="23" spans="2:23" ht="78.75" x14ac:dyDescent="0.25">
      <c r="B23" s="156"/>
      <c r="C23" s="153"/>
      <c r="D23" s="156"/>
      <c r="E23" s="11" t="s">
        <v>51</v>
      </c>
      <c r="F23" s="30" t="s">
        <v>216</v>
      </c>
      <c r="G23" s="2"/>
      <c r="H23" s="172"/>
      <c r="I23" s="156"/>
      <c r="J23" s="156"/>
      <c r="K23" s="175"/>
      <c r="L23" s="30" t="s">
        <v>205</v>
      </c>
      <c r="M23" s="156"/>
      <c r="N23" s="156"/>
      <c r="O23" s="147"/>
      <c r="P23" s="59" t="s">
        <v>294</v>
      </c>
      <c r="Q23" s="15" t="s">
        <v>189</v>
      </c>
      <c r="R23" s="61">
        <v>44228</v>
      </c>
      <c r="S23" s="61">
        <v>44561</v>
      </c>
      <c r="T23" s="60">
        <v>1</v>
      </c>
      <c r="U23" s="64">
        <f>W23</f>
        <v>0.1</v>
      </c>
      <c r="V23" s="65" t="s">
        <v>319</v>
      </c>
      <c r="W23" s="90">
        <v>0.1</v>
      </c>
    </row>
    <row r="24" spans="2:23" ht="63" x14ac:dyDescent="0.25">
      <c r="B24" s="156"/>
      <c r="C24" s="153"/>
      <c r="D24" s="156"/>
      <c r="E24" s="11" t="s">
        <v>39</v>
      </c>
      <c r="F24" s="27" t="s">
        <v>190</v>
      </c>
      <c r="G24" s="2" t="s">
        <v>191</v>
      </c>
      <c r="H24" s="172"/>
      <c r="I24" s="156"/>
      <c r="J24" s="156"/>
      <c r="K24" s="175"/>
      <c r="L24" s="30" t="s">
        <v>217</v>
      </c>
      <c r="M24" s="156"/>
      <c r="N24" s="156"/>
      <c r="O24" s="147"/>
      <c r="P24" s="26"/>
      <c r="Q24" s="24"/>
      <c r="R24" s="57"/>
      <c r="S24" s="58"/>
      <c r="T24" s="44"/>
      <c r="U24" s="64"/>
      <c r="V24" s="102"/>
      <c r="W24" s="78"/>
    </row>
    <row r="25" spans="2:23" ht="47.25" x14ac:dyDescent="0.25">
      <c r="B25" s="156"/>
      <c r="C25" s="153"/>
      <c r="D25" s="156"/>
      <c r="E25" s="3" t="s">
        <v>180</v>
      </c>
      <c r="F25" s="30" t="s">
        <v>185</v>
      </c>
      <c r="G25" s="3"/>
      <c r="H25" s="172"/>
      <c r="I25" s="156"/>
      <c r="J25" s="156"/>
      <c r="K25" s="175"/>
      <c r="L25" s="30" t="s">
        <v>192</v>
      </c>
      <c r="M25" s="156"/>
      <c r="N25" s="156"/>
      <c r="O25" s="147"/>
      <c r="P25" s="55" t="s">
        <v>286</v>
      </c>
      <c r="Q25" s="15" t="s">
        <v>211</v>
      </c>
      <c r="R25" s="61">
        <v>44210</v>
      </c>
      <c r="S25" s="61">
        <v>44558</v>
      </c>
      <c r="T25" s="56">
        <v>1</v>
      </c>
      <c r="U25" s="103">
        <f>W25</f>
        <v>0.7</v>
      </c>
      <c r="V25" s="65" t="s">
        <v>301</v>
      </c>
      <c r="W25" s="86">
        <v>0.7</v>
      </c>
    </row>
    <row r="26" spans="2:23" ht="94.5" x14ac:dyDescent="0.25">
      <c r="B26" s="156"/>
      <c r="C26" s="153"/>
      <c r="D26" s="156"/>
      <c r="E26" s="11" t="s">
        <v>45</v>
      </c>
      <c r="F26" s="27" t="s">
        <v>46</v>
      </c>
      <c r="G26" s="2"/>
      <c r="H26" s="172"/>
      <c r="I26" s="156"/>
      <c r="J26" s="156"/>
      <c r="K26" s="175"/>
      <c r="L26" s="30" t="s">
        <v>201</v>
      </c>
      <c r="M26" s="156"/>
      <c r="N26" s="156"/>
      <c r="O26" s="147"/>
      <c r="P26" s="26"/>
      <c r="Q26" s="24"/>
      <c r="R26" s="57"/>
      <c r="S26" s="58"/>
      <c r="T26" s="44"/>
      <c r="U26" s="64"/>
      <c r="V26" s="102"/>
      <c r="W26" s="78"/>
    </row>
    <row r="27" spans="2:23" ht="409.5" customHeight="1" x14ac:dyDescent="0.25">
      <c r="B27" s="157">
        <v>3</v>
      </c>
      <c r="C27" s="153" t="s">
        <v>276</v>
      </c>
      <c r="D27" s="156" t="s">
        <v>174</v>
      </c>
      <c r="E27" s="155" t="s">
        <v>165</v>
      </c>
      <c r="F27" s="155"/>
      <c r="G27" s="155"/>
      <c r="H27" s="172" t="s">
        <v>271</v>
      </c>
      <c r="I27" s="156">
        <v>3</v>
      </c>
      <c r="J27" s="156">
        <v>20</v>
      </c>
      <c r="K27" s="175" t="str">
        <f>IF(I27*J27=0," ",IF(OR(AND(I27=1,J27=5),AND(I27=1,J27=10),AND(I27=2,J27=10)),"Bajo",IF(OR(AND(I27=1,J27=20),AND(I27=2,J27=10),AND(I27=3,J27=5),AND(I27=4,J27=5),AND(I27=5,J27=5)),"Moderado",IF(OR(AND(I27=2,J27=20),AND(I27=3,J27=10),AND(I27=4,J27=10),AND(I27=5,J27=10)),"Alto",IF(OR(AND(I27=3,J27=20),AND(I27=4,J27=20),AND(I27=5,J27=20)),"Extremo","")))))</f>
        <v>Extremo</v>
      </c>
      <c r="L27" s="155" t="s">
        <v>206</v>
      </c>
      <c r="M27" s="156">
        <v>1</v>
      </c>
      <c r="N27" s="156">
        <v>20</v>
      </c>
      <c r="O27" s="147" t="str">
        <f>IF(M27*N27=0," ",IF(OR(AND(M27=1,N27=5),AND(M27=1,N27=10),AND(M27=2,N27=10)),"Bajo",IF(OR(AND(M27=1,N27=20),AND(M27=2,N27=10),AND(M27=3,N27=5),AND(M27=4,N27=5),AND(M27=5,N27=5)),"Moderado",IF(OR(AND(M27=2,N27=20),AND(M27=3,N27=10),AND(M27=4,N27=10),AND(M27=5,N27=10)),"Alto",IF(OR(AND(M27=3,N27=20),AND(M27=4,N27=20),AND(M27=5,N27=20)),"Extremo","")))))</f>
        <v>Moderado</v>
      </c>
      <c r="P27" s="59" t="s">
        <v>287</v>
      </c>
      <c r="Q27" s="15" t="s">
        <v>288</v>
      </c>
      <c r="R27" s="61">
        <v>44197</v>
      </c>
      <c r="S27" s="61">
        <v>44553</v>
      </c>
      <c r="T27" s="60">
        <v>1</v>
      </c>
      <c r="U27" s="64">
        <f>W27</f>
        <v>0.4</v>
      </c>
      <c r="V27" s="65" t="s">
        <v>322</v>
      </c>
      <c r="W27" s="83">
        <v>0.4</v>
      </c>
    </row>
    <row r="28" spans="2:23" ht="61.5" customHeight="1" x14ac:dyDescent="0.25">
      <c r="B28" s="157"/>
      <c r="C28" s="153"/>
      <c r="D28" s="156"/>
      <c r="E28" s="158"/>
      <c r="F28" s="158"/>
      <c r="G28" s="158"/>
      <c r="H28" s="172"/>
      <c r="I28" s="156"/>
      <c r="J28" s="156"/>
      <c r="K28" s="175"/>
      <c r="L28" s="155"/>
      <c r="M28" s="156"/>
      <c r="N28" s="156"/>
      <c r="O28" s="147"/>
      <c r="P28" s="59" t="s">
        <v>290</v>
      </c>
      <c r="Q28" s="15" t="s">
        <v>189</v>
      </c>
      <c r="R28" s="61">
        <v>44228</v>
      </c>
      <c r="S28" s="61">
        <v>44561</v>
      </c>
      <c r="T28" s="60">
        <v>3</v>
      </c>
      <c r="U28" s="64">
        <f>W28</f>
        <v>0.33</v>
      </c>
      <c r="V28" s="65" t="s">
        <v>313</v>
      </c>
      <c r="W28" s="84">
        <v>0.33</v>
      </c>
    </row>
    <row r="29" spans="2:23" ht="31.5" x14ac:dyDescent="0.25">
      <c r="B29" s="157"/>
      <c r="C29" s="153"/>
      <c r="D29" s="156"/>
      <c r="E29" s="11" t="s">
        <v>173</v>
      </c>
      <c r="F29" s="30" t="s">
        <v>23</v>
      </c>
      <c r="G29" s="11"/>
      <c r="H29" s="172"/>
      <c r="I29" s="156"/>
      <c r="J29" s="156"/>
      <c r="K29" s="175" t="str">
        <f>IF(I29*J29=0," ",IF(OR(AND(I29=1,J29=5),AND(I29=1,J29=10),AND(I29=2,J29=10)),"Bajo",IF(OR(AND(I29=1,J29=20),AND(I29=2,J29=10),AND(I29=3,J29=5),AND(I29=4,J29=5),AND(I29=5,J29=5)),"Moderado",IF(OR(AND(I29=2,J29=20),AND(I29=3,J29=10),AND(I29=4,J29=10),AND(I29=5,J29=10)),"Alto",IF(OR(AND(I29=3,J29=20),AND(I29=4,J29=20),AND(I29=5,J29=20)),"Extremo","")))))</f>
        <v xml:space="preserve"> </v>
      </c>
      <c r="L29" s="30" t="s">
        <v>194</v>
      </c>
      <c r="M29" s="156"/>
      <c r="N29" s="156"/>
      <c r="O29" s="147" t="str">
        <f>IF(M29*N29=0," ",IF(OR(AND(M29=1,N29=5),AND(M29=1,N29=10),AND(M29=2,N29=10)),"Bajo",IF(OR(AND(M29=1,N29=20),AND(M29=2,N29=10),AND(M29=3,N29=5),AND(M29=4,N29=5),AND(M29=5,N29=5)),"Moderado",IF(OR(AND(M29=2,N29=20),AND(M29=3,N29=10),AND(M29=4,N29=10),AND(M29=5,N29=10)),"Alto",IF(OR(AND(M29=3,N29=20),AND(M29=4,N29=20),AND(M29=5,N29=20)),"Extremo","")))))</f>
        <v xml:space="preserve"> </v>
      </c>
      <c r="P29" s="26"/>
      <c r="Q29" s="24"/>
      <c r="R29" s="57"/>
      <c r="S29" s="58"/>
      <c r="T29" s="44"/>
      <c r="U29" s="64"/>
      <c r="V29" s="102"/>
      <c r="W29" s="78"/>
    </row>
    <row r="30" spans="2:23" ht="31.5" x14ac:dyDescent="0.25">
      <c r="B30" s="157"/>
      <c r="C30" s="153"/>
      <c r="D30" s="156"/>
      <c r="E30" s="155" t="s">
        <v>175</v>
      </c>
      <c r="F30" s="30" t="s">
        <v>176</v>
      </c>
      <c r="G30" s="155" t="s">
        <v>178</v>
      </c>
      <c r="H30" s="172"/>
      <c r="I30" s="156"/>
      <c r="J30" s="156"/>
      <c r="K30" s="175"/>
      <c r="L30" s="30" t="s">
        <v>218</v>
      </c>
      <c r="M30" s="156"/>
      <c r="N30" s="156"/>
      <c r="O30" s="147"/>
      <c r="P30" s="26"/>
      <c r="Q30" s="24"/>
      <c r="R30" s="57"/>
      <c r="S30" s="58"/>
      <c r="T30" s="44"/>
      <c r="U30" s="64"/>
      <c r="V30" s="102"/>
      <c r="W30" s="78"/>
    </row>
    <row r="31" spans="2:23" ht="47.25" x14ac:dyDescent="0.25">
      <c r="B31" s="157"/>
      <c r="C31" s="153"/>
      <c r="D31" s="156"/>
      <c r="E31" s="155"/>
      <c r="F31" s="30" t="s">
        <v>177</v>
      </c>
      <c r="G31" s="155"/>
      <c r="H31" s="172"/>
      <c r="I31" s="156"/>
      <c r="J31" s="156"/>
      <c r="K31" s="175"/>
      <c r="L31" s="30" t="s">
        <v>195</v>
      </c>
      <c r="M31" s="156"/>
      <c r="N31" s="156"/>
      <c r="O31" s="147"/>
      <c r="P31" s="59" t="s">
        <v>295</v>
      </c>
      <c r="Q31" s="15" t="s">
        <v>189</v>
      </c>
      <c r="R31" s="61">
        <v>44228</v>
      </c>
      <c r="S31" s="61">
        <v>44561</v>
      </c>
      <c r="T31" s="60">
        <v>1</v>
      </c>
      <c r="U31" s="64">
        <f>W31</f>
        <v>0.1</v>
      </c>
      <c r="V31" s="65" t="s">
        <v>319</v>
      </c>
      <c r="W31" s="90">
        <v>0.1</v>
      </c>
    </row>
    <row r="32" spans="2:23" ht="126" x14ac:dyDescent="0.25">
      <c r="B32" s="157"/>
      <c r="C32" s="153"/>
      <c r="D32" s="156"/>
      <c r="E32" s="11" t="s">
        <v>25</v>
      </c>
      <c r="F32" s="30" t="s">
        <v>26</v>
      </c>
      <c r="G32" s="11" t="s">
        <v>38</v>
      </c>
      <c r="H32" s="172"/>
      <c r="I32" s="156"/>
      <c r="J32" s="156"/>
      <c r="K32" s="175"/>
      <c r="L32" s="27" t="s">
        <v>220</v>
      </c>
      <c r="M32" s="156"/>
      <c r="N32" s="156"/>
      <c r="O32" s="147"/>
      <c r="P32" s="26"/>
      <c r="Q32" s="24"/>
      <c r="R32" s="57"/>
      <c r="S32" s="58"/>
      <c r="T32" s="44" t="s">
        <v>219</v>
      </c>
      <c r="U32" s="64"/>
      <c r="V32" s="102"/>
      <c r="W32" s="78"/>
    </row>
    <row r="33" spans="2:23" ht="126" x14ac:dyDescent="0.25">
      <c r="B33" s="157"/>
      <c r="C33" s="153"/>
      <c r="D33" s="156"/>
      <c r="E33" s="4" t="s">
        <v>48</v>
      </c>
      <c r="F33" s="30" t="s">
        <v>224</v>
      </c>
      <c r="G33" s="11" t="s">
        <v>52</v>
      </c>
      <c r="H33" s="172"/>
      <c r="I33" s="156"/>
      <c r="J33" s="156"/>
      <c r="K33" s="175"/>
      <c r="L33" s="30" t="s">
        <v>221</v>
      </c>
      <c r="M33" s="156"/>
      <c r="N33" s="156"/>
      <c r="O33" s="147"/>
      <c r="P33" s="46"/>
      <c r="Q33" s="24"/>
      <c r="R33" s="57"/>
      <c r="S33" s="47"/>
      <c r="T33" s="47"/>
      <c r="U33" s="64"/>
      <c r="V33" s="102"/>
      <c r="W33" s="78"/>
    </row>
    <row r="34" spans="2:23" ht="63" x14ac:dyDescent="0.25">
      <c r="B34" s="157"/>
      <c r="C34" s="153"/>
      <c r="D34" s="156"/>
      <c r="E34" s="4" t="s">
        <v>222</v>
      </c>
      <c r="F34" s="30" t="s">
        <v>223</v>
      </c>
      <c r="G34" s="11"/>
      <c r="H34" s="172"/>
      <c r="I34" s="156"/>
      <c r="J34" s="156"/>
      <c r="K34" s="175"/>
      <c r="L34" s="30" t="s">
        <v>196</v>
      </c>
      <c r="M34" s="156"/>
      <c r="N34" s="156"/>
      <c r="O34" s="147"/>
      <c r="P34" s="26"/>
      <c r="Q34" s="24"/>
      <c r="R34" s="57"/>
      <c r="S34" s="58"/>
      <c r="T34" s="44"/>
      <c r="U34" s="64"/>
      <c r="V34" s="102"/>
      <c r="W34" s="78"/>
    </row>
    <row r="35" spans="2:23" ht="387" customHeight="1" x14ac:dyDescent="0.25">
      <c r="B35" s="160">
        <v>4</v>
      </c>
      <c r="C35" s="153" t="s">
        <v>128</v>
      </c>
      <c r="D35" s="161" t="s">
        <v>166</v>
      </c>
      <c r="E35" s="174" t="s">
        <v>165</v>
      </c>
      <c r="F35" s="155"/>
      <c r="G35" s="174"/>
      <c r="H35" s="173" t="s">
        <v>272</v>
      </c>
      <c r="I35" s="161">
        <v>2</v>
      </c>
      <c r="J35" s="161">
        <v>20</v>
      </c>
      <c r="K35" s="159" t="str">
        <f>IF(I35*J35=0," ",IF(OR(AND(I35=1,J35=5),AND(I35=1,J35=10),AND(I35=2,J35=10)),"Bajo",IF(OR(AND(I35=1,J35=20),AND(I35=2,J35=10),AND(I35=3,J35=5),AND(I35=4,J35=5),AND(I35=5,J35=5)),"Moderado",IF(OR(AND(I35=2,J35=20),AND(I35=3,J35=10),AND(I35=4,J35=10),AND(I35=5,J35=10)),"Alto",IF(OR(AND(I35=3,J35=20),AND(I35=4,J35=20),AND(I35=5,J35=20)),"Extremo","")))))</f>
        <v>Alto</v>
      </c>
      <c r="L35" s="174" t="s">
        <v>206</v>
      </c>
      <c r="M35" s="161">
        <v>1</v>
      </c>
      <c r="N35" s="161">
        <v>20</v>
      </c>
      <c r="O35" s="171" t="str">
        <f>IF(M35*N35=0," ",IF(OR(AND(M35=1,N35=5),AND(M35=1,N35=10),AND(M35=2,N35=10)),"Bajo",IF(OR(AND(M35=1,N35=20),AND(M35=2,N35=10),AND(M35=3,N35=5),AND(M35=4,N35=5),AND(M35=5,N35=5)),"Moderado",IF(OR(AND(M35=2,N35=20),AND(M35=3,N35=10),AND(M35=4,N35=10),AND(M35=5,N35=10)),"Alto",IF(OR(AND(M35=3,N35=20),AND(M35=4,N35=20),AND(M35=5,N35=20)),"Extremo","")))))</f>
        <v>Moderado</v>
      </c>
      <c r="P35" s="59" t="s">
        <v>287</v>
      </c>
      <c r="Q35" s="15" t="s">
        <v>288</v>
      </c>
      <c r="R35" s="61">
        <v>44197</v>
      </c>
      <c r="S35" s="61">
        <v>44553</v>
      </c>
      <c r="T35" s="60">
        <v>1</v>
      </c>
      <c r="U35" s="64">
        <f>W35</f>
        <v>0.4</v>
      </c>
      <c r="V35" s="65" t="s">
        <v>322</v>
      </c>
      <c r="W35" s="83">
        <v>0.4</v>
      </c>
    </row>
    <row r="36" spans="2:23" ht="66.75" customHeight="1" x14ac:dyDescent="0.25">
      <c r="B36" s="160"/>
      <c r="C36" s="153"/>
      <c r="D36" s="161"/>
      <c r="E36" s="174"/>
      <c r="F36" s="155"/>
      <c r="G36" s="174"/>
      <c r="H36" s="173"/>
      <c r="I36" s="161"/>
      <c r="J36" s="161"/>
      <c r="K36" s="159"/>
      <c r="L36" s="174"/>
      <c r="M36" s="161"/>
      <c r="N36" s="161"/>
      <c r="O36" s="171"/>
      <c r="P36" s="59" t="s">
        <v>290</v>
      </c>
      <c r="Q36" s="15" t="s">
        <v>189</v>
      </c>
      <c r="R36" s="61">
        <v>44228</v>
      </c>
      <c r="S36" s="61">
        <v>44561</v>
      </c>
      <c r="T36" s="60">
        <v>3</v>
      </c>
      <c r="U36" s="64">
        <f>W36</f>
        <v>0.33</v>
      </c>
      <c r="V36" s="65" t="s">
        <v>313</v>
      </c>
      <c r="W36" s="84">
        <v>0.33</v>
      </c>
    </row>
    <row r="37" spans="2:23" ht="47.25" x14ac:dyDescent="0.25">
      <c r="B37" s="160"/>
      <c r="C37" s="153"/>
      <c r="D37" s="161"/>
      <c r="E37" s="174" t="s">
        <v>163</v>
      </c>
      <c r="F37" s="30" t="s">
        <v>162</v>
      </c>
      <c r="G37" s="11" t="s">
        <v>127</v>
      </c>
      <c r="H37" s="173"/>
      <c r="I37" s="161"/>
      <c r="J37" s="161"/>
      <c r="K37" s="159"/>
      <c r="L37" s="174" t="s">
        <v>245</v>
      </c>
      <c r="M37" s="161"/>
      <c r="N37" s="161"/>
      <c r="O37" s="171"/>
      <c r="P37" s="151" t="s">
        <v>244</v>
      </c>
      <c r="Q37" s="151" t="s">
        <v>309</v>
      </c>
      <c r="R37" s="152">
        <v>44214</v>
      </c>
      <c r="S37" s="152">
        <v>44547</v>
      </c>
      <c r="T37" s="153">
        <v>1</v>
      </c>
      <c r="U37" s="182">
        <f>W37</f>
        <v>0.33</v>
      </c>
      <c r="V37" s="135" t="s">
        <v>310</v>
      </c>
      <c r="W37" s="141">
        <v>0.33</v>
      </c>
    </row>
    <row r="38" spans="2:23" ht="47.25" x14ac:dyDescent="0.25">
      <c r="B38" s="160"/>
      <c r="C38" s="153"/>
      <c r="D38" s="161"/>
      <c r="E38" s="174"/>
      <c r="F38" s="30" t="s">
        <v>129</v>
      </c>
      <c r="G38" s="11" t="s">
        <v>130</v>
      </c>
      <c r="H38" s="173"/>
      <c r="I38" s="161"/>
      <c r="J38" s="161"/>
      <c r="K38" s="159"/>
      <c r="L38" s="174"/>
      <c r="M38" s="161"/>
      <c r="N38" s="161"/>
      <c r="O38" s="171"/>
      <c r="P38" s="148"/>
      <c r="Q38" s="148"/>
      <c r="R38" s="149"/>
      <c r="S38" s="149"/>
      <c r="T38" s="150"/>
      <c r="U38" s="183"/>
      <c r="V38" s="136"/>
      <c r="W38" s="142"/>
    </row>
    <row r="39" spans="2:23" ht="109.5" customHeight="1" x14ac:dyDescent="0.25">
      <c r="B39" s="160"/>
      <c r="C39" s="153"/>
      <c r="D39" s="161"/>
      <c r="E39" s="11" t="s">
        <v>260</v>
      </c>
      <c r="F39" s="30" t="s">
        <v>49</v>
      </c>
      <c r="G39" s="11" t="s">
        <v>44</v>
      </c>
      <c r="H39" s="173"/>
      <c r="I39" s="161"/>
      <c r="J39" s="161"/>
      <c r="K39" s="159"/>
      <c r="L39" s="30" t="s">
        <v>225</v>
      </c>
      <c r="M39" s="161"/>
      <c r="N39" s="161"/>
      <c r="O39" s="171"/>
      <c r="P39" s="59" t="s">
        <v>296</v>
      </c>
      <c r="Q39" s="15" t="s">
        <v>226</v>
      </c>
      <c r="R39" s="61">
        <v>44228</v>
      </c>
      <c r="S39" s="61">
        <v>44561</v>
      </c>
      <c r="T39" s="60">
        <v>1</v>
      </c>
      <c r="U39" s="100">
        <f>W39</f>
        <v>0.35</v>
      </c>
      <c r="V39" s="66" t="s">
        <v>305</v>
      </c>
      <c r="W39" s="91">
        <v>0.35</v>
      </c>
    </row>
    <row r="40" spans="2:23" ht="78.75" x14ac:dyDescent="0.25">
      <c r="B40" s="160"/>
      <c r="C40" s="153"/>
      <c r="D40" s="161"/>
      <c r="E40" s="11" t="s">
        <v>131</v>
      </c>
      <c r="F40" s="30" t="s">
        <v>164</v>
      </c>
      <c r="G40" s="11"/>
      <c r="H40" s="173"/>
      <c r="I40" s="161"/>
      <c r="J40" s="161"/>
      <c r="K40" s="159"/>
      <c r="L40" s="30" t="s">
        <v>246</v>
      </c>
      <c r="M40" s="161"/>
      <c r="N40" s="161"/>
      <c r="O40" s="171"/>
      <c r="P40" s="26"/>
      <c r="Q40" s="24"/>
      <c r="R40" s="57"/>
      <c r="S40" s="57"/>
      <c r="T40" s="44"/>
      <c r="U40" s="103"/>
      <c r="V40" s="65"/>
      <c r="W40" s="79"/>
    </row>
    <row r="41" spans="2:23" ht="78.75" x14ac:dyDescent="0.25">
      <c r="B41" s="160"/>
      <c r="C41" s="153"/>
      <c r="D41" s="161"/>
      <c r="E41" s="11" t="s">
        <v>160</v>
      </c>
      <c r="F41" s="30" t="s">
        <v>261</v>
      </c>
      <c r="G41" s="11"/>
      <c r="H41" s="173"/>
      <c r="I41" s="161"/>
      <c r="J41" s="161"/>
      <c r="K41" s="159"/>
      <c r="L41" s="30" t="s">
        <v>247</v>
      </c>
      <c r="M41" s="161"/>
      <c r="N41" s="161"/>
      <c r="O41" s="171"/>
      <c r="P41" s="26"/>
      <c r="Q41" s="24"/>
      <c r="R41" s="57"/>
      <c r="S41" s="57"/>
      <c r="T41" s="44"/>
      <c r="U41" s="104"/>
      <c r="V41" s="102"/>
      <c r="W41" s="80"/>
    </row>
    <row r="42" spans="2:23" ht="47.25" x14ac:dyDescent="0.25">
      <c r="B42" s="160"/>
      <c r="C42" s="153"/>
      <c r="D42" s="161"/>
      <c r="E42" s="11" t="s">
        <v>132</v>
      </c>
      <c r="F42" s="30"/>
      <c r="G42" s="11"/>
      <c r="H42" s="173"/>
      <c r="I42" s="161"/>
      <c r="J42" s="161"/>
      <c r="K42" s="159"/>
      <c r="L42" s="30" t="s">
        <v>228</v>
      </c>
      <c r="M42" s="161"/>
      <c r="N42" s="161"/>
      <c r="O42" s="171"/>
      <c r="P42" s="26"/>
      <c r="Q42" s="24"/>
      <c r="R42" s="57"/>
      <c r="S42" s="57"/>
      <c r="T42" s="44"/>
      <c r="U42" s="64"/>
      <c r="V42" s="102"/>
      <c r="W42" s="78"/>
    </row>
    <row r="43" spans="2:23" ht="47.25" x14ac:dyDescent="0.25">
      <c r="B43" s="160"/>
      <c r="C43" s="153"/>
      <c r="D43" s="161"/>
      <c r="E43" s="174" t="s">
        <v>167</v>
      </c>
      <c r="F43" s="155" t="s">
        <v>133</v>
      </c>
      <c r="G43" s="174"/>
      <c r="H43" s="173"/>
      <c r="I43" s="161"/>
      <c r="J43" s="161"/>
      <c r="K43" s="159"/>
      <c r="L43" s="174" t="s">
        <v>248</v>
      </c>
      <c r="M43" s="161"/>
      <c r="N43" s="161"/>
      <c r="O43" s="171"/>
      <c r="P43" s="52" t="s">
        <v>281</v>
      </c>
      <c r="Q43" s="15" t="s">
        <v>274</v>
      </c>
      <c r="R43" s="61">
        <v>44214</v>
      </c>
      <c r="S43" s="61">
        <v>44547</v>
      </c>
      <c r="T43" s="51">
        <v>1</v>
      </c>
      <c r="U43" s="64">
        <f>W43</f>
        <v>0.4</v>
      </c>
      <c r="V43" s="105" t="s">
        <v>306</v>
      </c>
      <c r="W43" s="92">
        <v>0.4</v>
      </c>
    </row>
    <row r="44" spans="2:23" ht="47.25" x14ac:dyDescent="0.25">
      <c r="B44" s="160"/>
      <c r="C44" s="153"/>
      <c r="D44" s="161"/>
      <c r="E44" s="174"/>
      <c r="F44" s="155"/>
      <c r="G44" s="174"/>
      <c r="H44" s="173"/>
      <c r="I44" s="161"/>
      <c r="J44" s="161"/>
      <c r="K44" s="159"/>
      <c r="L44" s="174"/>
      <c r="M44" s="161"/>
      <c r="N44" s="161"/>
      <c r="O44" s="171"/>
      <c r="P44" s="52" t="s">
        <v>282</v>
      </c>
      <c r="Q44" s="15" t="s">
        <v>274</v>
      </c>
      <c r="R44" s="61">
        <v>44214</v>
      </c>
      <c r="S44" s="61">
        <v>44547</v>
      </c>
      <c r="T44" s="51">
        <v>1</v>
      </c>
      <c r="U44" s="103">
        <f>W44</f>
        <v>0.3</v>
      </c>
      <c r="V44" s="105" t="s">
        <v>311</v>
      </c>
      <c r="W44" s="93">
        <v>0.3</v>
      </c>
    </row>
    <row r="45" spans="2:23" ht="31.5" x14ac:dyDescent="0.25">
      <c r="B45" s="160"/>
      <c r="C45" s="153"/>
      <c r="D45" s="161"/>
      <c r="E45" s="174"/>
      <c r="F45" s="155"/>
      <c r="G45" s="174"/>
      <c r="H45" s="173"/>
      <c r="I45" s="161"/>
      <c r="J45" s="161"/>
      <c r="K45" s="159"/>
      <c r="L45" s="174"/>
      <c r="M45" s="161"/>
      <c r="N45" s="161"/>
      <c r="O45" s="171"/>
      <c r="P45" s="52" t="s">
        <v>227</v>
      </c>
      <c r="Q45" s="15" t="s">
        <v>273</v>
      </c>
      <c r="R45" s="61">
        <v>44214</v>
      </c>
      <c r="S45" s="61">
        <v>44547</v>
      </c>
      <c r="T45" s="51">
        <v>1</v>
      </c>
      <c r="U45" s="64">
        <f>W45</f>
        <v>0.3</v>
      </c>
      <c r="V45" s="105" t="s">
        <v>312</v>
      </c>
      <c r="W45" s="94">
        <v>0.3</v>
      </c>
    </row>
    <row r="46" spans="2:23" x14ac:dyDescent="0.25">
      <c r="B46" s="160"/>
      <c r="C46" s="153"/>
      <c r="D46" s="161"/>
      <c r="E46" s="174"/>
      <c r="F46" s="155"/>
      <c r="G46" s="174"/>
      <c r="H46" s="173"/>
      <c r="I46" s="161"/>
      <c r="J46" s="161"/>
      <c r="K46" s="159"/>
      <c r="L46" s="174"/>
      <c r="M46" s="161"/>
      <c r="N46" s="161"/>
      <c r="O46" s="171"/>
      <c r="P46" s="26"/>
      <c r="Q46" s="24"/>
      <c r="R46" s="57"/>
      <c r="S46" s="57"/>
      <c r="T46" s="44"/>
      <c r="U46" s="64"/>
      <c r="V46" s="102"/>
      <c r="W46" s="78"/>
    </row>
    <row r="47" spans="2:23" ht="47.25" x14ac:dyDescent="0.25">
      <c r="B47" s="160"/>
      <c r="C47" s="153"/>
      <c r="D47" s="161"/>
      <c r="E47" s="11" t="s">
        <v>134</v>
      </c>
      <c r="F47" s="30"/>
      <c r="G47" s="11"/>
      <c r="H47" s="173"/>
      <c r="I47" s="161"/>
      <c r="J47" s="161"/>
      <c r="K47" s="159"/>
      <c r="L47" s="30" t="s">
        <v>277</v>
      </c>
      <c r="M47" s="161"/>
      <c r="N47" s="161"/>
      <c r="O47" s="171"/>
      <c r="P47" s="48"/>
      <c r="Q47" s="49"/>
      <c r="R47" s="62"/>
      <c r="S47" s="62"/>
      <c r="T47" s="45"/>
      <c r="U47" s="64"/>
      <c r="V47" s="102"/>
      <c r="W47" s="78"/>
    </row>
    <row r="48" spans="2:23" ht="63" x14ac:dyDescent="0.25">
      <c r="B48" s="160"/>
      <c r="C48" s="153"/>
      <c r="D48" s="161"/>
      <c r="E48" s="11" t="s">
        <v>135</v>
      </c>
      <c r="F48" s="30"/>
      <c r="G48" s="11"/>
      <c r="H48" s="173"/>
      <c r="I48" s="161"/>
      <c r="J48" s="161"/>
      <c r="K48" s="159"/>
      <c r="L48" s="30" t="s">
        <v>262</v>
      </c>
      <c r="M48" s="161"/>
      <c r="N48" s="161"/>
      <c r="O48" s="171"/>
      <c r="P48" s="26"/>
      <c r="Q48" s="24"/>
      <c r="R48" s="57"/>
      <c r="S48" s="57"/>
      <c r="T48" s="44"/>
      <c r="U48" s="64"/>
      <c r="V48" s="102"/>
      <c r="W48" s="78"/>
    </row>
    <row r="49" spans="2:23" x14ac:dyDescent="0.25">
      <c r="B49" s="160"/>
      <c r="C49" s="153"/>
      <c r="D49" s="161"/>
      <c r="E49" s="155" t="s">
        <v>168</v>
      </c>
      <c r="F49" s="155" t="s">
        <v>169</v>
      </c>
      <c r="G49" s="176"/>
      <c r="H49" s="173"/>
      <c r="I49" s="161"/>
      <c r="J49" s="161"/>
      <c r="K49" s="159"/>
      <c r="L49" s="155" t="s">
        <v>229</v>
      </c>
      <c r="M49" s="161"/>
      <c r="N49" s="161"/>
      <c r="O49" s="171"/>
      <c r="P49" s="150"/>
      <c r="Q49" s="150"/>
      <c r="R49" s="149"/>
      <c r="S49" s="150"/>
      <c r="T49" s="150"/>
      <c r="U49" s="133"/>
      <c r="V49" s="186"/>
      <c r="W49" s="143"/>
    </row>
    <row r="50" spans="2:23" x14ac:dyDescent="0.25">
      <c r="B50" s="160"/>
      <c r="C50" s="153"/>
      <c r="D50" s="161"/>
      <c r="E50" s="155"/>
      <c r="F50" s="155"/>
      <c r="G50" s="176"/>
      <c r="H50" s="173"/>
      <c r="I50" s="161"/>
      <c r="J50" s="161"/>
      <c r="K50" s="159"/>
      <c r="L50" s="155"/>
      <c r="M50" s="161"/>
      <c r="N50" s="161"/>
      <c r="O50" s="171"/>
      <c r="P50" s="150"/>
      <c r="Q50" s="150"/>
      <c r="R50" s="149"/>
      <c r="S50" s="150"/>
      <c r="T50" s="150"/>
      <c r="U50" s="134"/>
      <c r="V50" s="186"/>
      <c r="W50" s="143"/>
    </row>
    <row r="51" spans="2:23" ht="47.25" x14ac:dyDescent="0.25">
      <c r="B51" s="160"/>
      <c r="C51" s="153"/>
      <c r="D51" s="161"/>
      <c r="E51" s="11" t="s">
        <v>241</v>
      </c>
      <c r="F51" s="30" t="s">
        <v>230</v>
      </c>
      <c r="G51" s="11" t="s">
        <v>231</v>
      </c>
      <c r="H51" s="173"/>
      <c r="I51" s="161"/>
      <c r="J51" s="161"/>
      <c r="K51" s="159"/>
      <c r="L51" s="30" t="s">
        <v>263</v>
      </c>
      <c r="M51" s="161"/>
      <c r="N51" s="161"/>
      <c r="O51" s="171"/>
      <c r="P51" s="26"/>
      <c r="Q51" s="24"/>
      <c r="R51" s="57"/>
      <c r="S51" s="58"/>
      <c r="T51" s="44"/>
      <c r="U51" s="64"/>
      <c r="V51" s="102"/>
      <c r="W51" s="78"/>
    </row>
    <row r="52" spans="2:23" ht="409.5" customHeight="1" x14ac:dyDescent="0.25">
      <c r="B52" s="160">
        <v>5</v>
      </c>
      <c r="C52" s="153" t="s">
        <v>33</v>
      </c>
      <c r="D52" s="156" t="s">
        <v>42</v>
      </c>
      <c r="E52" s="155" t="s">
        <v>165</v>
      </c>
      <c r="F52" s="155"/>
      <c r="G52" s="155"/>
      <c r="H52" s="172" t="s">
        <v>272</v>
      </c>
      <c r="I52" s="156">
        <v>2</v>
      </c>
      <c r="J52" s="156">
        <v>20</v>
      </c>
      <c r="K52" s="159" t="str">
        <f>IF(I52*J52=0," ",IF(OR(AND(I52=1,J52=5),AND(I52=1,J52=10),AND(I52=2,J52=10)),"Bajo",IF(OR(AND(I52=1,J52=20),AND(I52=2,J52=10),AND(I52=3,J52=5),AND(I52=4,J52=5),AND(I52=5,J52=5)),"Moderado",IF(OR(AND(I52=2,J52=20),AND(I52=3,J52=10),AND(I52=4,J52=10),AND(I52=5,J52=10)),"Alto",IF(OR(AND(I52=3,J52=20),AND(I52=4,J52=20),AND(I52=5,J52=20)),"Extremo","")))))</f>
        <v>Alto</v>
      </c>
      <c r="L52" s="155" t="s">
        <v>206</v>
      </c>
      <c r="M52" s="156">
        <v>1</v>
      </c>
      <c r="N52" s="156">
        <v>20</v>
      </c>
      <c r="O52" s="147" t="str">
        <f>IF(M52*N52=0," ",IF(OR(AND(M52=1,N52=5),AND(M52=1,N52=10),AND(M52=2,N52=10)),"Bajo",IF(OR(AND(M52=1,N52=20),AND(M52=2,N52=10),AND(M52=3,N52=5),AND(M52=4,N52=5),AND(M52=5,N52=5)),"Moderado",IF(OR(AND(M52=2,N52=20),AND(M52=3,N52=10),AND(M52=4,N52=10),AND(M52=5,N52=10)),"Alto",IF(OR(AND(M52=3,N52=20),AND(M52=4,N52=20),AND(M52=5,N52=20)),"Extremo","")))))</f>
        <v>Moderado</v>
      </c>
      <c r="P52" s="59" t="s">
        <v>287</v>
      </c>
      <c r="Q52" s="15" t="s">
        <v>288</v>
      </c>
      <c r="R52" s="61">
        <v>44197</v>
      </c>
      <c r="S52" s="61">
        <v>44553</v>
      </c>
      <c r="T52" s="60">
        <v>1</v>
      </c>
      <c r="U52" s="64">
        <f>W52</f>
        <v>0.4</v>
      </c>
      <c r="V52" s="65" t="s">
        <v>322</v>
      </c>
      <c r="W52" s="83">
        <v>0.4</v>
      </c>
    </row>
    <row r="53" spans="2:23" ht="51" customHeight="1" x14ac:dyDescent="0.25">
      <c r="B53" s="160"/>
      <c r="C53" s="153"/>
      <c r="D53" s="156"/>
      <c r="E53" s="158"/>
      <c r="F53" s="158"/>
      <c r="G53" s="158"/>
      <c r="H53" s="172"/>
      <c r="I53" s="156"/>
      <c r="J53" s="156"/>
      <c r="K53" s="159"/>
      <c r="L53" s="155"/>
      <c r="M53" s="156"/>
      <c r="N53" s="156"/>
      <c r="O53" s="147"/>
      <c r="P53" s="59" t="s">
        <v>290</v>
      </c>
      <c r="Q53" s="15" t="s">
        <v>189</v>
      </c>
      <c r="R53" s="61">
        <v>44228</v>
      </c>
      <c r="S53" s="61">
        <v>44561</v>
      </c>
      <c r="T53" s="60">
        <v>3</v>
      </c>
      <c r="U53" s="64">
        <f>W53</f>
        <v>0.33</v>
      </c>
      <c r="V53" s="65" t="s">
        <v>313</v>
      </c>
      <c r="W53" s="84">
        <v>0.33</v>
      </c>
    </row>
    <row r="54" spans="2:23" ht="47.25" x14ac:dyDescent="0.25">
      <c r="B54" s="160"/>
      <c r="C54" s="153"/>
      <c r="D54" s="156"/>
      <c r="E54" s="11" t="s">
        <v>50</v>
      </c>
      <c r="F54" s="30" t="s">
        <v>232</v>
      </c>
      <c r="G54" s="11"/>
      <c r="H54" s="172"/>
      <c r="I54" s="156"/>
      <c r="J54" s="156"/>
      <c r="K54" s="159" t="str">
        <f>IF(I54*J54=0," ",IF(OR(AND(I54=1,J54=5),AND(I54=1,J54=10),AND(I54=2,J54=10)),"Bajo",IF(OR(AND(I54=1,J54=20),AND(I54=2,J54=10),AND(I54=3,J54=5),AND(I54=4,J54=5),AND(I54=5,J54=5)),"Moderado",IF(OR(AND(I54=2,J54=20),AND(I54=3,J54=10),AND(I54=4,J54=10),AND(I54=5,J54=10)),"Alto",IF(OR(AND(I54=3,J54=20),AND(I54=4,J54=20),AND(I54=5,J54=20)),"Extremo","")))))</f>
        <v xml:space="preserve"> </v>
      </c>
      <c r="L54" s="30" t="s">
        <v>233</v>
      </c>
      <c r="M54" s="156"/>
      <c r="N54" s="156"/>
      <c r="O54" s="147" t="str">
        <f>IF(M54*N54=0," ",IF(OR(AND(M54=1,N54=5),AND(M54=1,N54=10),AND(M54=2,N54=10)),"Bajo",IF(OR(AND(M54=1,N54=20),AND(M54=2,N54=10),AND(M54=3,N54=5),AND(M54=4,N54=5),AND(M54=5,N54=5)),"Moderado",IF(OR(AND(M54=2,N54=20),AND(M54=3,N54=10),AND(M54=4,N54=10),AND(M54=5,N54=10)),"Alto",IF(OR(AND(M54=3,N54=20),AND(M54=4,N54=20),AND(M54=5,N54=20)),"Extremo","")))))</f>
        <v xml:space="preserve"> </v>
      </c>
      <c r="P54" s="26"/>
      <c r="Q54" s="24"/>
      <c r="R54" s="57"/>
      <c r="S54" s="57"/>
      <c r="T54" s="32"/>
      <c r="U54" s="64">
        <f>W54</f>
        <v>0</v>
      </c>
      <c r="V54" s="102"/>
      <c r="W54" s="78"/>
    </row>
    <row r="55" spans="2:23" ht="96" customHeight="1" x14ac:dyDescent="0.25">
      <c r="B55" s="160"/>
      <c r="C55" s="153"/>
      <c r="D55" s="156"/>
      <c r="E55" s="11" t="s">
        <v>144</v>
      </c>
      <c r="F55" s="30"/>
      <c r="G55" s="11"/>
      <c r="H55" s="172"/>
      <c r="I55" s="156"/>
      <c r="J55" s="156"/>
      <c r="K55" s="159"/>
      <c r="L55" s="155" t="s">
        <v>252</v>
      </c>
      <c r="M55" s="156"/>
      <c r="N55" s="156"/>
      <c r="O55" s="147"/>
      <c r="P55" s="52" t="s">
        <v>314</v>
      </c>
      <c r="Q55" s="15" t="s">
        <v>273</v>
      </c>
      <c r="R55" s="61">
        <v>44214</v>
      </c>
      <c r="S55" s="61">
        <v>44547</v>
      </c>
      <c r="T55" s="51">
        <v>1</v>
      </c>
      <c r="U55" s="64">
        <f>W55</f>
        <v>0.4</v>
      </c>
      <c r="V55" s="65" t="s">
        <v>307</v>
      </c>
      <c r="W55" s="95">
        <v>0.4</v>
      </c>
    </row>
    <row r="56" spans="2:23" ht="47.25" x14ac:dyDescent="0.25">
      <c r="B56" s="160"/>
      <c r="C56" s="153"/>
      <c r="D56" s="156"/>
      <c r="E56" s="11" t="s">
        <v>160</v>
      </c>
      <c r="F56" s="30" t="s">
        <v>161</v>
      </c>
      <c r="G56" s="11"/>
      <c r="H56" s="172"/>
      <c r="I56" s="156"/>
      <c r="J56" s="156"/>
      <c r="K56" s="159"/>
      <c r="L56" s="155"/>
      <c r="M56" s="156"/>
      <c r="N56" s="156"/>
      <c r="O56" s="147"/>
      <c r="P56" s="148"/>
      <c r="Q56" s="148"/>
      <c r="R56" s="149"/>
      <c r="S56" s="149"/>
      <c r="T56" s="150"/>
      <c r="U56" s="187"/>
      <c r="V56" s="186"/>
      <c r="W56" s="144"/>
    </row>
    <row r="57" spans="2:23" ht="47.25" x14ac:dyDescent="0.25">
      <c r="B57" s="160"/>
      <c r="C57" s="153"/>
      <c r="D57" s="156"/>
      <c r="E57" s="11" t="s">
        <v>234</v>
      </c>
      <c r="F57" s="30"/>
      <c r="G57" s="11"/>
      <c r="H57" s="172"/>
      <c r="I57" s="156"/>
      <c r="J57" s="156"/>
      <c r="K57" s="159"/>
      <c r="L57" s="155"/>
      <c r="M57" s="156"/>
      <c r="N57" s="156"/>
      <c r="O57" s="147"/>
      <c r="P57" s="148"/>
      <c r="Q57" s="148"/>
      <c r="R57" s="149"/>
      <c r="S57" s="149"/>
      <c r="T57" s="150"/>
      <c r="U57" s="188"/>
      <c r="V57" s="186"/>
      <c r="W57" s="144"/>
    </row>
    <row r="58" spans="2:23" ht="110.25" customHeight="1" x14ac:dyDescent="0.25">
      <c r="B58" s="160"/>
      <c r="C58" s="153"/>
      <c r="D58" s="156"/>
      <c r="E58" s="11" t="s">
        <v>235</v>
      </c>
      <c r="F58" s="30"/>
      <c r="G58" s="11"/>
      <c r="H58" s="172"/>
      <c r="I58" s="156"/>
      <c r="J58" s="156"/>
      <c r="K58" s="159"/>
      <c r="L58" s="155"/>
      <c r="M58" s="156"/>
      <c r="N58" s="156"/>
      <c r="O58" s="147"/>
      <c r="P58" s="52"/>
      <c r="Q58" s="15"/>
      <c r="R58" s="61"/>
      <c r="S58" s="61"/>
      <c r="T58" s="51"/>
      <c r="U58" s="64"/>
      <c r="V58" s="65"/>
      <c r="W58" s="77"/>
    </row>
    <row r="59" spans="2:23" ht="94.5" customHeight="1" x14ac:dyDescent="0.25">
      <c r="B59" s="160"/>
      <c r="C59" s="153"/>
      <c r="D59" s="156"/>
      <c r="E59" s="11" t="s">
        <v>241</v>
      </c>
      <c r="F59" s="30" t="s">
        <v>143</v>
      </c>
      <c r="G59" s="11"/>
      <c r="H59" s="172"/>
      <c r="I59" s="156"/>
      <c r="J59" s="156"/>
      <c r="K59" s="159"/>
      <c r="L59" s="30" t="s">
        <v>264</v>
      </c>
      <c r="M59" s="156"/>
      <c r="N59" s="156"/>
      <c r="O59" s="147"/>
      <c r="P59" s="25" t="s">
        <v>279</v>
      </c>
      <c r="Q59" s="50" t="s">
        <v>280</v>
      </c>
      <c r="R59" s="63">
        <v>44228</v>
      </c>
      <c r="S59" s="63">
        <v>44501</v>
      </c>
      <c r="T59" s="31">
        <v>1</v>
      </c>
      <c r="U59" s="64">
        <f>W59</f>
        <v>0.5</v>
      </c>
      <c r="V59" s="65" t="s">
        <v>308</v>
      </c>
      <c r="W59" s="96">
        <v>0.5</v>
      </c>
    </row>
    <row r="60" spans="2:23" ht="405.75" customHeight="1" x14ac:dyDescent="0.25">
      <c r="B60" s="160">
        <v>6</v>
      </c>
      <c r="C60" s="153" t="s">
        <v>34</v>
      </c>
      <c r="D60" s="156" t="s">
        <v>35</v>
      </c>
      <c r="E60" s="155" t="s">
        <v>165</v>
      </c>
      <c r="F60" s="155"/>
      <c r="G60" s="155"/>
      <c r="H60" s="177" t="s">
        <v>272</v>
      </c>
      <c r="I60" s="156">
        <v>1</v>
      </c>
      <c r="J60" s="156">
        <v>20</v>
      </c>
      <c r="K60" s="147" t="str">
        <f>IF(I60*J60=0," ",IF(OR(AND(I60=1,J60=5),AND(I60=1,J60=10),AND(I60=2,J60=10)),"Bajo",IF(OR(AND(I60=1,J60=20),AND(I60=2,J60=10),AND(I60=3,J60=5),AND(I60=4,J60=5),AND(I60=5,J60=5)),"Moderado",IF(OR(AND(I60=2,J60=20),AND(I60=3,J60=10),AND(I60=4,J60=10),AND(I60=5,J60=10)),"Alto",IF(OR(AND(I60=3,J60=20),AND(I60=4,J60=20),AND(I60=5,J60=20)),"Extremo","")))))</f>
        <v>Moderado</v>
      </c>
      <c r="L60" s="155" t="s">
        <v>206</v>
      </c>
      <c r="M60" s="156">
        <v>1</v>
      </c>
      <c r="N60" s="156">
        <v>10</v>
      </c>
      <c r="O60" s="154" t="str">
        <f>IF(M60*N60=0," ",IF(OR(AND(M60=1,N60=5),AND(M60=1,N60=10),AND(M60=2,N60=10)),"Bajo",IF(OR(AND(M60=1,N60=20),AND(M60=2,N60=10),AND(M60=3,N60=5),AND(M60=4,N60=5),AND(M60=5,N60=5)),"Moderado",IF(OR(AND(M60=2,N60=20),AND(M60=3,N60=10),AND(M60=4,N60=10),AND(M60=5,N60=10)),"Alto",IF(OR(AND(M60=3,N60=20),AND(M60=4,N60=20),AND(M60=5,N60=20)),"Extremo","")))))</f>
        <v>Bajo</v>
      </c>
      <c r="P60" s="59" t="s">
        <v>287</v>
      </c>
      <c r="Q60" s="15" t="s">
        <v>288</v>
      </c>
      <c r="R60" s="61">
        <v>44197</v>
      </c>
      <c r="S60" s="61">
        <v>44553</v>
      </c>
      <c r="T60" s="60">
        <v>1</v>
      </c>
      <c r="U60" s="64">
        <f>W60</f>
        <v>0.4</v>
      </c>
      <c r="V60" s="65" t="s">
        <v>322</v>
      </c>
      <c r="W60" s="83">
        <v>0.4</v>
      </c>
    </row>
    <row r="61" spans="2:23" ht="48.75" customHeight="1" x14ac:dyDescent="0.25">
      <c r="B61" s="160"/>
      <c r="C61" s="153"/>
      <c r="D61" s="156"/>
      <c r="E61" s="158"/>
      <c r="F61" s="158"/>
      <c r="G61" s="158"/>
      <c r="H61" s="178"/>
      <c r="I61" s="156"/>
      <c r="J61" s="156"/>
      <c r="K61" s="147"/>
      <c r="L61" s="155"/>
      <c r="M61" s="156"/>
      <c r="N61" s="156"/>
      <c r="O61" s="154"/>
      <c r="P61" s="59" t="s">
        <v>290</v>
      </c>
      <c r="Q61" s="15" t="s">
        <v>189</v>
      </c>
      <c r="R61" s="61">
        <v>44228</v>
      </c>
      <c r="S61" s="61">
        <v>44561</v>
      </c>
      <c r="T61" s="60">
        <v>3</v>
      </c>
      <c r="U61" s="64">
        <f>W61</f>
        <v>0.33</v>
      </c>
      <c r="V61" s="65" t="s">
        <v>313</v>
      </c>
      <c r="W61" s="84">
        <v>0.33</v>
      </c>
    </row>
    <row r="62" spans="2:23" ht="157.5" x14ac:dyDescent="0.25">
      <c r="B62" s="160"/>
      <c r="C62" s="153"/>
      <c r="D62" s="156"/>
      <c r="E62" s="11" t="s">
        <v>54</v>
      </c>
      <c r="F62" s="30" t="s">
        <v>55</v>
      </c>
      <c r="G62" s="2" t="s">
        <v>24</v>
      </c>
      <c r="H62" s="178"/>
      <c r="I62" s="156"/>
      <c r="J62" s="156"/>
      <c r="K62" s="147" t="str">
        <f>IF(I62*J62=0," ",IF(OR(AND(I62=1,J62=5),AND(I62=1,J62=10),AND(I62=2,J62=10)),"Bajo",IF(OR(AND(I62=1,J62=20),AND(I62=2,J62=10),AND(I62=3,J62=5),AND(I62=4,J62=5),AND(I62=5,J62=5)),"Moderado",IF(OR(AND(I62=2,J62=20),AND(I62=3,J62=10),AND(I62=4,J62=10),AND(I62=5,J62=10)),"Alto",IF(OR(AND(I62=3,J62=20),AND(I62=4,J62=20),AND(I62=5,J62=20)),"Extremo","")))))</f>
        <v xml:space="preserve"> </v>
      </c>
      <c r="L62" s="30" t="s">
        <v>265</v>
      </c>
      <c r="M62" s="156"/>
      <c r="N62" s="156"/>
      <c r="O62" s="154" t="str">
        <f>IF(M62*N62=0," ",IF(OR(AND(M62=1,N62=5),AND(M62=1,N62=10),AND(M62=2,N62=10)),"Bajo",IF(OR(AND(M62=1,N62=20),AND(M62=2,N62=10),AND(M62=3,N62=5),AND(M62=4,N62=5),AND(M62=5,N62=5)),"Moderado",IF(OR(AND(M62=2,N62=20),AND(M62=3,N62=10),AND(M62=4,N62=10),AND(M62=5,N62=10)),"Alto",IF(OR(AND(M62=3,N62=20),AND(M62=4,N62=20),AND(M62=5,N62=20)),"Extremo","")))))</f>
        <v xml:space="preserve"> </v>
      </c>
      <c r="P62" s="26"/>
      <c r="Q62" s="24"/>
      <c r="R62" s="57"/>
      <c r="S62" s="58"/>
      <c r="T62" s="44"/>
      <c r="U62" s="64"/>
      <c r="V62" s="102"/>
      <c r="W62" s="78"/>
    </row>
    <row r="63" spans="2:23" ht="94.5" x14ac:dyDescent="0.25">
      <c r="B63" s="160"/>
      <c r="C63" s="153"/>
      <c r="D63" s="156"/>
      <c r="E63" s="11" t="s">
        <v>179</v>
      </c>
      <c r="F63" s="30" t="s">
        <v>266</v>
      </c>
      <c r="G63" s="2" t="s">
        <v>267</v>
      </c>
      <c r="H63" s="179"/>
      <c r="I63" s="156"/>
      <c r="J63" s="156"/>
      <c r="K63" s="147"/>
      <c r="L63" s="30" t="s">
        <v>236</v>
      </c>
      <c r="M63" s="156"/>
      <c r="N63" s="156"/>
      <c r="O63" s="154"/>
      <c r="P63" s="55" t="s">
        <v>284</v>
      </c>
      <c r="Q63" s="15" t="s">
        <v>250</v>
      </c>
      <c r="R63" s="61">
        <v>43844</v>
      </c>
      <c r="S63" s="61">
        <v>44558</v>
      </c>
      <c r="T63" s="56">
        <v>1</v>
      </c>
      <c r="U63" s="103">
        <f>W63</f>
        <v>0.8</v>
      </c>
      <c r="V63" s="65" t="s">
        <v>302</v>
      </c>
      <c r="W63" s="97">
        <v>0.8</v>
      </c>
    </row>
    <row r="64" spans="2:23" ht="393.75" customHeight="1" x14ac:dyDescent="0.25">
      <c r="B64" s="160">
        <v>7</v>
      </c>
      <c r="C64" s="153" t="s">
        <v>34</v>
      </c>
      <c r="D64" s="156" t="s">
        <v>36</v>
      </c>
      <c r="E64" s="155" t="s">
        <v>165</v>
      </c>
      <c r="F64" s="155"/>
      <c r="G64" s="155"/>
      <c r="H64" s="172" t="s">
        <v>272</v>
      </c>
      <c r="I64" s="156">
        <v>3</v>
      </c>
      <c r="J64" s="156">
        <v>10</v>
      </c>
      <c r="K64" s="147" t="str">
        <f>IF(I64*J64=0," ",IF(OR(AND(I64=1,J64=5),AND(I64=1,J64=10),AND(I64=2,J64=10)),"Bajo",IF(OR(AND(I64=1,J64=20),AND(I64=2,J64=10),AND(I64=3,J64=5),AND(I64=4,J64=5),AND(I64=5,J64=5)),"Moderado",IF(OR(AND(I64=2,J64=20),AND(I64=3,J64=10),AND(I64=4,J64=10),AND(I64=5,J64=10)),"Alto",IF(OR(AND(I64=3,J64=20),AND(I64=4,J64=20),AND(I64=5,J64=20)),"Extremo","")))))</f>
        <v>Alto</v>
      </c>
      <c r="L64" s="155" t="s">
        <v>206</v>
      </c>
      <c r="M64" s="156">
        <v>1</v>
      </c>
      <c r="N64" s="156">
        <v>10</v>
      </c>
      <c r="O64" s="154" t="str">
        <f>IF(M64*N64=0," ",IF(OR(AND(M64=1,N64=5),AND(M64=1,N64=10),AND(M64=2,N64=10)),"Bajo",IF(OR(AND(M64=1,N64=20),AND(M64=2,N64=10),AND(M64=3,N64=5),AND(M64=4,N64=5),AND(M64=5,N64=5)),"Moderado",IF(OR(AND(M64=2,N64=20),AND(M64=3,N64=10),AND(M64=4,N64=10),AND(M64=5,N64=10)),"Alto",IF(OR(AND(M64=3,N64=20),AND(M64=4,N64=20),AND(M64=5,N64=20)),"Extremo","")))))</f>
        <v>Bajo</v>
      </c>
      <c r="P64" s="59" t="s">
        <v>287</v>
      </c>
      <c r="Q64" s="15" t="s">
        <v>288</v>
      </c>
      <c r="R64" s="61">
        <v>44197</v>
      </c>
      <c r="S64" s="61">
        <v>44553</v>
      </c>
      <c r="T64" s="60">
        <v>1</v>
      </c>
      <c r="U64" s="64">
        <f>W64</f>
        <v>0.4</v>
      </c>
      <c r="V64" s="65" t="s">
        <v>322</v>
      </c>
      <c r="W64" s="83">
        <v>0.4</v>
      </c>
    </row>
    <row r="65" spans="1:23" ht="50.25" customHeight="1" x14ac:dyDescent="0.25">
      <c r="B65" s="160"/>
      <c r="C65" s="153"/>
      <c r="D65" s="156"/>
      <c r="E65" s="158"/>
      <c r="F65" s="158"/>
      <c r="G65" s="158"/>
      <c r="H65" s="172"/>
      <c r="I65" s="156"/>
      <c r="J65" s="156"/>
      <c r="K65" s="147"/>
      <c r="L65" s="155"/>
      <c r="M65" s="156"/>
      <c r="N65" s="156"/>
      <c r="O65" s="154"/>
      <c r="P65" s="59" t="s">
        <v>290</v>
      </c>
      <c r="Q65" s="15" t="s">
        <v>189</v>
      </c>
      <c r="R65" s="61">
        <v>44228</v>
      </c>
      <c r="S65" s="61">
        <v>44561</v>
      </c>
      <c r="T65" s="60">
        <v>3</v>
      </c>
      <c r="U65" s="64">
        <f>W65</f>
        <v>0.33</v>
      </c>
      <c r="V65" s="65" t="s">
        <v>313</v>
      </c>
      <c r="W65" s="84">
        <v>0.33</v>
      </c>
    </row>
    <row r="66" spans="1:23" ht="30" customHeight="1" x14ac:dyDescent="0.25">
      <c r="B66" s="160"/>
      <c r="C66" s="153"/>
      <c r="D66" s="156"/>
      <c r="E66" s="151" t="s">
        <v>43</v>
      </c>
      <c r="F66" s="173" t="s">
        <v>270</v>
      </c>
      <c r="G66" s="161"/>
      <c r="H66" s="172"/>
      <c r="I66" s="156"/>
      <c r="J66" s="156"/>
      <c r="K66" s="147" t="str">
        <f>IF(I66*J66=0," ",IF(OR(AND(I66=1,J66=5),AND(I66=1,J66=10),AND(I66=2,J66=10)),"Bajo",IF(OR(AND(I66=1,J66=20),AND(I66=2,J66=10),AND(I66=3,J66=5),AND(I66=4,J66=5),AND(I66=5,J66=5)),"Moderado",IF(OR(AND(I66=2,J66=20),AND(I66=3,J66=10),AND(I66=4,J66=10),AND(I66=5,J66=10)),"Alto",IF(OR(AND(I66=3,J66=20),AND(I66=4,J66=20),AND(I66=5,J66=20)),"Extremo","")))))</f>
        <v xml:space="preserve"> </v>
      </c>
      <c r="L66" s="155" t="s">
        <v>268</v>
      </c>
      <c r="M66" s="156"/>
      <c r="N66" s="156"/>
      <c r="O66" s="154" t="str">
        <f>IF(M66*N66=0," ",IF(OR(AND(M66=1,N66=5),AND(M66=1,N66=10),AND(M66=2,N66=10)),"Bajo",IF(OR(AND(M66=1,N66=20),AND(M66=2,N66=10),AND(M66=3,N66=5),AND(M66=4,N66=5),AND(M66=5,N66=5)),"Moderado",IF(OR(AND(M66=2,N66=20),AND(M66=3,N66=10),AND(M66=4,N66=10),AND(M66=5,N66=10)),"Alto",IF(OR(AND(M66=3,N66=20),AND(M66=4,N66=20),AND(M66=5,N66=20)),"Extremo","")))))</f>
        <v xml:space="preserve"> </v>
      </c>
      <c r="P66" s="151" t="s">
        <v>202</v>
      </c>
      <c r="Q66" s="151" t="s">
        <v>203</v>
      </c>
      <c r="R66" s="152">
        <v>44013</v>
      </c>
      <c r="S66" s="152">
        <v>44531</v>
      </c>
      <c r="T66" s="153">
        <v>1</v>
      </c>
      <c r="U66" s="182">
        <f>W66</f>
        <v>0.8</v>
      </c>
      <c r="V66" s="180" t="s">
        <v>303</v>
      </c>
      <c r="W66" s="145">
        <v>0.8</v>
      </c>
    </row>
    <row r="67" spans="1:23" ht="30" customHeight="1" x14ac:dyDescent="0.25">
      <c r="B67" s="160"/>
      <c r="C67" s="153"/>
      <c r="D67" s="156"/>
      <c r="E67" s="151"/>
      <c r="F67" s="173"/>
      <c r="G67" s="161"/>
      <c r="H67" s="172"/>
      <c r="I67" s="156"/>
      <c r="J67" s="156"/>
      <c r="K67" s="147"/>
      <c r="L67" s="155"/>
      <c r="M67" s="156"/>
      <c r="N67" s="156"/>
      <c r="O67" s="154"/>
      <c r="P67" s="148"/>
      <c r="Q67" s="148"/>
      <c r="R67" s="149"/>
      <c r="S67" s="149"/>
      <c r="T67" s="150"/>
      <c r="U67" s="183"/>
      <c r="V67" s="181"/>
      <c r="W67" s="146"/>
    </row>
    <row r="68" spans="1:23" ht="94.5" x14ac:dyDescent="0.25">
      <c r="B68" s="160"/>
      <c r="C68" s="153"/>
      <c r="D68" s="156"/>
      <c r="E68" s="3" t="s">
        <v>254</v>
      </c>
      <c r="F68" s="25" t="s">
        <v>207</v>
      </c>
      <c r="G68" s="3" t="s">
        <v>184</v>
      </c>
      <c r="H68" s="172"/>
      <c r="I68" s="156"/>
      <c r="J68" s="156"/>
      <c r="K68" s="147"/>
      <c r="L68" s="30" t="s">
        <v>251</v>
      </c>
      <c r="M68" s="156"/>
      <c r="N68" s="156"/>
      <c r="O68" s="154"/>
      <c r="P68" s="55" t="s">
        <v>285</v>
      </c>
      <c r="Q68" s="15" t="s">
        <v>203</v>
      </c>
      <c r="R68" s="61">
        <v>43844</v>
      </c>
      <c r="S68" s="61">
        <v>44558</v>
      </c>
      <c r="T68" s="56">
        <v>1</v>
      </c>
      <c r="U68" s="103">
        <f>W68</f>
        <v>0.8</v>
      </c>
      <c r="V68" s="65" t="s">
        <v>304</v>
      </c>
      <c r="W68" s="98">
        <v>0.8</v>
      </c>
    </row>
    <row r="69" spans="1:23" ht="47.25" x14ac:dyDescent="0.25">
      <c r="B69" s="160"/>
      <c r="C69" s="153"/>
      <c r="D69" s="156"/>
      <c r="E69" s="3" t="s">
        <v>180</v>
      </c>
      <c r="F69" s="30" t="s">
        <v>185</v>
      </c>
      <c r="G69" s="3"/>
      <c r="H69" s="172"/>
      <c r="I69" s="156"/>
      <c r="J69" s="156"/>
      <c r="K69" s="147"/>
      <c r="L69" s="30" t="s">
        <v>269</v>
      </c>
      <c r="M69" s="156"/>
      <c r="N69" s="156"/>
      <c r="O69" s="154"/>
      <c r="P69" s="26"/>
      <c r="Q69" s="24"/>
      <c r="R69" s="57"/>
      <c r="S69" s="57"/>
      <c r="T69" s="44"/>
      <c r="U69" s="64"/>
      <c r="V69" s="65"/>
      <c r="W69" s="78"/>
    </row>
    <row r="70" spans="1:23" ht="106.5" customHeight="1" x14ac:dyDescent="0.25">
      <c r="B70" s="160"/>
      <c r="C70" s="153"/>
      <c r="D70" s="156"/>
      <c r="E70" s="4" t="s">
        <v>53</v>
      </c>
      <c r="F70" s="30" t="s">
        <v>239</v>
      </c>
      <c r="G70" s="11"/>
      <c r="H70" s="172"/>
      <c r="I70" s="156"/>
      <c r="J70" s="156"/>
      <c r="K70" s="147"/>
      <c r="L70" s="30" t="s">
        <v>240</v>
      </c>
      <c r="M70" s="156"/>
      <c r="N70" s="156"/>
      <c r="O70" s="154"/>
      <c r="P70" s="59" t="s">
        <v>296</v>
      </c>
      <c r="Q70" s="15" t="s">
        <v>226</v>
      </c>
      <c r="R70" s="61">
        <v>44228</v>
      </c>
      <c r="S70" s="61">
        <v>44561</v>
      </c>
      <c r="T70" s="60">
        <v>1</v>
      </c>
      <c r="U70" s="100">
        <f>W70</f>
        <v>0.35</v>
      </c>
      <c r="V70" s="66" t="s">
        <v>305</v>
      </c>
      <c r="W70" s="91">
        <v>0.35</v>
      </c>
    </row>
    <row r="71" spans="1:23" x14ac:dyDescent="0.25">
      <c r="F71" s="41"/>
    </row>
    <row r="73" spans="1:23" ht="59.25" customHeight="1" x14ac:dyDescent="0.25">
      <c r="C73" s="75"/>
      <c r="D73" s="76"/>
    </row>
    <row r="74" spans="1:23" s="72" customFormat="1" ht="80.25" customHeight="1" x14ac:dyDescent="0.25">
      <c r="A74" s="67"/>
      <c r="B74" s="68"/>
      <c r="C74" s="82" t="s">
        <v>320</v>
      </c>
      <c r="D74" s="81">
        <f>COUNTIF(D8:D70,"*")</f>
        <v>7</v>
      </c>
      <c r="E74" s="69"/>
      <c r="F74" s="70"/>
      <c r="G74" s="69"/>
      <c r="H74" s="69"/>
      <c r="I74" s="68"/>
      <c r="J74" s="68"/>
      <c r="K74" s="71"/>
      <c r="L74" s="70"/>
      <c r="M74" s="132" t="s">
        <v>321</v>
      </c>
      <c r="N74" s="132"/>
      <c r="O74" s="132"/>
      <c r="P74" s="99">
        <v>20</v>
      </c>
      <c r="Q74" s="137" t="s">
        <v>315</v>
      </c>
      <c r="R74" s="137"/>
      <c r="S74" s="137"/>
      <c r="T74" s="137"/>
      <c r="U74" s="109">
        <f xml:space="preserve"> AVERAGE(U8,U9,U11,U13,U15,U17,U19,U22,U23,U25,U37,U39,U43,U44,U45,U55,U59,U63,U66,U68)</f>
        <v>0.50000000000000011</v>
      </c>
      <c r="V74" s="108"/>
    </row>
    <row r="75" spans="1:23" x14ac:dyDescent="0.25">
      <c r="P75" s="36" t="s">
        <v>332</v>
      </c>
    </row>
  </sheetData>
  <autoFilter ref="A7:V70">
    <filterColumn colId="4" showButton="0"/>
    <filterColumn colId="5" showButton="0"/>
  </autoFilter>
  <mergeCells count="192">
    <mergeCell ref="R15:R16"/>
    <mergeCell ref="Q15:Q16"/>
    <mergeCell ref="U56:U57"/>
    <mergeCell ref="V56:V57"/>
    <mergeCell ref="K64:K70"/>
    <mergeCell ref="H60:H63"/>
    <mergeCell ref="I64:I70"/>
    <mergeCell ref="E66:E67"/>
    <mergeCell ref="F66:F67"/>
    <mergeCell ref="J64:J70"/>
    <mergeCell ref="V13:V14"/>
    <mergeCell ref="P66:P67"/>
    <mergeCell ref="Q66:Q67"/>
    <mergeCell ref="R66:R67"/>
    <mergeCell ref="S66:S67"/>
    <mergeCell ref="T66:T67"/>
    <mergeCell ref="U66:U67"/>
    <mergeCell ref="V66:V67"/>
    <mergeCell ref="P13:P14"/>
    <mergeCell ref="Q13:Q14"/>
    <mergeCell ref="R13:R14"/>
    <mergeCell ref="S13:S14"/>
    <mergeCell ref="T13:T14"/>
    <mergeCell ref="U13:U14"/>
    <mergeCell ref="U37:U38"/>
    <mergeCell ref="V37:V38"/>
    <mergeCell ref="U49:U50"/>
    <mergeCell ref="V49:V50"/>
    <mergeCell ref="L55:L58"/>
    <mergeCell ref="H20:H26"/>
    <mergeCell ref="E43:E46"/>
    <mergeCell ref="L49:L50"/>
    <mergeCell ref="G49:G50"/>
    <mergeCell ref="F49:F50"/>
    <mergeCell ref="E49:E50"/>
    <mergeCell ref="E27:E28"/>
    <mergeCell ref="G35:G36"/>
    <mergeCell ref="L35:L36"/>
    <mergeCell ref="G52:G53"/>
    <mergeCell ref="F52:F53"/>
    <mergeCell ref="H35:H51"/>
    <mergeCell ref="H52:H59"/>
    <mergeCell ref="E35:E36"/>
    <mergeCell ref="E30:E31"/>
    <mergeCell ref="E20:E21"/>
    <mergeCell ref="L20:L21"/>
    <mergeCell ref="G20:G21"/>
    <mergeCell ref="F20:F21"/>
    <mergeCell ref="L37:L38"/>
    <mergeCell ref="E37:E38"/>
    <mergeCell ref="L43:L46"/>
    <mergeCell ref="P15:P16"/>
    <mergeCell ref="M20:M26"/>
    <mergeCell ref="M27:M34"/>
    <mergeCell ref="M35:M51"/>
    <mergeCell ref="J8:J19"/>
    <mergeCell ref="L27:L28"/>
    <mergeCell ref="G27:G28"/>
    <mergeCell ref="F27:F28"/>
    <mergeCell ref="H27:H34"/>
    <mergeCell ref="G13:G14"/>
    <mergeCell ref="F13:F14"/>
    <mergeCell ref="M8:M19"/>
    <mergeCell ref="F35:F36"/>
    <mergeCell ref="K8:K19"/>
    <mergeCell ref="L8:L9"/>
    <mergeCell ref="G43:G46"/>
    <mergeCell ref="I35:I51"/>
    <mergeCell ref="K20:K26"/>
    <mergeCell ref="K27:K34"/>
    <mergeCell ref="K35:K51"/>
    <mergeCell ref="J20:J26"/>
    <mergeCell ref="T15:T16"/>
    <mergeCell ref="F43:F46"/>
    <mergeCell ref="S49:S50"/>
    <mergeCell ref="T49:T50"/>
    <mergeCell ref="S15:S16"/>
    <mergeCell ref="L64:L65"/>
    <mergeCell ref="G64:G65"/>
    <mergeCell ref="F64:F65"/>
    <mergeCell ref="C20:C26"/>
    <mergeCell ref="N8:N19"/>
    <mergeCell ref="N20:N26"/>
    <mergeCell ref="N27:N34"/>
    <mergeCell ref="N35:N51"/>
    <mergeCell ref="N52:N59"/>
    <mergeCell ref="N60:N63"/>
    <mergeCell ref="O64:O70"/>
    <mergeCell ref="M52:M59"/>
    <mergeCell ref="M60:M63"/>
    <mergeCell ref="M64:M70"/>
    <mergeCell ref="N64:N70"/>
    <mergeCell ref="O8:O19"/>
    <mergeCell ref="O20:O26"/>
    <mergeCell ref="O27:O34"/>
    <mergeCell ref="O35:O51"/>
    <mergeCell ref="B8:B19"/>
    <mergeCell ref="D8:D19"/>
    <mergeCell ref="C8:C19"/>
    <mergeCell ref="E15:E16"/>
    <mergeCell ref="H8:H19"/>
    <mergeCell ref="I8:I19"/>
    <mergeCell ref="F8:F9"/>
    <mergeCell ref="G8:G9"/>
    <mergeCell ref="L13:L14"/>
    <mergeCell ref="E8:E9"/>
    <mergeCell ref="E13:E14"/>
    <mergeCell ref="V5:V7"/>
    <mergeCell ref="B2:V2"/>
    <mergeCell ref="B3:V3"/>
    <mergeCell ref="I5:K5"/>
    <mergeCell ref="B5:B7"/>
    <mergeCell ref="C5:C7"/>
    <mergeCell ref="D5:D7"/>
    <mergeCell ref="E5:G7"/>
    <mergeCell ref="T5:T7"/>
    <mergeCell ref="H5:H7"/>
    <mergeCell ref="L5:O5"/>
    <mergeCell ref="M6:O6"/>
    <mergeCell ref="B4:G4"/>
    <mergeCell ref="H4:O4"/>
    <mergeCell ref="P4:U4"/>
    <mergeCell ref="P5:P7"/>
    <mergeCell ref="Q5:Q7"/>
    <mergeCell ref="R5:R7"/>
    <mergeCell ref="S5:S7"/>
    <mergeCell ref="L6:L7"/>
    <mergeCell ref="U5:U7"/>
    <mergeCell ref="I6:K6"/>
    <mergeCell ref="B60:B63"/>
    <mergeCell ref="D60:D63"/>
    <mergeCell ref="C52:C59"/>
    <mergeCell ref="C60:C63"/>
    <mergeCell ref="C64:C70"/>
    <mergeCell ref="J27:J34"/>
    <mergeCell ref="J35:J51"/>
    <mergeCell ref="J52:J59"/>
    <mergeCell ref="J60:J63"/>
    <mergeCell ref="E52:E53"/>
    <mergeCell ref="F60:F61"/>
    <mergeCell ref="E60:E61"/>
    <mergeCell ref="G66:G67"/>
    <mergeCell ref="E64:E65"/>
    <mergeCell ref="H64:H70"/>
    <mergeCell ref="L66:L67"/>
    <mergeCell ref="L60:L61"/>
    <mergeCell ref="P49:P50"/>
    <mergeCell ref="L52:L53"/>
    <mergeCell ref="B20:B26"/>
    <mergeCell ref="D20:D26"/>
    <mergeCell ref="D27:D34"/>
    <mergeCell ref="C27:C34"/>
    <mergeCell ref="B27:B34"/>
    <mergeCell ref="I52:I59"/>
    <mergeCell ref="G60:G61"/>
    <mergeCell ref="I20:I26"/>
    <mergeCell ref="I27:I34"/>
    <mergeCell ref="I60:I63"/>
    <mergeCell ref="K52:K59"/>
    <mergeCell ref="K60:K63"/>
    <mergeCell ref="G30:G31"/>
    <mergeCell ref="B64:B70"/>
    <mergeCell ref="D64:D70"/>
    <mergeCell ref="B52:B59"/>
    <mergeCell ref="B35:B51"/>
    <mergeCell ref="C35:C51"/>
    <mergeCell ref="D35:D51"/>
    <mergeCell ref="D52:D59"/>
    <mergeCell ref="M74:O74"/>
    <mergeCell ref="U15:U16"/>
    <mergeCell ref="V15:V16"/>
    <mergeCell ref="Q74:T74"/>
    <mergeCell ref="W13:W14"/>
    <mergeCell ref="W15:W16"/>
    <mergeCell ref="W37:W38"/>
    <mergeCell ref="W49:W50"/>
    <mergeCell ref="W56:W57"/>
    <mergeCell ref="W66:W67"/>
    <mergeCell ref="O52:O59"/>
    <mergeCell ref="P56:P57"/>
    <mergeCell ref="Q56:Q57"/>
    <mergeCell ref="R56:R57"/>
    <mergeCell ref="S56:S57"/>
    <mergeCell ref="T56:T57"/>
    <mergeCell ref="P37:P38"/>
    <mergeCell ref="Q37:Q38"/>
    <mergeCell ref="R37:R38"/>
    <mergeCell ref="S37:S38"/>
    <mergeCell ref="T37:T38"/>
    <mergeCell ref="Q49:Q50"/>
    <mergeCell ref="R49:R50"/>
    <mergeCell ref="O60:O63"/>
  </mergeCells>
  <printOptions horizontalCentered="1" verticalCentered="1"/>
  <pageMargins left="0.7" right="0.7" top="0.75" bottom="0.75" header="0.3" footer="0.3"/>
  <pageSetup paperSize="145" scale="43" orientation="portrait" r:id="rId1"/>
  <rowBreaks count="1" manualBreakCount="1">
    <brk id="51" max="2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27"/>
  <sheetViews>
    <sheetView showGridLines="0" workbookViewId="0">
      <selection activeCell="H31" sqref="H31"/>
    </sheetView>
  </sheetViews>
  <sheetFormatPr baseColWidth="10" defaultRowHeight="15" x14ac:dyDescent="0.25"/>
  <cols>
    <col min="4" max="4" width="12.5703125" customWidth="1"/>
    <col min="5" max="5" width="2.5703125" customWidth="1"/>
    <col min="6" max="6" width="11.28515625" customWidth="1"/>
    <col min="10" max="12" width="19.28515625" customWidth="1"/>
  </cols>
  <sheetData>
    <row r="1" spans="1:12" s="73" customFormat="1" ht="18" customHeight="1" x14ac:dyDescent="0.25">
      <c r="A1" s="193" t="s">
        <v>333</v>
      </c>
      <c r="B1" s="193"/>
      <c r="C1" s="193"/>
      <c r="D1" s="193"/>
      <c r="E1" s="193"/>
      <c r="F1" s="193"/>
      <c r="G1" s="193"/>
      <c r="H1" s="193"/>
      <c r="I1" s="193"/>
      <c r="J1" s="193"/>
      <c r="K1" s="193"/>
      <c r="L1" s="193"/>
    </row>
    <row r="2" spans="1:12" ht="5.25" customHeight="1" x14ac:dyDescent="0.25"/>
    <row r="3" spans="1:12" x14ac:dyDescent="0.25">
      <c r="A3" s="206" t="s">
        <v>336</v>
      </c>
      <c r="B3" s="207"/>
      <c r="C3" s="207"/>
      <c r="D3" s="207"/>
      <c r="E3" s="207"/>
      <c r="F3" s="207"/>
      <c r="G3" s="207"/>
      <c r="H3" s="207"/>
      <c r="I3" s="207"/>
      <c r="J3" s="207"/>
      <c r="K3" s="207"/>
      <c r="L3" s="207"/>
    </row>
    <row r="4" spans="1:12" ht="15" customHeight="1" x14ac:dyDescent="0.25">
      <c r="A4" s="111"/>
      <c r="B4" s="112"/>
      <c r="C4" s="113"/>
      <c r="D4" s="113"/>
      <c r="E4" s="114"/>
      <c r="F4" s="205" t="s">
        <v>335</v>
      </c>
      <c r="G4" s="205"/>
      <c r="H4" s="205"/>
      <c r="I4" s="205"/>
      <c r="J4" s="205"/>
      <c r="K4" s="205"/>
      <c r="L4" s="205"/>
    </row>
    <row r="5" spans="1:12" ht="38.25" x14ac:dyDescent="0.25">
      <c r="A5" s="196" t="s">
        <v>334</v>
      </c>
      <c r="B5" s="197"/>
      <c r="C5" s="116" t="s">
        <v>323</v>
      </c>
      <c r="D5" s="116" t="s">
        <v>324</v>
      </c>
      <c r="F5" s="205"/>
      <c r="G5" s="205"/>
      <c r="H5" s="205"/>
      <c r="I5" s="205"/>
      <c r="J5" s="205"/>
      <c r="K5" s="205"/>
      <c r="L5" s="205"/>
    </row>
    <row r="6" spans="1:12" ht="18.75" customHeight="1" x14ac:dyDescent="0.25">
      <c r="A6" s="194">
        <f>'Matriz '!D74</f>
        <v>7</v>
      </c>
      <c r="B6" s="195"/>
      <c r="C6" s="117">
        <f>'Matriz '!P74</f>
        <v>20</v>
      </c>
      <c r="D6" s="129">
        <f>'Matriz '!U74</f>
        <v>0.50000000000000011</v>
      </c>
      <c r="F6" s="205"/>
      <c r="G6" s="205"/>
      <c r="H6" s="205"/>
      <c r="I6" s="205"/>
      <c r="J6" s="205"/>
      <c r="K6" s="205"/>
      <c r="L6" s="205"/>
    </row>
    <row r="7" spans="1:12" x14ac:dyDescent="0.25">
      <c r="A7" s="118"/>
      <c r="B7" s="115"/>
      <c r="C7" s="115"/>
      <c r="D7" s="115"/>
      <c r="E7" s="119"/>
      <c r="F7" s="205"/>
      <c r="G7" s="205"/>
      <c r="H7" s="205"/>
      <c r="I7" s="205"/>
      <c r="J7" s="205"/>
      <c r="K7" s="205"/>
      <c r="L7" s="205"/>
    </row>
    <row r="8" spans="1:12" s="73" customFormat="1" x14ac:dyDescent="0.25">
      <c r="A8" s="118"/>
      <c r="B8" s="115"/>
      <c r="C8" s="115"/>
      <c r="D8" s="115"/>
      <c r="E8" s="119"/>
      <c r="F8" s="205"/>
      <c r="G8" s="205"/>
      <c r="H8" s="205"/>
      <c r="I8" s="205"/>
      <c r="J8" s="205"/>
      <c r="K8" s="205"/>
      <c r="L8" s="205"/>
    </row>
    <row r="9" spans="1:12" s="73" customFormat="1" x14ac:dyDescent="0.25">
      <c r="A9" s="118"/>
      <c r="B9" s="115"/>
      <c r="C9" s="115"/>
      <c r="D9" s="115"/>
      <c r="E9" s="119"/>
      <c r="F9" s="205"/>
      <c r="G9" s="205"/>
      <c r="H9" s="205"/>
      <c r="I9" s="205"/>
      <c r="J9" s="205"/>
      <c r="K9" s="205"/>
      <c r="L9" s="205"/>
    </row>
    <row r="10" spans="1:12" s="73" customFormat="1" x14ac:dyDescent="0.25">
      <c r="A10" s="118"/>
      <c r="B10" s="115"/>
      <c r="C10" s="115"/>
      <c r="D10" s="115"/>
      <c r="E10" s="119"/>
      <c r="F10" s="205"/>
      <c r="G10" s="205"/>
      <c r="H10" s="205"/>
      <c r="I10" s="205"/>
      <c r="J10" s="205"/>
      <c r="K10" s="205"/>
      <c r="L10" s="205"/>
    </row>
    <row r="11" spans="1:12" s="73" customFormat="1" ht="24" customHeight="1" x14ac:dyDescent="0.25">
      <c r="A11" s="118"/>
      <c r="B11" s="115"/>
      <c r="C11" s="115"/>
      <c r="D11" s="115"/>
      <c r="E11" s="119"/>
      <c r="F11" s="205"/>
      <c r="G11" s="205"/>
      <c r="H11" s="205"/>
      <c r="I11" s="205"/>
      <c r="J11" s="205"/>
      <c r="K11" s="205"/>
      <c r="L11" s="205"/>
    </row>
    <row r="12" spans="1:12" s="73" customFormat="1" x14ac:dyDescent="0.25">
      <c r="A12" s="118"/>
      <c r="B12" s="115"/>
      <c r="C12" s="115"/>
      <c r="D12" s="115"/>
      <c r="E12" s="119"/>
      <c r="F12" s="205"/>
      <c r="G12" s="205"/>
      <c r="H12" s="205"/>
      <c r="I12" s="205"/>
      <c r="J12" s="205"/>
      <c r="K12" s="205"/>
      <c r="L12" s="205"/>
    </row>
    <row r="13" spans="1:12" x14ac:dyDescent="0.25">
      <c r="A13" s="208" t="s">
        <v>325</v>
      </c>
      <c r="B13" s="209"/>
      <c r="C13" s="209"/>
      <c r="D13" s="209"/>
      <c r="E13" s="209"/>
      <c r="F13" s="209"/>
      <c r="G13" s="209"/>
      <c r="H13" s="209"/>
      <c r="I13" s="209"/>
      <c r="J13" s="209"/>
      <c r="K13" s="209"/>
      <c r="L13" s="209"/>
    </row>
    <row r="14" spans="1:12" ht="15" customHeight="1" x14ac:dyDescent="0.25">
      <c r="A14" s="120"/>
      <c r="B14" s="121"/>
      <c r="C14" s="121"/>
      <c r="D14" s="121"/>
      <c r="E14" s="121"/>
      <c r="F14" s="205" t="s">
        <v>337</v>
      </c>
      <c r="G14" s="205"/>
      <c r="H14" s="205"/>
      <c r="I14" s="205"/>
      <c r="J14" s="205"/>
      <c r="K14" s="205"/>
      <c r="L14" s="205"/>
    </row>
    <row r="15" spans="1:12" x14ac:dyDescent="0.25">
      <c r="A15" s="200" t="s">
        <v>326</v>
      </c>
      <c r="B15" s="200"/>
      <c r="C15" s="200"/>
      <c r="D15" s="122"/>
      <c r="E15" s="122"/>
      <c r="F15" s="205"/>
      <c r="G15" s="205"/>
      <c r="H15" s="205"/>
      <c r="I15" s="205"/>
      <c r="J15" s="205"/>
      <c r="K15" s="205"/>
      <c r="L15" s="205"/>
    </row>
    <row r="16" spans="1:12" x14ac:dyDescent="0.25">
      <c r="A16" s="201" t="s">
        <v>327</v>
      </c>
      <c r="B16" s="201"/>
      <c r="C16" s="123" t="s">
        <v>328</v>
      </c>
      <c r="D16" s="122"/>
      <c r="E16" s="122"/>
      <c r="F16" s="205"/>
      <c r="G16" s="205"/>
      <c r="H16" s="205"/>
      <c r="I16" s="205"/>
      <c r="J16" s="205"/>
      <c r="K16" s="205"/>
      <c r="L16" s="205"/>
    </row>
    <row r="17" spans="1:12" x14ac:dyDescent="0.25">
      <c r="A17" s="202" t="s">
        <v>158</v>
      </c>
      <c r="B17" s="202"/>
      <c r="C17" s="74"/>
      <c r="D17" s="122"/>
      <c r="E17" s="122"/>
      <c r="F17" s="205"/>
      <c r="G17" s="205"/>
      <c r="H17" s="205"/>
      <c r="I17" s="205"/>
      <c r="J17" s="205"/>
      <c r="K17" s="205"/>
      <c r="L17" s="205"/>
    </row>
    <row r="18" spans="1:12" ht="8.25" customHeight="1" x14ac:dyDescent="0.25">
      <c r="A18" s="198"/>
      <c r="B18" s="199"/>
      <c r="C18" s="199"/>
      <c r="D18" s="122"/>
      <c r="E18" s="122"/>
      <c r="F18" s="205"/>
      <c r="G18" s="205"/>
      <c r="H18" s="205"/>
      <c r="I18" s="205"/>
      <c r="J18" s="205"/>
      <c r="K18" s="205"/>
      <c r="L18" s="205"/>
    </row>
    <row r="19" spans="1:12" x14ac:dyDescent="0.25">
      <c r="A19" s="200" t="s">
        <v>329</v>
      </c>
      <c r="B19" s="200"/>
      <c r="C19" s="200"/>
      <c r="D19" s="122"/>
      <c r="E19" s="122"/>
      <c r="F19" s="205"/>
      <c r="G19" s="205"/>
      <c r="H19" s="205"/>
      <c r="I19" s="205"/>
      <c r="J19" s="205"/>
      <c r="K19" s="205"/>
      <c r="L19" s="205"/>
    </row>
    <row r="20" spans="1:12" x14ac:dyDescent="0.25">
      <c r="A20" s="201" t="s">
        <v>327</v>
      </c>
      <c r="B20" s="201"/>
      <c r="C20" s="123" t="s">
        <v>328</v>
      </c>
      <c r="D20" s="122"/>
      <c r="E20" s="122"/>
      <c r="F20" s="205"/>
      <c r="G20" s="205"/>
      <c r="H20" s="205"/>
      <c r="I20" s="205"/>
      <c r="J20" s="205"/>
      <c r="K20" s="205"/>
      <c r="L20" s="205"/>
    </row>
    <row r="21" spans="1:12" x14ac:dyDescent="0.25">
      <c r="A21" s="202"/>
      <c r="B21" s="202"/>
      <c r="C21" s="74" t="s">
        <v>158</v>
      </c>
      <c r="D21" s="124"/>
      <c r="E21" s="124"/>
      <c r="F21" s="205"/>
      <c r="G21" s="205"/>
      <c r="H21" s="205"/>
      <c r="I21" s="205"/>
      <c r="J21" s="205"/>
      <c r="K21" s="205"/>
      <c r="L21" s="205"/>
    </row>
    <row r="22" spans="1:12" ht="6.75" customHeight="1" x14ac:dyDescent="0.25">
      <c r="A22" s="125"/>
      <c r="B22" s="126"/>
      <c r="C22" s="124"/>
      <c r="D22" s="124"/>
      <c r="E22" s="124"/>
      <c r="F22" s="205"/>
      <c r="G22" s="205"/>
      <c r="H22" s="205"/>
      <c r="I22" s="205"/>
      <c r="J22" s="205"/>
      <c r="K22" s="205"/>
      <c r="L22" s="205"/>
    </row>
    <row r="23" spans="1:12" ht="6.75" customHeight="1" x14ac:dyDescent="0.25"/>
    <row r="24" spans="1:12" s="73" customFormat="1" ht="23.25" customHeight="1" x14ac:dyDescent="0.25">
      <c r="A24" s="203" t="s">
        <v>330</v>
      </c>
      <c r="B24" s="203"/>
      <c r="C24" s="203"/>
      <c r="D24" s="204" t="s">
        <v>331</v>
      </c>
      <c r="E24" s="204"/>
      <c r="F24" s="204"/>
      <c r="G24" s="204"/>
      <c r="H24" s="204"/>
      <c r="I24" s="204"/>
      <c r="J24" s="204"/>
      <c r="K24" s="204"/>
      <c r="L24" s="204"/>
    </row>
    <row r="25" spans="1:12" s="73" customFormat="1" ht="8.25" customHeight="1" x14ac:dyDescent="0.25">
      <c r="A25" s="110"/>
      <c r="B25" s="110"/>
      <c r="C25" s="127"/>
      <c r="D25" s="110"/>
      <c r="E25" s="110"/>
      <c r="F25" s="110"/>
      <c r="G25" s="110"/>
      <c r="H25" s="110"/>
      <c r="I25" s="110"/>
      <c r="J25" s="110"/>
      <c r="K25" s="110"/>
      <c r="L25" s="110"/>
    </row>
    <row r="26" spans="1:12" s="73" customFormat="1" ht="34.5" customHeight="1" x14ac:dyDescent="0.25">
      <c r="A26" s="189" t="s">
        <v>339</v>
      </c>
      <c r="B26" s="190"/>
      <c r="C26" s="191"/>
      <c r="D26" s="192" t="s">
        <v>338</v>
      </c>
      <c r="E26" s="192"/>
      <c r="F26" s="192"/>
      <c r="G26" s="192"/>
      <c r="H26" s="192"/>
      <c r="I26" s="192"/>
      <c r="J26" s="192"/>
      <c r="K26" s="192"/>
      <c r="L26" s="192"/>
    </row>
    <row r="27" spans="1:12" s="73" customFormat="1" ht="21.75" customHeight="1" x14ac:dyDescent="0.25">
      <c r="A27" s="128"/>
      <c r="B27" s="110"/>
      <c r="D27" s="110"/>
      <c r="E27" s="110"/>
      <c r="F27" s="110"/>
      <c r="G27" s="110"/>
      <c r="H27" s="110"/>
      <c r="I27" s="110"/>
      <c r="J27" s="110"/>
      <c r="K27" s="110"/>
      <c r="L27" s="110"/>
    </row>
  </sheetData>
  <mergeCells count="18">
    <mergeCell ref="A17:B17"/>
    <mergeCell ref="F4:L12"/>
    <mergeCell ref="A26:C26"/>
    <mergeCell ref="D26:L26"/>
    <mergeCell ref="A1:L1"/>
    <mergeCell ref="A6:B6"/>
    <mergeCell ref="A5:B5"/>
    <mergeCell ref="A18:C18"/>
    <mergeCell ref="A19:C19"/>
    <mergeCell ref="A20:B20"/>
    <mergeCell ref="A21:B21"/>
    <mergeCell ref="A24:C24"/>
    <mergeCell ref="D24:L24"/>
    <mergeCell ref="F14:L22"/>
    <mergeCell ref="A3:L3"/>
    <mergeCell ref="A13:L13"/>
    <mergeCell ref="A15:C15"/>
    <mergeCell ref="A16:B1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B1:D11"/>
  <sheetViews>
    <sheetView zoomScale="120" zoomScaleNormal="120" workbookViewId="0">
      <selection activeCell="C11" sqref="C4:C11"/>
    </sheetView>
  </sheetViews>
  <sheetFormatPr baseColWidth="10" defaultRowHeight="15.75" x14ac:dyDescent="0.25"/>
  <cols>
    <col min="1" max="1" width="1.42578125" style="7" customWidth="1"/>
    <col min="2" max="2" width="5.5703125" style="7" customWidth="1"/>
    <col min="3" max="3" width="87.42578125" style="7" bestFit="1" customWidth="1"/>
    <col min="4" max="4" width="18.140625" style="6" bestFit="1" customWidth="1"/>
    <col min="5" max="16384" width="11.42578125" style="7"/>
  </cols>
  <sheetData>
    <row r="1" spans="2:4" ht="7.5" customHeight="1" x14ac:dyDescent="0.25"/>
    <row r="2" spans="2:4" x14ac:dyDescent="0.25">
      <c r="B2" s="210" t="s">
        <v>114</v>
      </c>
      <c r="C2" s="210"/>
      <c r="D2" s="210"/>
    </row>
    <row r="3" spans="2:4" x14ac:dyDescent="0.25">
      <c r="B3" s="12" t="s">
        <v>121</v>
      </c>
      <c r="C3" s="12" t="s">
        <v>122</v>
      </c>
      <c r="D3" s="12" t="s">
        <v>123</v>
      </c>
    </row>
    <row r="4" spans="2:4" x14ac:dyDescent="0.25">
      <c r="B4" s="8">
        <v>1</v>
      </c>
      <c r="C4" s="13" t="s">
        <v>126</v>
      </c>
      <c r="D4" s="8" t="s">
        <v>118</v>
      </c>
    </row>
    <row r="5" spans="2:4" x14ac:dyDescent="0.25">
      <c r="B5" s="8">
        <v>2</v>
      </c>
      <c r="C5" s="9" t="s">
        <v>119</v>
      </c>
      <c r="D5" s="8" t="s">
        <v>118</v>
      </c>
    </row>
    <row r="6" spans="2:4" x14ac:dyDescent="0.25">
      <c r="B6" s="8">
        <v>3</v>
      </c>
      <c r="C6" s="9" t="s">
        <v>115</v>
      </c>
      <c r="D6" s="8" t="s">
        <v>124</v>
      </c>
    </row>
    <row r="7" spans="2:4" x14ac:dyDescent="0.25">
      <c r="B7" s="8">
        <v>4</v>
      </c>
      <c r="C7" s="9" t="s">
        <v>116</v>
      </c>
      <c r="D7" s="8" t="s">
        <v>118</v>
      </c>
    </row>
    <row r="8" spans="2:4" x14ac:dyDescent="0.25">
      <c r="B8" s="8">
        <v>5</v>
      </c>
      <c r="C8" s="9" t="s">
        <v>117</v>
      </c>
      <c r="D8" s="8" t="s">
        <v>118</v>
      </c>
    </row>
    <row r="9" spans="2:4" x14ac:dyDescent="0.25">
      <c r="B9" s="8">
        <v>6</v>
      </c>
      <c r="C9" s="9" t="s">
        <v>125</v>
      </c>
      <c r="D9" s="8" t="s">
        <v>118</v>
      </c>
    </row>
    <row r="10" spans="2:4" x14ac:dyDescent="0.25">
      <c r="B10" s="8">
        <v>7</v>
      </c>
      <c r="C10" s="9" t="s">
        <v>120</v>
      </c>
      <c r="D10" s="8" t="s">
        <v>118</v>
      </c>
    </row>
    <row r="11" spans="2:4" x14ac:dyDescent="0.25">
      <c r="B11" s="8">
        <v>8</v>
      </c>
      <c r="C11" s="13" t="s">
        <v>170</v>
      </c>
      <c r="D11" s="8" t="s">
        <v>118</v>
      </c>
    </row>
  </sheetData>
  <mergeCells count="1">
    <mergeCell ref="B2:D2"/>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C67"/>
  <sheetViews>
    <sheetView topLeftCell="A59" zoomScale="120" zoomScaleNormal="120" workbookViewId="0">
      <selection activeCell="C71" sqref="C71"/>
    </sheetView>
  </sheetViews>
  <sheetFormatPr baseColWidth="10" defaultRowHeight="15.75" x14ac:dyDescent="0.25"/>
  <cols>
    <col min="1" max="1" width="1.42578125" style="7" customWidth="1"/>
    <col min="2" max="2" width="28.42578125" style="10" customWidth="1"/>
    <col min="3" max="3" width="123.7109375" style="7" bestFit="1" customWidth="1"/>
    <col min="4" max="16384" width="11.42578125" style="7"/>
  </cols>
  <sheetData>
    <row r="1" spans="1:3" x14ac:dyDescent="0.25">
      <c r="A1" s="5"/>
      <c r="B1" s="6"/>
    </row>
    <row r="2" spans="1:3" x14ac:dyDescent="0.25">
      <c r="A2" s="5"/>
      <c r="B2" s="211" t="s">
        <v>56</v>
      </c>
      <c r="C2" s="211"/>
    </row>
    <row r="3" spans="1:3" x14ac:dyDescent="0.25">
      <c r="A3" s="5"/>
      <c r="B3" s="8">
        <v>1</v>
      </c>
      <c r="C3" s="9" t="s">
        <v>57</v>
      </c>
    </row>
    <row r="4" spans="1:3" x14ac:dyDescent="0.25">
      <c r="A4" s="5"/>
      <c r="B4" s="8">
        <v>2</v>
      </c>
      <c r="C4" s="9" t="s">
        <v>58</v>
      </c>
    </row>
    <row r="5" spans="1:3" x14ac:dyDescent="0.25">
      <c r="A5" s="5"/>
      <c r="B5" s="8">
        <v>3</v>
      </c>
      <c r="C5" s="9" t="s">
        <v>59</v>
      </c>
    </row>
    <row r="6" spans="1:3" x14ac:dyDescent="0.25">
      <c r="A6" s="5"/>
      <c r="B6" s="8">
        <v>4</v>
      </c>
      <c r="C6" s="9" t="s">
        <v>60</v>
      </c>
    </row>
    <row r="7" spans="1:3" x14ac:dyDescent="0.25">
      <c r="A7" s="5"/>
      <c r="B7" s="8">
        <v>5</v>
      </c>
      <c r="C7" s="9" t="s">
        <v>61</v>
      </c>
    </row>
    <row r="8" spans="1:3" x14ac:dyDescent="0.25">
      <c r="A8" s="5"/>
      <c r="B8" s="8">
        <v>6</v>
      </c>
      <c r="C8" s="9" t="s">
        <v>62</v>
      </c>
    </row>
    <row r="9" spans="1:3" x14ac:dyDescent="0.25">
      <c r="A9" s="5"/>
      <c r="B9" s="8">
        <v>7</v>
      </c>
      <c r="C9" s="9" t="s">
        <v>63</v>
      </c>
    </row>
    <row r="10" spans="1:3" x14ac:dyDescent="0.25">
      <c r="A10" s="5"/>
      <c r="B10" s="8">
        <v>8</v>
      </c>
      <c r="C10" s="9" t="s">
        <v>64</v>
      </c>
    </row>
    <row r="11" spans="1:3" x14ac:dyDescent="0.25">
      <c r="A11" s="5"/>
      <c r="B11" s="8">
        <v>9</v>
      </c>
      <c r="C11" s="9" t="s">
        <v>65</v>
      </c>
    </row>
    <row r="12" spans="1:3" x14ac:dyDescent="0.25">
      <c r="A12" s="5"/>
      <c r="B12" s="8">
        <v>10</v>
      </c>
      <c r="C12" s="9" t="s">
        <v>66</v>
      </c>
    </row>
    <row r="13" spans="1:3" x14ac:dyDescent="0.25">
      <c r="A13" s="5"/>
      <c r="B13" s="8">
        <v>11</v>
      </c>
      <c r="C13" s="9" t="s">
        <v>67</v>
      </c>
    </row>
    <row r="14" spans="1:3" x14ac:dyDescent="0.25">
      <c r="A14" s="5"/>
      <c r="B14" s="8">
        <v>12</v>
      </c>
      <c r="C14" s="9" t="s">
        <v>68</v>
      </c>
    </row>
    <row r="15" spans="1:3" x14ac:dyDescent="0.25">
      <c r="A15" s="5"/>
      <c r="B15" s="8">
        <v>13</v>
      </c>
      <c r="C15" s="9" t="s">
        <v>69</v>
      </c>
    </row>
    <row r="16" spans="1:3" x14ac:dyDescent="0.25">
      <c r="A16" s="5"/>
      <c r="B16" s="8">
        <v>14</v>
      </c>
      <c r="C16" s="9" t="s">
        <v>70</v>
      </c>
    </row>
    <row r="17" spans="1:3" x14ac:dyDescent="0.25">
      <c r="A17" s="5"/>
      <c r="B17" s="8">
        <v>15</v>
      </c>
      <c r="C17" s="9" t="s">
        <v>71</v>
      </c>
    </row>
    <row r="18" spans="1:3" x14ac:dyDescent="0.25">
      <c r="A18" s="5"/>
      <c r="B18" s="8">
        <v>16</v>
      </c>
      <c r="C18" s="9" t="s">
        <v>72</v>
      </c>
    </row>
    <row r="19" spans="1:3" x14ac:dyDescent="0.25">
      <c r="A19" s="5"/>
      <c r="B19" s="8">
        <v>17</v>
      </c>
      <c r="C19" s="9" t="s">
        <v>73</v>
      </c>
    </row>
    <row r="20" spans="1:3" x14ac:dyDescent="0.25">
      <c r="A20" s="5"/>
      <c r="B20" s="8">
        <v>18</v>
      </c>
      <c r="C20" s="9" t="s">
        <v>74</v>
      </c>
    </row>
    <row r="21" spans="1:3" x14ac:dyDescent="0.25">
      <c r="A21" s="5"/>
      <c r="B21" s="8">
        <v>19</v>
      </c>
      <c r="C21" s="9" t="s">
        <v>75</v>
      </c>
    </row>
    <row r="22" spans="1:3" x14ac:dyDescent="0.25">
      <c r="A22" s="5"/>
      <c r="B22" s="8">
        <v>20</v>
      </c>
      <c r="C22" s="9" t="s">
        <v>76</v>
      </c>
    </row>
    <row r="23" spans="1:3" x14ac:dyDescent="0.25">
      <c r="A23" s="5"/>
      <c r="B23" s="8">
        <v>21</v>
      </c>
      <c r="C23" s="9" t="s">
        <v>77</v>
      </c>
    </row>
    <row r="24" spans="1:3" x14ac:dyDescent="0.25">
      <c r="A24" s="5"/>
      <c r="B24" s="8">
        <v>22</v>
      </c>
      <c r="C24" s="9" t="s">
        <v>78</v>
      </c>
    </row>
    <row r="25" spans="1:3" x14ac:dyDescent="0.25">
      <c r="A25" s="5"/>
      <c r="B25" s="8">
        <v>23</v>
      </c>
      <c r="C25" s="9" t="s">
        <v>79</v>
      </c>
    </row>
    <row r="26" spans="1:3" x14ac:dyDescent="0.25">
      <c r="B26" s="8">
        <v>24</v>
      </c>
      <c r="C26" s="9" t="s">
        <v>80</v>
      </c>
    </row>
    <row r="27" spans="1:3" x14ac:dyDescent="0.25">
      <c r="B27" s="8">
        <v>25</v>
      </c>
      <c r="C27" s="9" t="s">
        <v>81</v>
      </c>
    </row>
    <row r="28" spans="1:3" x14ac:dyDescent="0.25">
      <c r="B28" s="8">
        <v>26</v>
      </c>
      <c r="C28" s="9" t="s">
        <v>82</v>
      </c>
    </row>
    <row r="29" spans="1:3" x14ac:dyDescent="0.25">
      <c r="B29" s="8">
        <v>27</v>
      </c>
      <c r="C29" s="9" t="s">
        <v>83</v>
      </c>
    </row>
    <row r="30" spans="1:3" x14ac:dyDescent="0.25">
      <c r="B30" s="8">
        <v>28</v>
      </c>
      <c r="C30" s="9" t="s">
        <v>84</v>
      </c>
    </row>
    <row r="31" spans="1:3" x14ac:dyDescent="0.25">
      <c r="B31" s="8">
        <v>29</v>
      </c>
      <c r="C31" s="9" t="s">
        <v>85</v>
      </c>
    </row>
    <row r="32" spans="1:3" x14ac:dyDescent="0.25">
      <c r="B32" s="8">
        <v>30</v>
      </c>
      <c r="C32" s="9" t="s">
        <v>86</v>
      </c>
    </row>
    <row r="33" spans="2:3" x14ac:dyDescent="0.25">
      <c r="B33" s="8">
        <v>31</v>
      </c>
      <c r="C33" s="9" t="s">
        <v>87</v>
      </c>
    </row>
    <row r="34" spans="2:3" x14ac:dyDescent="0.25">
      <c r="B34" s="8">
        <v>32</v>
      </c>
      <c r="C34" s="9" t="s">
        <v>88</v>
      </c>
    </row>
    <row r="35" spans="2:3" x14ac:dyDescent="0.25">
      <c r="B35" s="8">
        <v>33</v>
      </c>
      <c r="C35" s="9" t="s">
        <v>89</v>
      </c>
    </row>
    <row r="36" spans="2:3" x14ac:dyDescent="0.25">
      <c r="B36" s="8">
        <v>34</v>
      </c>
      <c r="C36" s="9" t="s">
        <v>90</v>
      </c>
    </row>
    <row r="37" spans="2:3" x14ac:dyDescent="0.25">
      <c r="B37" s="8">
        <v>35</v>
      </c>
      <c r="C37" s="9" t="s">
        <v>91</v>
      </c>
    </row>
    <row r="38" spans="2:3" x14ac:dyDescent="0.25">
      <c r="B38" s="8">
        <v>36</v>
      </c>
      <c r="C38" s="9" t="s">
        <v>92</v>
      </c>
    </row>
    <row r="39" spans="2:3" x14ac:dyDescent="0.25">
      <c r="B39" s="8">
        <v>37</v>
      </c>
      <c r="C39" s="9" t="s">
        <v>93</v>
      </c>
    </row>
    <row r="40" spans="2:3" x14ac:dyDescent="0.25">
      <c r="B40" s="8">
        <v>38</v>
      </c>
      <c r="C40" s="9" t="s">
        <v>94</v>
      </c>
    </row>
    <row r="41" spans="2:3" x14ac:dyDescent="0.25">
      <c r="B41" s="8">
        <v>39</v>
      </c>
      <c r="C41" s="9" t="s">
        <v>95</v>
      </c>
    </row>
    <row r="42" spans="2:3" x14ac:dyDescent="0.25">
      <c r="B42" s="8">
        <v>40</v>
      </c>
      <c r="C42" s="9" t="s">
        <v>96</v>
      </c>
    </row>
    <row r="43" spans="2:3" x14ac:dyDescent="0.25">
      <c r="B43" s="8">
        <v>41</v>
      </c>
      <c r="C43" s="9" t="s">
        <v>97</v>
      </c>
    </row>
    <row r="44" spans="2:3" x14ac:dyDescent="0.25">
      <c r="B44" s="8">
        <v>42</v>
      </c>
      <c r="C44" s="9" t="s">
        <v>98</v>
      </c>
    </row>
    <row r="45" spans="2:3" x14ac:dyDescent="0.25">
      <c r="B45" s="8">
        <v>43</v>
      </c>
      <c r="C45" s="9" t="s">
        <v>99</v>
      </c>
    </row>
    <row r="46" spans="2:3" x14ac:dyDescent="0.25">
      <c r="B46" s="8">
        <v>44</v>
      </c>
      <c r="C46" s="9" t="s">
        <v>100</v>
      </c>
    </row>
    <row r="47" spans="2:3" x14ac:dyDescent="0.25">
      <c r="B47" s="8">
        <v>45</v>
      </c>
      <c r="C47" s="9" t="s">
        <v>101</v>
      </c>
    </row>
    <row r="48" spans="2:3" x14ac:dyDescent="0.25">
      <c r="B48" s="8">
        <v>46</v>
      </c>
      <c r="C48" s="9" t="s">
        <v>102</v>
      </c>
    </row>
    <row r="49" spans="2:3" x14ac:dyDescent="0.25">
      <c r="B49" s="8">
        <v>47</v>
      </c>
      <c r="C49" s="9" t="s">
        <v>103</v>
      </c>
    </row>
    <row r="50" spans="2:3" x14ac:dyDescent="0.25">
      <c r="B50" s="8">
        <v>48</v>
      </c>
      <c r="C50" s="9" t="s">
        <v>104</v>
      </c>
    </row>
    <row r="51" spans="2:3" x14ac:dyDescent="0.25">
      <c r="B51" s="8">
        <v>49</v>
      </c>
      <c r="C51" s="9" t="s">
        <v>105</v>
      </c>
    </row>
    <row r="52" spans="2:3" x14ac:dyDescent="0.25">
      <c r="B52" s="8">
        <v>50</v>
      </c>
      <c r="C52" s="9" t="s">
        <v>106</v>
      </c>
    </row>
    <row r="53" spans="2:3" x14ac:dyDescent="0.25">
      <c r="B53" s="8">
        <v>51</v>
      </c>
      <c r="C53" s="9" t="s">
        <v>107</v>
      </c>
    </row>
    <row r="54" spans="2:3" x14ac:dyDescent="0.25">
      <c r="B54" s="8">
        <v>52</v>
      </c>
      <c r="C54" s="9" t="s">
        <v>108</v>
      </c>
    </row>
    <row r="55" spans="2:3" x14ac:dyDescent="0.25">
      <c r="B55" s="8">
        <v>53</v>
      </c>
      <c r="C55" s="9" t="s">
        <v>109</v>
      </c>
    </row>
    <row r="56" spans="2:3" x14ac:dyDescent="0.25">
      <c r="B56" s="8">
        <v>54</v>
      </c>
      <c r="C56" s="9" t="s">
        <v>110</v>
      </c>
    </row>
    <row r="57" spans="2:3" x14ac:dyDescent="0.25">
      <c r="B57" s="8">
        <v>55</v>
      </c>
      <c r="C57" s="9" t="s">
        <v>111</v>
      </c>
    </row>
    <row r="58" spans="2:3" x14ac:dyDescent="0.25">
      <c r="B58" s="8">
        <v>56</v>
      </c>
      <c r="C58" s="9" t="s">
        <v>112</v>
      </c>
    </row>
    <row r="59" spans="2:3" x14ac:dyDescent="0.25">
      <c r="B59" s="8">
        <v>57</v>
      </c>
      <c r="C59" s="9" t="s">
        <v>113</v>
      </c>
    </row>
    <row r="60" spans="2:3" x14ac:dyDescent="0.25">
      <c r="C60" s="14" t="s">
        <v>136</v>
      </c>
    </row>
    <row r="61" spans="2:3" x14ac:dyDescent="0.25">
      <c r="C61" s="14" t="s">
        <v>137</v>
      </c>
    </row>
    <row r="62" spans="2:3" x14ac:dyDescent="0.25">
      <c r="C62" s="14" t="s">
        <v>138</v>
      </c>
    </row>
    <row r="63" spans="2:3" x14ac:dyDescent="0.25">
      <c r="C63" s="14" t="s">
        <v>139</v>
      </c>
    </row>
    <row r="64" spans="2:3" x14ac:dyDescent="0.25">
      <c r="C64" s="14" t="s">
        <v>140</v>
      </c>
    </row>
    <row r="65" spans="3:3" x14ac:dyDescent="0.25">
      <c r="C65" s="14" t="s">
        <v>141</v>
      </c>
    </row>
    <row r="66" spans="3:3" x14ac:dyDescent="0.25">
      <c r="C66" s="14" t="s">
        <v>142</v>
      </c>
    </row>
    <row r="67" spans="3:3" x14ac:dyDescent="0.25">
      <c r="C67" s="28" t="s">
        <v>199</v>
      </c>
    </row>
  </sheetData>
  <mergeCells count="1">
    <mergeCell ref="B2:C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Agenda</vt:lpstr>
      <vt:lpstr>Matriz </vt:lpstr>
      <vt:lpstr>Informe </vt:lpstr>
      <vt:lpstr>Posibles_Consecuencias</vt:lpstr>
      <vt:lpstr>Posibles_Controles</vt:lpstr>
      <vt:lpstr>'Matriz '!Área_de_impresión</vt:lpstr>
      <vt:lpstr>'Matriz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uis24</dc:creator>
  <cp:lastModifiedBy>Usuario de Windows</cp:lastModifiedBy>
  <cp:lastPrinted>2020-01-24T21:35:04Z</cp:lastPrinted>
  <dcterms:created xsi:type="dcterms:W3CDTF">2016-10-31T15:36:11Z</dcterms:created>
  <dcterms:modified xsi:type="dcterms:W3CDTF">2021-05-13T18:08:40Z</dcterms:modified>
</cp:coreProperties>
</file>