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ctor DIRECGE\2021\Adriana Afanador\PAAC Y Mapas Riesgos Corrrupc 3 Seguim 2020\Seguim May- Agosto 2021\"/>
    </mc:Choice>
  </mc:AlternateContent>
  <bookViews>
    <workbookView xWindow="0" yWindow="0" windowWidth="28800" windowHeight="11430"/>
  </bookViews>
  <sheets>
    <sheet name="Componente 1" sheetId="1" r:id="rId1"/>
    <sheet name="Componente 2" sheetId="2" r:id="rId2"/>
    <sheet name="Componente 3" sheetId="3" r:id="rId3"/>
    <sheet name="Componente 4" sheetId="4" r:id="rId4"/>
    <sheet name="Componente 5 " sheetId="5" r:id="rId5"/>
    <sheet name="Componente 6" sheetId="8" r:id="rId6"/>
    <sheet name="Informe de Avance" sheetId="6" r:id="rId7"/>
    <sheet name="Unidades" sheetId="10" state="hidden" r:id="rId8"/>
  </sheets>
  <definedNames>
    <definedName name="_xlnm.Print_Area" localSheetId="6">'Informe de Avance'!$A$1:$P$29</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 name="_xlnm.Print_Titles" localSheetId="5">'Componente 6'!$1:$1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 r="A3" i="1" l="1"/>
  <c r="H12" i="6"/>
  <c r="H8" i="6"/>
  <c r="H7" i="6"/>
  <c r="I22" i="5"/>
  <c r="G11" i="6" s="1"/>
  <c r="J22" i="5"/>
  <c r="H11" i="6" s="1"/>
  <c r="G5" i="8"/>
  <c r="G12" i="6" s="1"/>
  <c r="H5" i="8"/>
  <c r="H19" i="4"/>
  <c r="G10" i="6" s="1"/>
  <c r="I19" i="4"/>
  <c r="H10" i="6" s="1"/>
  <c r="H12" i="3"/>
  <c r="G9" i="6" s="1"/>
  <c r="I12" i="3"/>
  <c r="H9" i="6" s="1"/>
  <c r="M10" i="2"/>
  <c r="G8" i="6" s="1"/>
  <c r="N10" i="2"/>
  <c r="H23" i="1"/>
  <c r="G7" i="6" s="1"/>
  <c r="C23" i="1" l="1"/>
  <c r="G23" i="1"/>
  <c r="B12" i="6" l="1"/>
  <c r="F7" i="6"/>
  <c r="F5" i="8" l="1"/>
  <c r="F12" i="6" s="1"/>
  <c r="B5" i="8"/>
  <c r="H22" i="5"/>
  <c r="F11" i="6" s="1"/>
  <c r="C22" i="5"/>
  <c r="G19" i="4"/>
  <c r="F10" i="6" s="1"/>
  <c r="C19" i="4"/>
  <c r="G12" i="3"/>
  <c r="F9" i="6" s="1"/>
  <c r="C12" i="3"/>
  <c r="L10" i="2"/>
  <c r="F8" i="6" s="1"/>
  <c r="D10" i="2"/>
  <c r="F13" i="6" l="1"/>
  <c r="G13" i="6"/>
  <c r="H13" i="6"/>
  <c r="C11" i="6" l="1"/>
  <c r="C10" i="6"/>
  <c r="C9" i="6"/>
  <c r="C8" i="6"/>
  <c r="C7" i="6"/>
  <c r="B11" i="6"/>
  <c r="B10" i="6"/>
  <c r="B9" i="6"/>
  <c r="B8" i="6"/>
  <c r="B7" i="6"/>
  <c r="E11" i="6"/>
  <c r="E10" i="6"/>
  <c r="E9" i="6"/>
  <c r="E8" i="6"/>
  <c r="E7" i="6"/>
  <c r="E13" i="6" l="1"/>
</calcChain>
</file>

<file path=xl/sharedStrings.xml><?xml version="1.0" encoding="utf-8"?>
<sst xmlns="http://schemas.openxmlformats.org/spreadsheetml/2006/main" count="495" uniqueCount="329">
  <si>
    <t xml:space="preserve">SEGUIMIENTO PLAN ANTICORRUPCIÓN Y DE ATENCIÓN AL CIUDADANO </t>
  </si>
  <si>
    <t>Componente 1</t>
  </si>
  <si>
    <t>Gestión del Riesgo de Corrupción - Mapa de Riesgos de Corrupción</t>
  </si>
  <si>
    <t>Subcomponente</t>
  </si>
  <si>
    <t>Actividades</t>
  </si>
  <si>
    <t>Meta o Producto</t>
  </si>
  <si>
    <t>Responsable</t>
  </si>
  <si>
    <t>Fecha Programada</t>
  </si>
  <si>
    <t xml:space="preserve">Observaciones </t>
  </si>
  <si>
    <t>Manual de administración de riesgos actualizado y publicado</t>
  </si>
  <si>
    <t>Planeación</t>
  </si>
  <si>
    <t>Vicerrectoría Administrativa</t>
  </si>
  <si>
    <t>Mapa de riesgos de corrupción actualizado</t>
  </si>
  <si>
    <t>Realizar el seguimiento correspondiente al mapa de corrupción Institucional.</t>
  </si>
  <si>
    <t xml:space="preserve">N° DE ACCIONES </t>
  </si>
  <si>
    <t xml:space="preserve">% PROMEDIO DE CUMPLIMIENTO  </t>
  </si>
  <si>
    <t>Componente 2</t>
  </si>
  <si>
    <t>Estrategia de racionalización de trámites</t>
  </si>
  <si>
    <t>Planeación de la Estrategia de Racionalización</t>
  </si>
  <si>
    <t>#</t>
  </si>
  <si>
    <t>Administrativa</t>
  </si>
  <si>
    <t>Tecnológica</t>
  </si>
  <si>
    <t>División de Servicios de Información</t>
  </si>
  <si>
    <t>Componente 3</t>
  </si>
  <si>
    <t>Rendición de cuentas</t>
  </si>
  <si>
    <t xml:space="preserve">Subcomponente </t>
  </si>
  <si>
    <t>Meta o producto</t>
  </si>
  <si>
    <t xml:space="preserve">Responsable </t>
  </si>
  <si>
    <t>Fecha programada</t>
  </si>
  <si>
    <t>Identificación y organización de la información producida por la entidad para la rendición de cuentas</t>
  </si>
  <si>
    <t>Información recopilada para la rendición de cuentas</t>
  </si>
  <si>
    <t xml:space="preserve">Rectoría (Protocolo) Planeación </t>
  </si>
  <si>
    <t xml:space="preserve">Elaborar difusión del proceso de rendición de cuentas, orientadas a los diferentes grupos de interés de la Universidad. </t>
  </si>
  <si>
    <t xml:space="preserve">Campaña y difusión </t>
  </si>
  <si>
    <t>Preparación de ejercicios de rendición de cuentas</t>
  </si>
  <si>
    <t>5 espacios de rendición de cuentas</t>
  </si>
  <si>
    <t>Rectoría (Protocolo) Planeación</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</si>
  <si>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</si>
  <si>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</si>
  <si>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Realizar la evaluación al ejercicio de audiencia pública desarrollado durante la vigencia.</t>
  </si>
  <si>
    <t>Documento con los resultados de la retroalimentación</t>
  </si>
  <si>
    <t>Componente 4</t>
  </si>
  <si>
    <t>Mecanismos para Mejorar la Atención al Ciudadano</t>
  </si>
  <si>
    <t xml:space="preserve">Actividades </t>
  </si>
  <si>
    <t xml:space="preserve">Meta o Producto </t>
  </si>
  <si>
    <t>Informes semestrales</t>
  </si>
  <si>
    <t>Dirección de Control Interno y Evaluación de Gestión</t>
  </si>
  <si>
    <t>Dirección - UISALUD</t>
  </si>
  <si>
    <t>1 actividad de entrenamiento</t>
  </si>
  <si>
    <t>Caracterización de la población Usuaria de UISALUD, con el fin de conocer la población con necesidades especiales y establecer los protocolos específicos para la atención de estos usuarios dependiendo el tipo de necesidad especial de atención.</t>
  </si>
  <si>
    <t>Mecanismos de atención y orientación al Usuario con necesidades especiales de acuerdo al tipo de necesidad especial.</t>
  </si>
  <si>
    <t>Componente 5</t>
  </si>
  <si>
    <t>Mecanismos para la Transparencia y Acceso a la Información</t>
  </si>
  <si>
    <t>Indicadores</t>
  </si>
  <si>
    <t>Revisar que la información institucional registrada en la sección de Transparencia y acceso a la información se encuentre vigente</t>
  </si>
  <si>
    <t>Sección de transparencia y acceso a la información del sitio web institucional con la información, actualizada</t>
  </si>
  <si>
    <t>Documento con elementos del micro sitio revisados</t>
  </si>
  <si>
    <t>Dirección de Certificación y Gestión Documental</t>
  </si>
  <si>
    <t xml:space="preserve">Actualización de las Tablas de Retención Documental TRD </t>
  </si>
  <si>
    <t>Hacer permanentes actualizaciones de las TRD, según necesidades</t>
  </si>
  <si>
    <t>TRD actualizadas y publicadas</t>
  </si>
  <si>
    <t>Elaborar y publicar el informe de seguimiento de PQRDSF</t>
  </si>
  <si>
    <t>Informe de seguimiento de PQRDSF</t>
  </si>
  <si>
    <t>Documento elaborado</t>
  </si>
  <si>
    <t xml:space="preserve">INFORME DE CUMPLIMIENTO  </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</si>
  <si>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</si>
  <si>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</si>
  <si>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</si>
  <si>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</si>
  <si>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</si>
  <si>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</si>
  <si>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</si>
  <si>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</si>
  <si>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t xml:space="preserve">Fecha corte del Seguimiento </t>
  </si>
  <si>
    <t xml:space="preserve">Director de Control Interno y Evaluación de Gestión </t>
  </si>
  <si>
    <t xml:space="preserve">FRANCISCO JAVIER ACEVEDO </t>
  </si>
  <si>
    <t xml:space="preserve">Profesional de Control Interno y Evaluación de Gestión </t>
  </si>
  <si>
    <t xml:space="preserve">ADRIANA PATRICIA AFANADOR VELASCO </t>
  </si>
  <si>
    <t>Actualizar el manual de administración de riesgos</t>
  </si>
  <si>
    <t xml:space="preserve">Actualizar el Formato mapa de riesgos FSE.18 </t>
  </si>
  <si>
    <t>Realizar una publicación a manera informativa sobre la gestión del riesgo de corrupción y mapa de riesgos de corrupción</t>
  </si>
  <si>
    <t>1 publicación</t>
  </si>
  <si>
    <t>Recordar y socializar a los líderes de proceso el compromiso y la importancia del monitoreo y revisión de los riesgos de corrupción</t>
  </si>
  <si>
    <t>3 actividades de socialización</t>
  </si>
  <si>
    <t>Dirección de Comunicaciones</t>
  </si>
  <si>
    <t>Subproceso de Formación de Personal</t>
  </si>
  <si>
    <t>Implementación de los módulos del nuevo software asistencial de la Unidad.</t>
  </si>
  <si>
    <t>Software asistencial implementado en las correspondientes áreas de la Unidad.</t>
  </si>
  <si>
    <t>Capacitación al personal de salud sobre la historia clínica electrónica para el cumplimiento de los requerimientos de las Rias por ciclo de vida.</t>
  </si>
  <si>
    <t>Fortalecimiento de las competencias del personal de UISALUD que permita una adecuada implementación de la historia clínica electrónica según requerimientos de las Rias por ciclo de vida.</t>
  </si>
  <si>
    <t>Coordinador de Salud.</t>
  </si>
  <si>
    <t>Coordinadora de Aseguramiento de la Calidad en Salud</t>
  </si>
  <si>
    <t>Fortalecimiento de las habilidades y destrezas del personal de UISALUD, que permitan una adecuada ejecución de sus procesos misionales.</t>
  </si>
  <si>
    <t>Mantener actualizado el normograma de la Unidad de tal forma que se garantice el cumplimiento de la normatividad legal vigente.</t>
  </si>
  <si>
    <t>Listado Maestro de Documentos Externos actualizado.</t>
  </si>
  <si>
    <t>Profesional Jurídico de UISALUD</t>
  </si>
  <si>
    <t>Revisión de la matriz de grupos de interés institucionales.</t>
  </si>
  <si>
    <t>Coordinadora de Vigilancia Epidemiológica y Gestión del Riesgo.</t>
  </si>
  <si>
    <t xml:space="preserve">Verificar la publicación permanente de los contratos en el portal web institucional </t>
  </si>
  <si>
    <t xml:space="preserve">Reporte de seguimiento de los contratos suscritos </t>
  </si>
  <si>
    <t>División de Contratación</t>
  </si>
  <si>
    <t>Coordinadora de Aseguramiento de la Calidad en Salud.</t>
  </si>
  <si>
    <t>Actualización de las Tablas de Control de Acceso TCA</t>
  </si>
  <si>
    <t>TCA actualizado con base en los ajustes a las Tablas de Retención Documental</t>
  </si>
  <si>
    <t>Tablas de Control de Acceso TCA actualizadas y publicadas</t>
  </si>
  <si>
    <t>Agilizar los procesos administrativos de la División de Gestión del Talento Humano, la División Financiera y la División de Contratación.</t>
  </si>
  <si>
    <r>
      <t>Subcomponente 1</t>
    </r>
    <r>
      <rPr>
        <sz val="9"/>
        <color rgb="FF000000"/>
        <rFont val="Arial"/>
        <family val="2"/>
      </rPr>
      <t>. Política de Administración del Riesgo de Corrupción</t>
    </r>
  </si>
  <si>
    <t>17 de diciembre de 2021</t>
  </si>
  <si>
    <t>Formato mapa de riesgos aprobado y publicado</t>
  </si>
  <si>
    <r>
      <t>Subcomponente 2.</t>
    </r>
    <r>
      <rPr>
        <sz val="9"/>
        <color rgb="FF000000"/>
        <rFont val="Arial"/>
        <family val="2"/>
      </rPr>
      <t xml:space="preserve"> Construcción del Mapa de Riesgos de Corrupción</t>
    </r>
  </si>
  <si>
    <t>Actualizar el Mapa de riesgos de corrupción</t>
  </si>
  <si>
    <r>
      <t>Subcomponente 3</t>
    </r>
    <r>
      <rPr>
        <sz val="9"/>
        <color rgb="FF000000"/>
        <rFont val="Arial"/>
        <family val="2"/>
      </rPr>
      <t>. Consulta y Divulgación</t>
    </r>
  </si>
  <si>
    <r>
      <t>Subcomponente 4.</t>
    </r>
    <r>
      <rPr>
        <sz val="9"/>
        <color rgb="FF000000"/>
        <rFont val="Arial"/>
        <family val="2"/>
      </rPr>
      <t xml:space="preserve"> Monitoreo y Revisión </t>
    </r>
  </si>
  <si>
    <r>
      <t xml:space="preserve">Subcomponente 5. </t>
    </r>
    <r>
      <rPr>
        <sz val="9"/>
        <color rgb="FF000000"/>
        <rFont val="Arial"/>
        <family val="2"/>
      </rPr>
      <t>Seguimiento</t>
    </r>
  </si>
  <si>
    <t>3 seguimientos realizados</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</si>
  <si>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</si>
  <si>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</si>
  <si>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</si>
  <si>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</si>
  <si>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</si>
  <si>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</si>
  <si>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</si>
  <si>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DE REALIZACIÓN</t>
  </si>
  <si>
    <t>INICIO</t>
  </si>
  <si>
    <t>FIN</t>
  </si>
  <si>
    <t xml:space="preserve">Diseño y desarrollo de los módulos del Sistema Financiero y de Gestión del Talento Humano contemplados en el alcance para la vigencia 2021. </t>
  </si>
  <si>
    <t>Se cuenta con el diseño de módulos periféricos y modelamiento de algunos de los módulos.</t>
  </si>
  <si>
    <t>Levantamiento de información, desarrollo de modelos e implementación en software.</t>
  </si>
  <si>
    <t>División Financiera</t>
  </si>
  <si>
    <t>Febrero de 2021</t>
  </si>
  <si>
    <t>Diciembre de 2021</t>
  </si>
  <si>
    <t>Proceso UISALUD</t>
  </si>
  <si>
    <t>Actualmente UISALUD en conjunto con la DSI se encuentran desarrollando el nuevo software asistencial con el objetivo de migrar información al nuevo sistema de la unidad, el nuevo software está desarrollado en un 95%, sin embargo, se encuentra pendiente el cargue de unas tablas soporte al sistema por parte de UISALUD y la DSI, implementación y capacitación a los funcionarios de la Unidad.</t>
  </si>
  <si>
    <t>Enero de 2021</t>
  </si>
  <si>
    <t>Trámites del proceso de Admisiones</t>
  </si>
  <si>
    <t>Teniendo en cuenta la situación de emergencia se optó por realizar algunas validaciones por sistema que anteriormente se venían haciendo en físico.</t>
  </si>
  <si>
    <t>Agilizar el desarrollo de los trámites garantizando la seguridad y confiabilidad de la información.</t>
  </si>
  <si>
    <t>Mayor accesibilidad y disminución de papel.</t>
  </si>
  <si>
    <t>Dirección de Admisiones y Registro Académico</t>
  </si>
  <si>
    <t>Mayor acceso a la información por parte de los usuarios.
Agilizar e tiempo de la consulta asistencial.
Agilizar los procesos que se derivan de la consulta asistencial.
Consignación de todos los documentos anexos directamente en la Historia Clínica del usuario.</t>
  </si>
  <si>
    <t>Renovación de los sistemas de información administrativos - fase IV
(Proyecto PAG 5009)</t>
  </si>
  <si>
    <r>
      <t xml:space="preserve">Subcomponente 1                                          </t>
    </r>
    <r>
      <rPr>
        <sz val="9"/>
        <color theme="1"/>
        <rFont val="Arial"/>
        <family val="2"/>
      </rPr>
      <t xml:space="preserve"> Información de calidad y en lenguaje comprensible</t>
    </r>
  </si>
  <si>
    <t>diciembre de 2021</t>
  </si>
  <si>
    <t xml:space="preserve">Dirección de comunicaciones UIS </t>
  </si>
  <si>
    <r>
      <t xml:space="preserve">Subcomponente 2                             </t>
    </r>
    <r>
      <rPr>
        <sz val="9"/>
        <color rgb="FF000000"/>
        <rFont val="Arial"/>
        <family val="2"/>
      </rPr>
      <t xml:space="preserve">               Diálogo de doble vía con la ciudadanía y sus organizaciones</t>
    </r>
  </si>
  <si>
    <t>Director - UISALUD</t>
  </si>
  <si>
    <t>junio de 2021</t>
  </si>
  <si>
    <r>
      <t xml:space="preserve">Subcomponente 3                                    </t>
    </r>
    <r>
      <rPr>
        <sz val="9"/>
        <color rgb="FF000000"/>
        <rFont val="Arial"/>
        <family val="2"/>
      </rPr>
      <t xml:space="preserve">             Incentivos para motivar la cultura de la rendición y petición de cuentas</t>
    </r>
  </si>
  <si>
    <t>Actividad de entrenamiento al personal administrativo de la Universidad: Charla "Integridad y transparencia en la función pública: Régimen de inhabilidades, incompatibilidades y conflicto de intereses".</t>
  </si>
  <si>
    <t xml:space="preserve"> División de Gestión de Talento Humano</t>
  </si>
  <si>
    <r>
      <t>Subcomponente 4</t>
    </r>
    <r>
      <rPr>
        <sz val="9"/>
        <color rgb="FF000000"/>
        <rFont val="Arial"/>
        <family val="2"/>
      </rPr>
      <t xml:space="preserve">                                               Evaluación y retroalimentación a la gestión institucional</t>
    </r>
  </si>
  <si>
    <t xml:space="preserve">Socializar a facilitadores y líderes de proceso el sistema de información de PQRDS de la Universidad. </t>
  </si>
  <si>
    <t xml:space="preserve">Soportes actividad de Socialización </t>
  </si>
  <si>
    <t xml:space="preserve">Desarrollar un video tutorial de la inscripción inicial de proveedores UIS, en el que se explique requerimientos y donde se puede ubicar en la página de la UIS.   </t>
  </si>
  <si>
    <t>Video</t>
  </si>
  <si>
    <t>Establecer y ejecutar el plan de capacitación de la Unidad para la anualidad 2021.</t>
  </si>
  <si>
    <t xml:space="preserve">Ejecutar auditorías internas según el Programa Anual de Auditorías, con el fin de verificar el cumplimiento de la normativa interna y el desarrollo de las actividades propias de cada UAA.   </t>
  </si>
  <si>
    <t xml:space="preserve">Reporte de Auditorias Ejecutadas. </t>
  </si>
  <si>
    <t>Matriz de grupos de interés actualizada en caso de ser necesario.</t>
  </si>
  <si>
    <t>Coordinación Sistema de Gestión de Calidad</t>
  </si>
  <si>
    <r>
      <t xml:space="preserve">Subcomponente 1
</t>
    </r>
    <r>
      <rPr>
        <sz val="9"/>
        <color rgb="FF000000"/>
        <rFont val="Arial"/>
        <family val="2"/>
      </rPr>
      <t>Estructura Administrativa y Direccionamiento Estratégico</t>
    </r>
  </si>
  <si>
    <r>
      <t xml:space="preserve">Subcomponente 2
</t>
    </r>
    <r>
      <rPr>
        <sz val="9"/>
        <color theme="1"/>
        <rFont val="Arial"/>
        <family val="2"/>
      </rPr>
      <t>Fortalecimiento de los Canales de Atención</t>
    </r>
  </si>
  <si>
    <r>
      <t xml:space="preserve">Subcomponente 3
</t>
    </r>
    <r>
      <rPr>
        <sz val="9"/>
        <color rgb="FF000000"/>
        <rFont val="Arial"/>
        <family val="2"/>
      </rPr>
      <t>Talento Humano</t>
    </r>
  </si>
  <si>
    <r>
      <t xml:space="preserve">Subcomponente 4
</t>
    </r>
    <r>
      <rPr>
        <sz val="9"/>
        <color rgb="FF000000"/>
        <rFont val="Arial"/>
        <family val="2"/>
      </rPr>
      <t>Normativo y Procedimental</t>
    </r>
  </si>
  <si>
    <r>
      <t xml:space="preserve">Subcomponente 5
</t>
    </r>
    <r>
      <rPr>
        <sz val="9"/>
        <color rgb="FF000000"/>
        <rFont val="Arial"/>
        <family val="2"/>
      </rPr>
      <t>Relacionamiento con el Ciudadano</t>
    </r>
  </si>
  <si>
    <t xml:space="preserve">Documento de seguimiento </t>
  </si>
  <si>
    <t xml:space="preserve">División de Contratación </t>
  </si>
  <si>
    <t xml:space="preserve">Extraer de las imágenes que se emitieron por redes del plan anticorrupción los textos para desarrollar promocionales que se emitirán por las emisoras UIS. </t>
  </si>
  <si>
    <t xml:space="preserve">Elaboración y emisión de promocionales </t>
  </si>
  <si>
    <t xml:space="preserve">6 promos </t>
  </si>
  <si>
    <t>Mantener actualizada la plataforma de SIA observa con la documentación contractual exigida.</t>
  </si>
  <si>
    <t>Documentos contractuales cargados en SIA observa.</t>
  </si>
  <si>
    <t>100% de documentos contractuales cargados en SIA observa.</t>
  </si>
  <si>
    <t>Coordinadora Administrativa y de aseguramiento UISALUD.</t>
  </si>
  <si>
    <t>Gestionar la aprobación y publicación de los procedimientos y trámites de UISALUD en el espacio dispuesto para esto "Intranet" de página web de la Universidad</t>
  </si>
  <si>
    <t>Procedimientos y trámites de UISALUD, disponibles en la página Web institucional para consulta.</t>
  </si>
  <si>
    <t>100% de documentos aprobados y cargados en la página Web institucional para consulta de acuerdo al plan de trabajo establecido</t>
  </si>
  <si>
    <t xml:space="preserve">Soportes actividad de socialización </t>
  </si>
  <si>
    <t>Actualizar los Registros de Activos de Información de la Universidad Industrial de Santander</t>
  </si>
  <si>
    <t>Hacer permanentes actualizaciones de los Registros de Activos de Información, según necesidades</t>
  </si>
  <si>
    <t>Activos de Información actualizados y publicados.</t>
  </si>
  <si>
    <t>Dirección de Certificación y Gestión Documental y la División de Servicios de Información</t>
  </si>
  <si>
    <t>Implementación del Programa de Documentos Especiales. FASE 1</t>
  </si>
  <si>
    <t xml:space="preserve">Socializar a las UAA el Programa de Documentos Especiales para su Implementación </t>
  </si>
  <si>
    <t>Programa de Documentos Especiales implementado</t>
  </si>
  <si>
    <t>3.3.</t>
  </si>
  <si>
    <t>Implementación del Programa de Documentos Vitales o Esenciales. FASE 1</t>
  </si>
  <si>
    <t xml:space="preserve">Socializar a las UAA el Programa de Documentos Vitales o Esenciales para su Implementación </t>
  </si>
  <si>
    <t>Programa de Documentos Vitales o Esenciales implementado</t>
  </si>
  <si>
    <t>Implementación del Programa de Reprografía. FASE 1</t>
  </si>
  <si>
    <t xml:space="preserve">Socializar a las UAA el Programa de Reprografía para su Implementación </t>
  </si>
  <si>
    <t>Programa de Reprografía implementado</t>
  </si>
  <si>
    <t>Identificación de los Archivos de Derechos Humanos en los Instrumentos Archivísticos de la Universidad Industrial de Santander. FASE 2</t>
  </si>
  <si>
    <t>Archivos de Derechos Humanos identificados en los Instrumentos Archivísticos según las directrices del Protocolo de Gestión Documental del Archivo General de la Nación y Centro Nacional de Memoria Histórica.</t>
  </si>
  <si>
    <t xml:space="preserve">Archivos de Derechos Humanos identificados en los Instrumentos Archivísticos y publicados </t>
  </si>
  <si>
    <t>Elaborar un documento donde se listen acciones de inclusión y criterio diferencial de accesibilidad realizadas por las unidades</t>
  </si>
  <si>
    <t>Documento de acciones de inclusión y criterio diferencial de accesibilidad</t>
  </si>
  <si>
    <t>Un documento de acciones de inclusión y criterio diferencial de accesibilidad</t>
  </si>
  <si>
    <r>
      <t xml:space="preserve">Subcomponente 1
</t>
    </r>
    <r>
      <rPr>
        <sz val="9"/>
        <color rgb="FF000000"/>
        <rFont val="Arial"/>
        <family val="2"/>
      </rPr>
      <t>Lineamientos de Transparencia Activa</t>
    </r>
  </si>
  <si>
    <r>
      <t xml:space="preserve">Subcomponente 2
</t>
    </r>
    <r>
      <rPr>
        <sz val="9"/>
        <color rgb="FF000000"/>
        <rFont val="Arial"/>
        <family val="2"/>
      </rPr>
      <t>Lineamientos de Transparencia Pasiva</t>
    </r>
  </si>
  <si>
    <r>
      <t xml:space="preserve">Subcomponente 3
</t>
    </r>
    <r>
      <rPr>
        <sz val="9"/>
        <color rgb="FF000000"/>
        <rFont val="Arial"/>
        <family val="2"/>
      </rPr>
      <t>Elaboración de los Instrumentos de Gestión de la Información</t>
    </r>
  </si>
  <si>
    <r>
      <t xml:space="preserve">Subcomponente 4
</t>
    </r>
    <r>
      <rPr>
        <sz val="9"/>
        <color theme="1"/>
        <rFont val="Arial"/>
        <family val="2"/>
      </rPr>
      <t>Criterio Diferencial de Accesibilidad</t>
    </r>
  </si>
  <si>
    <r>
      <t xml:space="preserve">Subcomponente 5
</t>
    </r>
    <r>
      <rPr>
        <sz val="9"/>
        <color theme="1"/>
        <rFont val="Arial"/>
        <family val="2"/>
      </rPr>
      <t>Monitoreo del Acceso a la Información Pública</t>
    </r>
  </si>
  <si>
    <t xml:space="preserve">Ejecutar las actividades establecidas en el Plan Anual de Auditorías Internas. </t>
  </si>
  <si>
    <t>Reporte o Informe de actividades ejecutadas en el año (100%)</t>
  </si>
  <si>
    <t xml:space="preserve">Dirección de Control Interno y Evaluación de Gestión </t>
  </si>
  <si>
    <t>20 de diciembre de 2021</t>
  </si>
  <si>
    <t>Iniciativas adicionales</t>
  </si>
  <si>
    <t xml:space="preserve">Componente 6. </t>
  </si>
  <si>
    <t xml:space="preserve">UNIDADES </t>
  </si>
  <si>
    <t xml:space="preserve">Jefe unidad </t>
  </si>
  <si>
    <t>UISALUD</t>
  </si>
  <si>
    <t>Protocolo</t>
  </si>
  <si>
    <t xml:space="preserve">Admisiones y Registro Académico </t>
  </si>
  <si>
    <t xml:space="preserve">Vicerrectoría Administrativa + Coordinadora de Calidad </t>
  </si>
  <si>
    <t>X</t>
  </si>
  <si>
    <t>Componente PAAC</t>
  </si>
  <si>
    <t xml:space="preserve">Daniel Sierra </t>
  </si>
  <si>
    <t xml:space="preserve">Correo </t>
  </si>
  <si>
    <t xml:space="preserve">Gerardo Latorre </t>
  </si>
  <si>
    <t xml:space="preserve">Javier Acevedo </t>
  </si>
  <si>
    <t xml:space="preserve">Olga Chacón </t>
  </si>
  <si>
    <t xml:space="preserve">Sergio Utrera </t>
  </si>
  <si>
    <t xml:space="preserve">Robinson Delgado </t>
  </si>
  <si>
    <t xml:space="preserve">Juan Carlos Escobar </t>
  </si>
  <si>
    <t xml:space="preserve">Vidal Abreo </t>
  </si>
  <si>
    <t>protocolo@uis.edu.co</t>
  </si>
  <si>
    <t xml:space="preserve">Yohanna </t>
  </si>
  <si>
    <t>dasierra@uis.edu.co
dirplan@uis.edu.co</t>
  </si>
  <si>
    <t>vicerrector.adm@uis.edu.co
glatorre@uis.edu.co</t>
  </si>
  <si>
    <t>dialanda@uis.edu.co
sanjulpe@uis.edu.co</t>
  </si>
  <si>
    <t>planges@uis.edu.co</t>
  </si>
  <si>
    <t>direcge@uis.edu.co</t>
  </si>
  <si>
    <t xml:space="preserve">Adriana Afanador
Jorge Vidal </t>
  </si>
  <si>
    <t xml:space="preserve">Profesional /Facilitador </t>
  </si>
  <si>
    <t>apafanad@uis.edu.co 
direcge7@uis.edu.co</t>
  </si>
  <si>
    <t>admisiones@uis.edu.co</t>
  </si>
  <si>
    <t>calidad.admisiones@uis.edu.co</t>
  </si>
  <si>
    <t>ggomezpa@uis.edu.co</t>
  </si>
  <si>
    <t>uisalud.coorcalidad@uis.edu.co</t>
  </si>
  <si>
    <t>dir.comunicaciones@uis.edu.co</t>
  </si>
  <si>
    <t>soancadi@uis.edu.co</t>
  </si>
  <si>
    <t xml:space="preserve">Anjeline Cadena </t>
  </si>
  <si>
    <t>divrechu@uis.edu.co</t>
  </si>
  <si>
    <t xml:space="preserve">Antonia Sambrano </t>
  </si>
  <si>
    <t>azambran@uis.edu.co</t>
  </si>
  <si>
    <t xml:space="preserve">Marysabel </t>
  </si>
  <si>
    <t>mtduarte@uis.edu.co</t>
  </si>
  <si>
    <t>contratacion9@uis.edu.co</t>
  </si>
  <si>
    <t>admdoc@uis.edu.co</t>
  </si>
  <si>
    <t>amalferp@uis.edu.co</t>
  </si>
  <si>
    <t>jefe.dsi@uis.edu.co</t>
  </si>
  <si>
    <t xml:space="preserve">Laura Rueda </t>
  </si>
  <si>
    <t>profesional.dsi@uis.edu.co</t>
  </si>
  <si>
    <t>easanmi@uis.edu.co</t>
  </si>
  <si>
    <t>divfinan7@uis.edu.co</t>
  </si>
  <si>
    <t xml:space="preserve">Diana </t>
  </si>
  <si>
    <t>iarojasc@uis.edu.co</t>
  </si>
  <si>
    <t>planfis2@uis.edu.co</t>
  </si>
  <si>
    <t xml:space="preserve">Jurídica </t>
  </si>
  <si>
    <t xml:space="preserve">Milena Alférez </t>
  </si>
  <si>
    <t xml:space="preserve">Efraín Sanmiguel </t>
  </si>
  <si>
    <t xml:space="preserve">Claudia Gómez </t>
  </si>
  <si>
    <t xml:space="preserve">División de Planta Física </t>
  </si>
  <si>
    <t xml:space="preserve">Iván Rojas </t>
  </si>
  <si>
    <t xml:space="preserve">Sandra Leguizamón </t>
  </si>
  <si>
    <t xml:space="preserve">Diana Landazábal
Juliana Peña </t>
  </si>
  <si>
    <t xml:space="preserve">Gonzalo Gómez </t>
  </si>
  <si>
    <t xml:space="preserve">Raúl </t>
  </si>
  <si>
    <t xml:space="preserve">División de Gestión del Talento Humano </t>
  </si>
  <si>
    <t xml:space="preserve">María teresa Duarte </t>
  </si>
  <si>
    <t xml:space="preserve">Mapa de riesgos corrupción </t>
  </si>
  <si>
    <t xml:space="preserve">I Seguimiento </t>
  </si>
  <si>
    <t xml:space="preserve">II Seguimiento </t>
  </si>
  <si>
    <t xml:space="preserve">III Seguimiento </t>
  </si>
  <si>
    <t>1.1</t>
  </si>
  <si>
    <t>Registro de la revisión de los nuevos lineamientos en administración de riesgos</t>
  </si>
  <si>
    <t>1.2</t>
  </si>
  <si>
    <t>1.3</t>
  </si>
  <si>
    <t>En el marco de la política de equidad la Institución elaboró un documento que recopila las acciones que adelanta en este sentido.</t>
  </si>
  <si>
    <t xml:space="preserve">Constantemente se realiza revisión del micrositio de Transparencia y Acceso a la Información Pública, con motivo del diligenciamiento del FURAG institucional, fue necesario hacer una verificación de información en donde se identificó la necesidad de actualizar unos ítems y de crear otros que contribuyen a fortalecer la difusión de información que se encuentra en este espacio. </t>
  </si>
  <si>
    <t>Se realizó la actualización de la Matriz de Grupos de Interés en febrero de 2021, cambios aprobados por el Vicerrector Administrativo y el Jefe de Planeación.
En el documento se incluyeron  algunos subgrupos relacionados con la situación actual de salud pública en el subgrupo de entidades gubernamentales, autoridades reguladoras  y de control, al igual que se fortaleció las necesidades y expectativas del grupo. En el seguimiento de las expectativas se incluyó reporte según requerimiento de los entes de control y entidades reguladoras, al igual que los Indicadores Rutas Integrales de Atención  en Salud- RIAS.</t>
  </si>
  <si>
    <t xml:space="preserve">La Dirección de Control Interno y Evaluación de Gestión elaboró el material de apoyo con  la información de PQRDS a ser socializada a los líderes y facilitadores en el segundo semestre del año 2021. </t>
  </si>
  <si>
    <t>La Unidad a través de la oficina de coordinación de vigilancia epidemiológica y gestión del riesgo inició el proceso de la caracterización de la población usuaria de acuerdo con los lineamientos del Ministerio de Protección Social, con la descripción de la población , de la estructura y ubicación.</t>
  </si>
  <si>
    <t xml:space="preserve">Las unidades responsables realizaron la actualización de los Registros de Activos de Información, esta es una actividad permanente según las necesidades de cambios que se identifiquen. </t>
  </si>
  <si>
    <t xml:space="preserve">Esta actividad es de carácter permanente a la fecha se cuenta con la actualización de las Tablas de Control de Acceso. </t>
  </si>
  <si>
    <t>Revisar los nuevos lineamientos de administración de riesgos aplicables a la Institución.</t>
  </si>
  <si>
    <r>
      <t xml:space="preserve">Revisar cambios en los trámites de verificación de datos para título, de matrícula académica, de situación académica del estudiante. 
</t>
    </r>
    <r>
      <rPr>
        <sz val="8"/>
        <color theme="4" tint="-0.249977111117893"/>
        <rFont val="Arial"/>
        <family val="2"/>
      </rPr>
      <t xml:space="preserve">(Acción constante pero transitoria por efectos de salud pública) </t>
    </r>
  </si>
  <si>
    <t xml:space="preserve">% Alcance
I Cuatrimestre  </t>
  </si>
  <si>
    <t xml:space="preserve">% Alcance
II Cuatrimestre  </t>
  </si>
  <si>
    <t xml:space="preserve">% Alcance
III Cuatrimestre  </t>
  </si>
  <si>
    <t xml:space="preserve">% Alcance 
I Cuatrimestre </t>
  </si>
  <si>
    <t>mayo - agosto 2021</t>
  </si>
  <si>
    <t>De cara a avanzar en el compromiso y propósito de rendir cuentas de la actividad institucional, con el concurso de la Dirección de Comunicaciones se produjo y se puso en circulación una Edición Especial del periódico Cátedra Libre (que circuló impresa entre mayo y junio), con el resumen de los aspectos más significativos en materia de formación e investigación desarrollada durante la vigencia 2020 (en el marco de la Emergencia económica y sanitaria declarada por cuenta de la pandemia). A partir de ese producto comunicativo, se desarrollaron diversas piezas gráficas y audiovisuales que fueron publicadas por redes sociales y canales de video.  A su vez, se realizaron productos audiovisuales para difundir en el encuentro de la Dirección Universitaria con el Comité de Gremios de Santander, a partir del cual se rindió cuentas en relación con la gestión y los aportes institucionales liderados por la UIS durante la vigencia 2020, con miras a consolidarse como Ecosistema para el aprendizaje, la investigación y la innovación.</t>
  </si>
  <si>
    <t>Este aspecto será medido una vez se surtan las audiencias de rendición pública de cuentas. Sin embargo es de anotar que se avanza en la revisión y ajuste de la herramienta (formato) que se emplea para evaluar el ejercicio de rendición institucional.</t>
  </si>
  <si>
    <t>Se ha logrado realizar un traslado parcial del 80% del archivo académico, con lo cual se ha desarrollado consulta de algunas historias académicas para certificados de personal que hizo sus estudios antes del año 1986, los cuales no se encuentran registrados en el archivo académico. Se proyecta el traslado total del archivo, antes de terminar el año, con lo cual se estipulará, en qué casos y para que procesos se continuara la consulta de historias académicas y que procesos quedaran con actividades netamente digitales.</t>
  </si>
  <si>
    <t>La Dirección de Control Interno y  Evaluación de Gestión realiza diariamente seguimiento al sistema de PQRDSF; en estos seguimientos parciales realizados diariamente no se han identificado solicitudes vencidas por términos legales.  
En el primer trimestre de 2021 fue publicado el informe del 2do semestre del año 2020. 
El informe del primer semestre del año 2021 se encuentra en etapa de revisión para posterior publicación en página web. 
https://bit.ly/3Eo5QDZ</t>
  </si>
  <si>
    <t>Se envió circular el 30 de julio de 2021, para la identificación de los Documentos Vitales o Esenciales por parte de las UAA.  Se envió invitación a las UAA para participar en la identificación de los Documentos Vitales o Esenciales el día 17 Y 25 de agosto de 2021, se realizó jornada de orientación del diligenciamiento del formato a las UAA.</t>
  </si>
  <si>
    <t xml:space="preserve">La Dirección de Certificación y Gestión Documental elaboró un Instructivo de Digitalización, el cual ha sido ajustado según revisiones y necesidades propias de la institución. </t>
  </si>
  <si>
    <t>31 de agosto de 2021</t>
  </si>
  <si>
    <t xml:space="preserve">Periódicamente se establece contacto con las unidades para verificar que se avance en el plan de acción y cuatrimestralmente la Dirección de Control Interno y Evaluación de Gestión realiza seguimiento al cumplimiento y verificación de trabajo adelantado en las actividades establecidas en el PAAC y en el Mapa de riesgos de Corrupción. 
Es importante precisar que cada líder de Unidad es responsable de hacer seguimiento y garantizar el avance de las acciones formuladas. </t>
  </si>
  <si>
    <t xml:space="preserve">La dirección de la Universidad, junto con el equipo técnico definió el alcance del proyecto en esta fase. A partir de esta definición se elaboraron los planes de trabajo para el desarrollo de los sistemas de información del sistema financiero y del sistema de talento humano. A lo anterior se suma el avance de los equipos de desarrollo RSI-UIS y RSI-Visión, en los sistemas de Talento Humano, y de Financiero y Contratación respectivamente, hasta alcanzar un 54% en el desarrollo del proyecto. </t>
  </si>
  <si>
    <t>En reuniones extraordinarias realizadas por el Equipo Técnico MIPG se adelanta revisión y actualización del Manual de Administración de Riesgos UIS, con base en los nuevos lineamientos establecidos en la guía del DAFP que surgió en el mes de diciembre de 2020, de igual forma se revisa material, metodologías adicionales y se asiste a capacitaciones virtuales con el fin de complementar la información que pueda llevar a mejorar la gestión de riesgos en la Universidad.</t>
  </si>
  <si>
    <t xml:space="preserve">En reuniones extraordinarias realizadas por el Equipo Técnico MIPG se adelanta revisión y actualización del Manual. 
Es necesario mencionar que el Manual de Administración de riesgos se actualizó conforme a la guía de riesgos del DAFP versión 4, sin embargo debido a la nueva versión de la guía del DAFP que surgió en el mes de diciembre de 2020 se adelanta una nuevamente revisión de dichas fuentes. </t>
  </si>
  <si>
    <t>Se elaboró la herramienta de riesgos conforme a la guía de riesgos del DAFP versión 4, sin embargo debido a la nueva versión de la guía del DAFP que surgió en el mes de diciembre de 2020 es necesario hacer una nueva revisión y actualización y remitirlo para su aprobación al Comité de Control interno</t>
  </si>
  <si>
    <t>Se actualizó en el mes de enero con el acompañamiento de varias unidades y se publicó en la página web. https://bit.ly/3EatIL7</t>
  </si>
  <si>
    <t xml:space="preserve">Se envía el 10 de septiembre 2021 Circular informativa a Jefes, líderes de procesos y ordenadores de gasto, con el asunto: Monitoreo y revisión del Mapa de Riesgos de Corrupción UIS. 
Se socializó la versión preliminar del Plan Anticorrupción que incluye el componente de gestión de riesgos de corrupción y del mapa. Adicionalmente se publica en el micrositio de la Dirección de Control Interno y Evaluación de Gestión el boletín de la infografía de riesgos
https://bit.ly/2XrV7Yd </t>
  </si>
  <si>
    <t>En lo transcurrido enero - agosto 2021 se han enviado 2 circulares informativas relacionadas con Mapa de Riesgos de Corrupción UIS. 
Para el periodo de seguimiento (mayo-agosto) se envía el 10 de septiembre 2021 Circular informativa a Jefes, líderes de procesos y ordenadores de gasto, con el asunto: Monitoreo y revisión del Mapa de Riesgos de Corrupción UIS.</t>
  </si>
  <si>
    <t>La implementación del nuevo software asistencial de la Unidad, se encuentra en los últimos ajustes para la puesta en marcha del mismo. 
Los avances realizados en el periodo mayo- agosto son los siguientes:
• Cargue de los convenios correspondientes.
• Comprobación en el sistema de información correspondiente a los convenios cargados con el fin de que esta sea la correcta (datos de los procedimientos de cada convenio, así como los diferentes permisos de acuerdo al nivel de autorización); de igual manera lo que se identifica que no fue cargado anteriormente, se está cargando manualmente. 
• Pruebas con los datos fidedignos para evaluar fallas o falencias en cada uno de los módulos del software. 
Una vez terminadas las pruebas se procederá a iniciar jornada de capacitación a todo el personal y posteriormente se dará por implementado el software.</t>
  </si>
  <si>
    <t xml:space="preserve">Con base en el reporte de Protocolo, se recibió y organizó la información producida por las Unidades Académico Administrativas la cual es insumo para la consolidación y desarrollo de la rendición de cuentas. </t>
  </si>
  <si>
    <t xml:space="preserve">La Audiencia Pública de Rendición de Cuentas basados en los resultados del informe de gestión y cumpliendo con los lineamientos establecidos en el cronograma anual de la Superintendencia Nacional de Salud para la Unidad especializada de Salud-UISALUD- se realizó el día 20 de mayo a las 3:00 pm, la cual fue transmitida vía streming a través de los medios de comunicación de la Institucional. </t>
  </si>
  <si>
    <t>En cumplimiento a la actividad propuesta, la División de Gestión de Talento humano desde el subproceso de Formación de Personal desarrollo la actividad denominada "PLAN ANTICORRUPCIÓN Y ATENCIÓN AL CIUDADANO, RÉGIMEN DE INHABILIDADES, INCOMPATIBILIDADES Y CONFLICTOS DE INTERES" obteniendo los siguiente resultados, en cuanto a participación y percepción: 
- Fecha de actividad: 25 de junio de 2021
- Horario: entre las 8:00 y las 10:00 a. m. 
- Funcionarios convocados: 617
- Asistentes: 585
-  Modalidad: virtual, en sala Zoom
- Actividad impartida por un Abogado 
- Evaluación de reacción: 91,48 / 100</t>
  </si>
  <si>
    <t>La implementación del nuevo software asistencial de la Unidad, se encuentra en los últimos ajustes para la puesta en marcha del mismo. 
Los avances realizados en el periodo mayo- agosto son los siguientes:
• Cargue de los convenios correspondientes.
• Comprobación en el sistema de información correspondiente a los convenios cargados con el fin de que esta sea la correcta (datos de los procedimientos de cada convenio, así como los diferentes permisos de acuerdo al nivel de autorización); de igual manera lo que se identifica que no fue cargado anteriormente, se está cargando manualmente. 
• Pruebas con los datos fidedignos para evaluar fallas o falencias en cada uno de los módulos del software. 
Una vez terminadas las pruebas se procederla a realizar jornada de capacitación a todo el personal y posteriormente se dará por implementado el software.</t>
  </si>
  <si>
    <t xml:space="preserve">La capacitación al personal sobre, una adecuada implementación de la historia clínica electrónica, se realizó en una primera fase de capacitación a un grupo del personal asistencial de UISALUD en el periodo 2020. Sin embargo se requirió que a la puesta en marcha del software se realice una actualización.
El sistema se encuentra en pruebas finales, una vez sea terminado se realizará la capacitación correspondiente y actualizada de los cambios realizados al software en el manejo de historias clínicas electrónicas. </t>
  </si>
  <si>
    <t xml:space="preserve">La Unidad formuló un plan de capacitación para el año 2021, estableciendo fechas de ejecución entre los meses de mayo a diciembre, a corte del mes de agosto se han desarrollado las siguientes capacitaciones: protocolo PAPSIVI, limpieza y desinfección, manejo y gestión de residuos en actividades de salud y protocolo de bioseguridad; se encuentran por ejecutar algunos temas los cuales se desarrollará en el 3 cuatrimestre del año en curso. </t>
  </si>
  <si>
    <t>En el mes de febrero de 2021 el Comité Institucional de Coordinación de Control Interno aprobó el Plan Anual de Auditorías Internas. 
A partir del mes de febrero se dio inicio a la ejecución de auditorías de gestión y calidad, en cuanto a los demás aspectos contenidos en el plan se ejecutan conforme a lo establecido por la normativa interna y externa. 
A corte 30 de junio según el seguimiento se tienen los siguientes datos: Auditorías programadas 74, auditorías ejecutadas 40 (20 de calidad).</t>
  </si>
  <si>
    <t>Actualmente se cuenta con el Listado Maestro de Documentos Externos el cual es actualizado periódicamente y contiene la normativa vigente aplicable a la Unidad Especializada de Salud “UISALUD” de la Universidad Industrial de Santander.</t>
  </si>
  <si>
    <t>Identificación de los Archivos de Derechos Humanos contenidos en el Índice de Información Clasificada y Reservada y en las Tablas de Control de Acceso.</t>
  </si>
  <si>
    <t>Durante el periodo de mayo  a agosto se ha realizado gestión para incluir los documentos del proceso de UISALUD dentro del Sistema de Gestión Integrado (SGI) de la Universidad industrial de Santander. 
Se han enviado documentos a la Coordinación de Calidad de la Universidad para revisión y posteriormente seguir en el proceso de publicación en la Intranet.</t>
  </si>
  <si>
    <t>Se realizaron las orientaciones respectivas para el diligenciamiento del formato  y se recibieron los mismos diligenciados de las diferentes UUA que participaron.</t>
  </si>
  <si>
    <t xml:space="preserve">Esta es una actividad permanente para la cual constantemente las unidades actualizan las Tablas de Retención Documental las cuales son revisadas por la DCGD y se presentan ante el Comité Institucional de Gestión y Desempeño para su aprobación, cuya ultima reunión fue en el mes de abril de 2021. </t>
  </si>
  <si>
    <t>Durante el periodo mayo - agosto de 2021 se dio continuidad a la ejecución de las acciones establecidas en el PAAC 2021, destacando como actividad masiva y participativa la capacitación coordinada por la División de Gestión de Talento Humano desde el subproceso de Formación de Personal, denominada "PLAN ANTICORRUPCIÓN Y ATENCIÓN AL CIUDADANO, RÉGIMEN DE INHABILIDADES, INCOMPATIBILIDADES Y CONFLICTOS DE INTERES" en la cual se obtuvieron los siguientes resultados, en cuanto a participación y percepción: 
- Fecha de actividad: 25 de junio de 2021
- Horario: entre las 8:00 y las 10:00 a. m. 
- Funcionarios convocados: 617
- Asistentes: 585
- Modalidad: virtual, en sala Zoom
- Actividad impartida por un Abogado 
- Evaluación de reacción: 91,48 / 100
Es necesario precisar que el promedio de cumplimiento del avance en todos los componentes, varía teniendo en cuenta la cantidad de acciones por componente, adicionalmente dichas acciones pueden ser modificadas o remplazadas siempre y cuando los argumentos estén encaminados al mejoramiento institucional para combatir la corrupción.</t>
  </si>
  <si>
    <t xml:space="preserve">El Director de Control Interno y Evaluación de Gestión constantemente hace seguimiento al cumplimiento de las actividades establecidas en el Programa Anuall de Auditorías 2021. 
A corte 30 de junio según el seguimiento se tienen los siguientes datos: Auditorías programadas 74, auditorías ejecutadas 40 (20 de calidad), informes de ley rendidos o publicados oportunamente y sin contratiempos según fechas establecidas por la normativa. 
Es necesario tener presente que en el mes de febrero de 2021 el Comité Institucional de Coordinación de Control Interno aprobó el Plan Anual de Auditorías Internas. 
A partir del mes de febrero se dio inicio a la ejecución de auditorías de gestión y calidad, en cuanto a los demás aspectos contenidos en el plan s ejecutan conforme a lo establecido por la normativa interna y externa. </t>
  </si>
  <si>
    <t xml:space="preserve">La Universidad suscribió un total de: 
2.180  enero - abril, 1.995 mayo - agosto para un total parcial de 4.175 contratos.
Los soportes contractuales han sido publicados en la página web institucional, en cumplimiento de la normativa institucional  Estatuto de Contratación; Acuerdo del Consejo Superior No 079/2019 y adicionalmente han sido rendidos mensualmente por el representante legal, en la plataforma tecnológica SIA OBSERVA, de la Auditoría General de la República, dentro de los términos señalados por el ente de control (los primeros 3 días hábiles del mes siguiente en el que fueron suscritos). La DCIEG constantemente realizó el respectivo seguimiento y cuenta con las evidencias de los informes al respecto.  </t>
  </si>
  <si>
    <t xml:space="preserve">En el mes de agosto se realizó la publicación de los promocionales del plan anticorrupción los cuales se estarán emitiendo hasta el mes de diciembre del 2021. 
Se cuenta con las evidencias del desarrollo del componente 5, se cuenta con textos, audios grabados, audios grabados de acuerdo a los textos, promos emitidas.  </t>
  </si>
  <si>
    <t xml:space="preserve">El envío y posterior cargue de los documentos correspondientes al proceso contractual se ha llevado a cabo de acuerdo a los lineamientos establecidos por la Institución mediante las siguientes clases de contratos:
* Orden de Prestación de Servicios
* Orden de Trabajo
* Orden de Compra
* Registro Contractual de Contratos
* Contrato de Suministro de Bienes
Los documentos que se encuentran cargados en un 96% teniendo en cuenta los contratos con fecha de inicio enero 2021 y fecha de finalización máxima 31 de agosto de 2021. </t>
  </si>
  <si>
    <t xml:space="preserve">Profesionales de la División de Contratación y de la Dirección de Comunicaciones realizaron  retroalimentación del guion de televisión que se desarrolló; actualmente se avanza en el ajuste y posteriormente se iniciará la producción, se proyecta para el mes de octubre culminarlo y realizar la respectiva publicación. </t>
  </si>
  <si>
    <t>En cumplimiento a la actividad propuesta, la DGTH desde el subproceso de Formación de Personal desarrolló la actividad denominada "PLAN ANTICORRUPCIÓN Y ATENCIÓN AL CIUDADANO, RÉGIMEN DE INHABILIDADES, INCOMPATIBILIDADES Y CONFLICTOS DE INTERES" obteniendo los siguiente resultados, en cuanto a participación y percepción: 
- Fecha de actividad: 25 de junio de 2021
- Horario: entre las 8:00 y las 10:00 a. m. 
- Funcionarios convocados: 617
- Asistentes: 585
-  Modalidad: virtual, en sala Zoom
- Actividad impartida por un Abogado 
- Evaluación de reacción: 91,48 / 100</t>
  </si>
  <si>
    <t>La Dirección de Comunicaciones ha adelantado actividades de difusión que contribuyen al mejoramiento y socialización como rendición de cuentas entre lo que se encuentra los siguientes acciones:  
1. La publicación edición especial de Catedra Libre titulada Soluciones, a través del cual, se publica un pormenorizado balance de la gestión de la Universidad en favor de estudiantes y profesores durante la época más difícil de la pandemia.
2. Se brinda acompañamiento periodístico y fotográfico a la actividad de socialización y reconocimiento por parte de los profesores de las cinco facultades y el IPRED de los nuevos espacios habilitados por la alta dirección de la Universidad para apoyar la docencia, la investigación y la extensión social.  
3. Se realizó publicación en medios externos como Vanguardia y el Frente 
4. Se publicó en el periódico Hechos UIS edición No 124, “la UIS transformada de regreso a la presencialidad”   
5. Nota web avance del desarrollo institucional 2019-2030
6. Se publicó en el canal YouTube el video de la infraestructura moderna.
7. Se publicó en el canal YouTube aulas hibridas en la sede Barrancabermeja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</si>
</sst>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6"/>
      <color theme="0"/>
      <name val="Humanst521 BT"/>
      <family val="2"/>
    </font>
    <font>
      <b/>
      <sz val="11"/>
      <color theme="0"/>
      <name val="Humanst521 BT"/>
      <family val="2"/>
    </font>
    <font>
      <b/>
      <sz val="10"/>
      <color rgb="FFFF0000"/>
      <name val="Humanst521 BT"/>
      <family val="2"/>
    </font>
    <font>
      <sz val="10"/>
      <color theme="1"/>
      <name val="Humanst521 BT"/>
    </font>
    <font>
      <b/>
      <sz val="11"/>
      <color rgb="FF000000"/>
      <name val="Humanst521 BT"/>
    </font>
    <font>
      <b/>
      <sz val="11"/>
      <color theme="1"/>
      <name val="Humanst521 BT"/>
    </font>
    <font>
      <sz val="11"/>
      <color theme="1"/>
      <name val="Humanst521 BT"/>
    </font>
    <font>
      <b/>
      <sz val="18"/>
      <color theme="0"/>
      <name val="Humanst521 BT"/>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sz val="16"/>
      <color rgb="FFFF0000"/>
      <name val="Humanst521 BT"/>
      <family val="2"/>
    </font>
    <font>
      <b/>
      <sz val="9"/>
      <color rgb="FF000000"/>
      <name val="Arial"/>
      <family val="2"/>
    </font>
    <font>
      <b/>
      <sz val="9"/>
      <color theme="1"/>
      <name val="Arial"/>
      <family val="2"/>
    </font>
    <font>
      <sz val="9"/>
      <color rgb="FF000000"/>
      <name val="Arial"/>
      <family val="2"/>
    </font>
    <font>
      <sz val="9"/>
      <color theme="1"/>
      <name val="Arial"/>
      <family val="2"/>
    </font>
    <font>
      <sz val="8"/>
      <color rgb="FF000000"/>
      <name val="Arial"/>
      <family val="2"/>
    </font>
    <font>
      <sz val="8"/>
      <color theme="1"/>
      <name val="Arial"/>
      <family val="2"/>
    </font>
    <font>
      <b/>
      <sz val="14"/>
      <color rgb="FFFFFFFF"/>
      <name val="Arial"/>
      <family val="2"/>
    </font>
    <font>
      <sz val="10"/>
      <color theme="1"/>
      <name val="Calibri"/>
      <family val="2"/>
      <scheme val="minor"/>
    </font>
    <font>
      <sz val="10"/>
      <color rgb="FF000000"/>
      <name val="Arial"/>
      <family val="2"/>
    </font>
    <font>
      <b/>
      <sz val="10"/>
      <color theme="1"/>
      <name val="Calibri"/>
      <family val="2"/>
      <scheme val="minor"/>
    </font>
    <font>
      <u/>
      <sz val="11"/>
      <color theme="10"/>
      <name val="Calibri"/>
      <family val="2"/>
      <scheme val="minor"/>
    </font>
    <font>
      <sz val="10"/>
      <name val="Arial"/>
      <family val="2"/>
    </font>
    <font>
      <sz val="9"/>
      <name val="Arial"/>
      <family val="2"/>
    </font>
    <font>
      <sz val="8"/>
      <color theme="4" tint="-0.249977111117893"/>
      <name val="Arial"/>
      <family val="2"/>
    </font>
    <font>
      <b/>
      <sz val="10"/>
      <color rgb="FF000000"/>
      <name val="Arial"/>
      <family val="2"/>
    </font>
    <font>
      <sz val="10"/>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DDEBF7"/>
        <bgColor indexed="64"/>
      </patternFill>
    </fill>
    <fill>
      <patternFill patternType="solid">
        <fgColor rgb="FF1F4E78"/>
        <bgColor indexed="64"/>
      </patternFill>
    </fill>
    <fill>
      <patternFill patternType="solid">
        <fgColor rgb="FFFFFFFF"/>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42" fillId="0" borderId="0" applyNumberFormat="0" applyFill="0" applyBorder="0" applyAlignment="0" applyProtection="0"/>
  </cellStyleXfs>
  <cellXfs count="259">
    <xf numFmtId="0" fontId="0" fillId="0" borderId="0" xfId="0"/>
    <xf numFmtId="0" fontId="3" fillId="0" borderId="0" xfId="0" applyFont="1" applyBorder="1" applyAlignment="1">
      <alignment wrapText="1"/>
    </xf>
    <xf numFmtId="0" fontId="3"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center" vertical="center"/>
    </xf>
    <xf numFmtId="9" fontId="3" fillId="0" borderId="0" xfId="0" applyNumberFormat="1" applyFont="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0" xfId="0" applyBorder="1" applyAlignment="1">
      <alignment vertical="center"/>
    </xf>
    <xf numFmtId="0" fontId="0" fillId="0" borderId="11" xfId="0" applyBorder="1" applyAlignment="1">
      <alignment vertical="center"/>
    </xf>
    <xf numFmtId="0" fontId="6"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6" fillId="5" borderId="0" xfId="0" applyFont="1" applyFill="1"/>
    <xf numFmtId="0" fontId="12" fillId="5" borderId="0" xfId="0" applyFont="1" applyFill="1" applyAlignment="1">
      <alignment vertical="center"/>
    </xf>
    <xf numFmtId="0" fontId="12" fillId="0" borderId="0" xfId="0" applyFont="1"/>
    <xf numFmtId="0" fontId="15" fillId="0" borderId="0" xfId="0" applyFont="1"/>
    <xf numFmtId="0" fontId="15" fillId="0" borderId="0" xfId="0" applyFont="1" applyAlignment="1">
      <alignment horizontal="center" vertical="center"/>
    </xf>
    <xf numFmtId="9" fontId="7" fillId="7" borderId="1" xfId="1" applyFont="1" applyFill="1" applyBorder="1" applyAlignment="1">
      <alignment horizontal="center" vertical="center" wrapText="1"/>
    </xf>
    <xf numFmtId="0" fontId="3" fillId="0" borderId="12" xfId="0" applyFont="1" applyBorder="1"/>
    <xf numFmtId="0" fontId="3" fillId="0" borderId="13"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3" fillId="0" borderId="0" xfId="0" applyFont="1"/>
    <xf numFmtId="0" fontId="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16" fillId="8" borderId="1" xfId="0" applyFont="1" applyFill="1" applyBorder="1" applyAlignment="1">
      <alignment horizontal="center" vertical="center"/>
    </xf>
    <xf numFmtId="0" fontId="15" fillId="0" borderId="0" xfId="0" applyFont="1" applyAlignment="1">
      <alignment horizontal="center" vertical="center" wrapText="1"/>
    </xf>
    <xf numFmtId="9" fontId="6" fillId="0" borderId="0" xfId="1" applyFont="1" applyAlignment="1">
      <alignment horizontal="center" vertical="center" wrapText="1"/>
    </xf>
    <xf numFmtId="9" fontId="6" fillId="0" borderId="0" xfId="1" applyFont="1" applyAlignment="1">
      <alignment horizontal="center" vertical="center"/>
    </xf>
    <xf numFmtId="9" fontId="7" fillId="5" borderId="0" xfId="1" applyFont="1" applyFill="1" applyAlignment="1">
      <alignment horizontal="center" vertical="center"/>
    </xf>
    <xf numFmtId="0" fontId="7" fillId="5" borderId="0" xfId="0" applyFont="1" applyFill="1" applyAlignment="1">
      <alignment vertical="center" wrapText="1"/>
    </xf>
    <xf numFmtId="0" fontId="6" fillId="0" borderId="0" xfId="0" applyFont="1" applyAlignment="1">
      <alignment vertical="center"/>
    </xf>
    <xf numFmtId="0" fontId="6" fillId="9" borderId="0" xfId="0" applyFont="1" applyFill="1" applyAlignment="1">
      <alignment vertical="center"/>
    </xf>
    <xf numFmtId="0" fontId="7" fillId="5" borderId="0" xfId="0" applyFont="1" applyFill="1" applyAlignment="1">
      <alignment vertical="center"/>
    </xf>
    <xf numFmtId="0" fontId="4" fillId="7" borderId="1" xfId="0" applyFont="1" applyFill="1" applyBorder="1" applyAlignment="1">
      <alignment horizontal="center" vertical="center" wrapText="1"/>
    </xf>
    <xf numFmtId="0" fontId="18" fillId="5" borderId="0" xfId="0" applyFont="1" applyFill="1" applyAlignment="1">
      <alignment vertical="center" wrapText="1"/>
    </xf>
    <xf numFmtId="0" fontId="4" fillId="5" borderId="0" xfId="0" applyFont="1" applyFill="1" applyAlignment="1">
      <alignment wrapText="1"/>
    </xf>
    <xf numFmtId="0" fontId="18" fillId="0" borderId="0" xfId="0" applyFont="1" applyFill="1" applyAlignment="1">
      <alignment vertical="center" wrapText="1"/>
    </xf>
    <xf numFmtId="0" fontId="4" fillId="0" borderId="0" xfId="0" applyFont="1" applyFill="1" applyAlignment="1">
      <alignment wrapText="1"/>
    </xf>
    <xf numFmtId="0" fontId="20" fillId="7" borderId="1" xfId="0" applyFont="1" applyFill="1" applyBorder="1" applyAlignment="1">
      <alignment horizontal="center" vertical="center" wrapText="1"/>
    </xf>
    <xf numFmtId="0" fontId="21" fillId="7" borderId="1" xfId="0" applyFont="1" applyFill="1" applyBorder="1" applyAlignment="1">
      <alignment horizontal="center" vertical="center"/>
    </xf>
    <xf numFmtId="0" fontId="22" fillId="0" borderId="0" xfId="0" applyFont="1"/>
    <xf numFmtId="0" fontId="10" fillId="0" borderId="0" xfId="0" applyFont="1" applyAlignment="1">
      <alignment vertical="center"/>
    </xf>
    <xf numFmtId="0" fontId="3" fillId="0" borderId="0" xfId="0" applyFont="1" applyAlignment="1">
      <alignment vertical="center"/>
    </xf>
    <xf numFmtId="0" fontId="24" fillId="5" borderId="0" xfId="0" applyFont="1" applyFill="1" applyAlignment="1">
      <alignment vertical="center"/>
    </xf>
    <xf numFmtId="0" fontId="3" fillId="5" borderId="0" xfId="0" applyFont="1" applyFill="1"/>
    <xf numFmtId="0" fontId="26" fillId="5" borderId="0" xfId="0" applyFont="1" applyFill="1" applyAlignment="1">
      <alignment vertical="center"/>
    </xf>
    <xf numFmtId="0" fontId="10" fillId="5" borderId="0" xfId="0" applyFont="1" applyFill="1"/>
    <xf numFmtId="0" fontId="8" fillId="7" borderId="1" xfId="0" applyFont="1" applyFill="1" applyBorder="1" applyAlignment="1">
      <alignment horizontal="center" vertical="center"/>
    </xf>
    <xf numFmtId="0" fontId="8" fillId="0" borderId="0" xfId="0" applyFont="1" applyAlignment="1">
      <alignment vertical="center"/>
    </xf>
    <xf numFmtId="9" fontId="28" fillId="7" borderId="1" xfId="1" applyFont="1" applyFill="1" applyBorder="1" applyAlignment="1">
      <alignment horizontal="center" vertical="center" wrapText="1"/>
    </xf>
    <xf numFmtId="0" fontId="30" fillId="7" borderId="1" xfId="0" applyFont="1" applyFill="1" applyBorder="1" applyAlignment="1">
      <alignment horizontal="center" vertical="center"/>
    </xf>
    <xf numFmtId="0" fontId="30" fillId="0" borderId="0" xfId="0" applyFont="1" applyAlignment="1">
      <alignment vertical="center"/>
    </xf>
    <xf numFmtId="9" fontId="29" fillId="7" borderId="1" xfId="1" applyFont="1" applyFill="1" applyBorder="1" applyAlignment="1">
      <alignment horizontal="center" vertical="center" wrapText="1"/>
    </xf>
    <xf numFmtId="0" fontId="25" fillId="0" borderId="0" xfId="0" applyFont="1"/>
    <xf numFmtId="9" fontId="30" fillId="7" borderId="1" xfId="1" applyFont="1" applyFill="1" applyBorder="1" applyAlignment="1">
      <alignment horizontal="center" vertical="center" wrapText="1"/>
    </xf>
    <xf numFmtId="0" fontId="31" fillId="0" borderId="0" xfId="0" applyFont="1" applyAlignment="1">
      <alignment horizontal="center" vertical="center" wrapText="1"/>
    </xf>
    <xf numFmtId="0" fontId="11" fillId="0" borderId="0" xfId="0" applyFont="1" applyAlignment="1">
      <alignment vertical="center"/>
    </xf>
    <xf numFmtId="0" fontId="3" fillId="0" borderId="0" xfId="0" applyFont="1" applyAlignment="1">
      <alignment horizontal="justify" vertical="center"/>
    </xf>
    <xf numFmtId="0" fontId="2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9" fontId="7" fillId="5" borderId="16" xfId="0" applyNumberFormat="1" applyFont="1" applyFill="1" applyBorder="1" applyAlignment="1">
      <alignment horizontal="center" vertical="center" wrapText="1"/>
    </xf>
    <xf numFmtId="9" fontId="19" fillId="5" borderId="16"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32" fillId="0" borderId="1" xfId="0" applyFont="1" applyBorder="1" applyAlignment="1">
      <alignment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xf>
    <xf numFmtId="9" fontId="27" fillId="5" borderId="1" xfId="1"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4" fillId="0" borderId="1" xfId="0" applyFont="1" applyBorder="1" applyAlignment="1">
      <alignment horizontal="center" vertical="center"/>
    </xf>
    <xf numFmtId="0" fontId="36" fillId="0" borderId="1" xfId="0" applyFont="1" applyBorder="1" applyAlignment="1">
      <alignment horizontal="center" vertical="center"/>
    </xf>
    <xf numFmtId="0" fontId="36" fillId="0" borderId="1" xfId="0" applyFont="1" applyBorder="1" applyAlignment="1">
      <alignment horizontal="justify" vertical="center"/>
    </xf>
    <xf numFmtId="0" fontId="36" fillId="0" borderId="1" xfId="0" applyFont="1" applyBorder="1" applyAlignment="1">
      <alignment horizontal="justify" vertical="center" wrapText="1"/>
    </xf>
    <xf numFmtId="0" fontId="37" fillId="0" borderId="1" xfId="0" applyFont="1" applyBorder="1" applyAlignment="1">
      <alignment horizontal="center" vertical="center" wrapText="1"/>
    </xf>
    <xf numFmtId="0" fontId="37" fillId="0" borderId="1" xfId="0" applyFont="1" applyBorder="1" applyAlignment="1">
      <alignment horizontal="justify" vertical="center"/>
    </xf>
    <xf numFmtId="0" fontId="37" fillId="0" borderId="1" xfId="0" applyFont="1" applyBorder="1" applyAlignment="1">
      <alignment horizontal="justify" vertical="center" wrapText="1"/>
    </xf>
    <xf numFmtId="0" fontId="37" fillId="0" borderId="1" xfId="0" applyFont="1" applyBorder="1" applyAlignment="1">
      <alignment horizontal="center" vertical="center"/>
    </xf>
    <xf numFmtId="0" fontId="0" fillId="0" borderId="1" xfId="0" applyBorder="1" applyAlignment="1">
      <alignment horizontal="center" vertical="center" wrapText="1"/>
    </xf>
    <xf numFmtId="0" fontId="5" fillId="7" borderId="6" xfId="0" applyFont="1" applyFill="1" applyBorder="1" applyAlignment="1">
      <alignment horizontal="center" vertical="center"/>
    </xf>
    <xf numFmtId="0" fontId="5" fillId="7" borderId="6" xfId="0" applyFont="1" applyFill="1" applyBorder="1" applyAlignment="1">
      <alignment horizontal="center" vertical="center" wrapText="1"/>
    </xf>
    <xf numFmtId="0" fontId="34" fillId="0" borderId="1" xfId="0" applyFont="1" applyBorder="1" applyAlignment="1">
      <alignment horizontal="center" vertical="center" wrapText="1"/>
    </xf>
    <xf numFmtId="0" fontId="33" fillId="0" borderId="1" xfId="0" applyFont="1" applyBorder="1" applyAlignment="1">
      <alignment vertical="center" wrapText="1"/>
    </xf>
    <xf numFmtId="9" fontId="7" fillId="5" borderId="1" xfId="1" applyFont="1" applyFill="1" applyBorder="1" applyAlignment="1">
      <alignment horizontal="center" vertical="center"/>
    </xf>
    <xf numFmtId="0" fontId="13" fillId="7" borderId="6" xfId="0" applyFont="1" applyFill="1" applyBorder="1" applyAlignment="1">
      <alignment horizontal="center" vertical="center" wrapText="1"/>
    </xf>
    <xf numFmtId="0" fontId="34" fillId="0" borderId="1" xfId="0" applyFont="1" applyBorder="1" applyAlignment="1">
      <alignment horizontal="justify" vertical="center" wrapText="1"/>
    </xf>
    <xf numFmtId="0" fontId="6" fillId="0" borderId="0" xfId="0" applyFont="1" applyAlignment="1">
      <alignment horizontal="left" wrapText="1"/>
    </xf>
    <xf numFmtId="0" fontId="7" fillId="0" borderId="0" xfId="0" applyFont="1" applyAlignment="1">
      <alignment vertical="center" wrapText="1"/>
    </xf>
    <xf numFmtId="9" fontId="6" fillId="0" borderId="1" xfId="1" applyFont="1" applyBorder="1" applyAlignment="1">
      <alignment horizontal="center" vertical="center"/>
    </xf>
    <xf numFmtId="0" fontId="9" fillId="6" borderId="1" xfId="0" applyFont="1" applyFill="1" applyBorder="1" applyAlignment="1">
      <alignment vertical="center" wrapText="1"/>
    </xf>
    <xf numFmtId="0" fontId="39" fillId="0" borderId="0" xfId="0" applyFont="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wrapText="1"/>
    </xf>
    <xf numFmtId="0" fontId="41" fillId="4" borderId="1" xfId="0" applyFont="1" applyFill="1" applyBorder="1" applyAlignment="1">
      <alignment horizontal="center" vertical="center"/>
    </xf>
    <xf numFmtId="0" fontId="39" fillId="0" borderId="0" xfId="0" applyFont="1" applyAlignment="1">
      <alignment horizontal="center" vertical="center" wrapText="1"/>
    </xf>
    <xf numFmtId="0" fontId="39" fillId="0" borderId="1" xfId="0" applyFont="1" applyBorder="1" applyAlignment="1">
      <alignment horizontal="center" vertical="center" wrapText="1"/>
    </xf>
    <xf numFmtId="0" fontId="0" fillId="0" borderId="1" xfId="0" applyBorder="1" applyAlignment="1">
      <alignment horizontal="center" vertical="center"/>
    </xf>
    <xf numFmtId="0" fontId="42" fillId="0" borderId="1" xfId="2" applyBorder="1" applyAlignment="1">
      <alignment horizontal="center" vertical="center"/>
    </xf>
    <xf numFmtId="0" fontId="42" fillId="0" borderId="1" xfId="2" applyBorder="1" applyAlignment="1">
      <alignment horizontal="center" vertical="center" wrapText="1"/>
    </xf>
    <xf numFmtId="0" fontId="32" fillId="0" borderId="1" xfId="0" applyFont="1" applyBorder="1" applyAlignment="1">
      <alignment vertical="center" wrapText="1"/>
    </xf>
    <xf numFmtId="0" fontId="14" fillId="8" borderId="6" xfId="0" applyFont="1" applyFill="1" applyBorder="1" applyAlignment="1">
      <alignment horizontal="center" vertical="center" wrapText="1"/>
    </xf>
    <xf numFmtId="9" fontId="6" fillId="0" borderId="1" xfId="1" applyFont="1" applyBorder="1" applyAlignment="1">
      <alignment horizontal="center" vertical="center"/>
    </xf>
    <xf numFmtId="0" fontId="32" fillId="10" borderId="1" xfId="0" applyFont="1" applyFill="1" applyBorder="1" applyAlignment="1">
      <alignment horizontal="center" vertical="center" wrapText="1"/>
    </xf>
    <xf numFmtId="0" fontId="37" fillId="0" borderId="1" xfId="0" applyFont="1" applyBorder="1" applyAlignment="1">
      <alignment horizontal="justify" vertical="center" wrapText="1"/>
    </xf>
    <xf numFmtId="0" fontId="0" fillId="13" borderId="1" xfId="0" applyFill="1" applyBorder="1" applyAlignment="1">
      <alignment horizontal="center" vertical="center"/>
    </xf>
    <xf numFmtId="0" fontId="0" fillId="4" borderId="1" xfId="0" applyFill="1" applyBorder="1" applyAlignment="1">
      <alignment horizontal="center" vertical="center"/>
    </xf>
    <xf numFmtId="0" fontId="32" fillId="10" borderId="6" xfId="0" applyFont="1" applyFill="1" applyBorder="1" applyAlignment="1">
      <alignment horizontal="center" vertical="center"/>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4" fillId="7" borderId="9" xfId="0" applyFont="1" applyFill="1" applyBorder="1" applyAlignment="1">
      <alignment horizontal="center" vertical="center" wrapText="1"/>
    </xf>
    <xf numFmtId="0" fontId="15" fillId="0" borderId="0" xfId="0" applyFont="1" applyAlignment="1">
      <alignment wrapText="1"/>
    </xf>
    <xf numFmtId="0" fontId="33" fillId="10" borderId="1" xfId="0" applyFont="1" applyFill="1" applyBorder="1" applyAlignment="1">
      <alignment horizontal="center" vertical="center" wrapText="1"/>
    </xf>
    <xf numFmtId="0" fontId="35" fillId="5" borderId="1" xfId="0" applyFont="1" applyFill="1" applyBorder="1" applyAlignment="1">
      <alignment horizontal="justify" vertical="center" wrapText="1"/>
    </xf>
    <xf numFmtId="0" fontId="35" fillId="0" borderId="1" xfId="0" applyFont="1" applyBorder="1" applyAlignment="1">
      <alignment horizontal="justify" vertical="center" wrapText="1"/>
    </xf>
    <xf numFmtId="9" fontId="3" fillId="5" borderId="1" xfId="1" applyFont="1" applyFill="1" applyBorder="1" applyAlignment="1">
      <alignment horizontal="center" vertical="center"/>
    </xf>
    <xf numFmtId="9" fontId="3" fillId="4" borderId="1" xfId="1" applyFont="1" applyFill="1" applyBorder="1" applyAlignment="1">
      <alignment horizontal="center" vertical="center"/>
    </xf>
    <xf numFmtId="9" fontId="6" fillId="5" borderId="1" xfId="1" applyFont="1" applyFill="1" applyBorder="1" applyAlignment="1">
      <alignment horizontal="center" vertical="center"/>
    </xf>
    <xf numFmtId="9" fontId="7" fillId="5" borderId="16" xfId="0" applyNumberFormat="1" applyFont="1" applyFill="1" applyBorder="1" applyAlignment="1">
      <alignment horizontal="center" vertical="center" wrapText="1"/>
    </xf>
    <xf numFmtId="9" fontId="27" fillId="5" borderId="1" xfId="1" applyFont="1" applyFill="1" applyBorder="1" applyAlignment="1">
      <alignment horizontal="center" vertical="center" wrapText="1"/>
    </xf>
    <xf numFmtId="0" fontId="34" fillId="5" borderId="1" xfId="0" applyFont="1" applyFill="1" applyBorder="1" applyAlignment="1">
      <alignment horizontal="justify" vertical="center" wrapText="1"/>
    </xf>
    <xf numFmtId="9" fontId="7" fillId="5" borderId="8" xfId="1" applyFont="1" applyFill="1" applyBorder="1" applyAlignment="1">
      <alignment horizontal="center" vertical="center"/>
    </xf>
    <xf numFmtId="0" fontId="43" fillId="5"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3" fillId="5" borderId="6" xfId="0" applyFont="1" applyFill="1" applyBorder="1" applyAlignment="1">
      <alignment horizontal="justify" vertical="center" wrapText="1"/>
    </xf>
    <xf numFmtId="0" fontId="43" fillId="5" borderId="8" xfId="0" applyFont="1" applyFill="1" applyBorder="1" applyAlignment="1">
      <alignment horizontal="justify" vertical="center" wrapText="1"/>
    </xf>
    <xf numFmtId="9" fontId="6" fillId="5" borderId="6" xfId="0" applyNumberFormat="1" applyFont="1" applyFill="1" applyBorder="1" applyAlignment="1">
      <alignment horizontal="center" vertical="center" wrapText="1"/>
    </xf>
    <xf numFmtId="9" fontId="6" fillId="5" borderId="7" xfId="0" applyNumberFormat="1"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18"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9"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7" xfId="0" applyFont="1" applyFill="1" applyBorder="1" applyAlignment="1">
      <alignment horizontal="center" vertical="center"/>
    </xf>
    <xf numFmtId="9" fontId="7" fillId="5" borderId="16" xfId="0" applyNumberFormat="1" applyFont="1" applyFill="1" applyBorder="1" applyAlignment="1">
      <alignment horizontal="center" vertical="center" wrapText="1"/>
    </xf>
    <xf numFmtId="0" fontId="7" fillId="5" borderId="16" xfId="0" applyFont="1" applyFill="1" applyBorder="1" applyAlignment="1">
      <alignment horizontal="center" vertical="center" wrapText="1"/>
    </xf>
    <xf numFmtId="9" fontId="47" fillId="0" borderId="6" xfId="0" applyNumberFormat="1" applyFont="1" applyFill="1" applyBorder="1" applyAlignment="1">
      <alignment horizontal="center" vertical="center" wrapText="1"/>
    </xf>
    <xf numFmtId="9" fontId="47" fillId="0" borderId="7" xfId="0" applyNumberFormat="1" applyFont="1" applyFill="1" applyBorder="1" applyAlignment="1">
      <alignment horizontal="center" vertical="center" wrapText="1"/>
    </xf>
    <xf numFmtId="9" fontId="47" fillId="0" borderId="8" xfId="0" applyNumberFormat="1" applyFont="1" applyFill="1" applyBorder="1" applyAlignment="1">
      <alignment horizontal="center" vertical="center" wrapText="1"/>
    </xf>
    <xf numFmtId="0" fontId="43" fillId="5" borderId="7" xfId="0" applyFont="1" applyFill="1" applyBorder="1" applyAlignment="1">
      <alignment horizontal="justify" vertical="center" wrapText="1"/>
    </xf>
    <xf numFmtId="0" fontId="35" fillId="0" borderId="1" xfId="0" applyFont="1" applyBorder="1" applyAlignment="1">
      <alignment horizontal="center" vertical="center" wrapText="1"/>
    </xf>
    <xf numFmtId="0" fontId="35" fillId="0" borderId="1" xfId="0" applyFont="1" applyBorder="1" applyAlignment="1">
      <alignment horizontal="justify" vertical="center" wrapText="1"/>
    </xf>
    <xf numFmtId="0" fontId="35" fillId="0" borderId="2" xfId="0" applyFont="1" applyBorder="1" applyAlignment="1">
      <alignment horizontal="center" vertical="center" wrapText="1"/>
    </xf>
    <xf numFmtId="0" fontId="35" fillId="0" borderId="16" xfId="0" applyFont="1" applyBorder="1" applyAlignment="1">
      <alignment horizontal="center" vertical="center"/>
    </xf>
    <xf numFmtId="0" fontId="32" fillId="0" borderId="1" xfId="0" applyFont="1" applyBorder="1" applyAlignment="1">
      <alignment vertical="center" wrapText="1"/>
    </xf>
    <xf numFmtId="0" fontId="28" fillId="6"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6" fillId="0" borderId="1" xfId="0" applyFont="1" applyBorder="1" applyAlignment="1">
      <alignment horizontal="justify" vertical="center" wrapText="1"/>
    </xf>
    <xf numFmtId="0" fontId="29" fillId="6" borderId="1" xfId="0" applyFont="1" applyFill="1" applyBorder="1" applyAlignment="1">
      <alignment horizontal="center" vertical="center" wrapText="1"/>
    </xf>
    <xf numFmtId="0" fontId="37" fillId="0" borderId="1" xfId="0" applyFont="1" applyBorder="1" applyAlignment="1">
      <alignment horizontal="justify" vertical="center" wrapText="1"/>
    </xf>
    <xf numFmtId="0" fontId="14" fillId="8" borderId="6" xfId="0" applyFont="1" applyFill="1" applyBorder="1" applyAlignment="1">
      <alignment horizontal="center" vertical="center"/>
    </xf>
    <xf numFmtId="0" fontId="23" fillId="8" borderId="6" xfId="0" applyFont="1" applyFill="1" applyBorder="1" applyAlignment="1">
      <alignment horizontal="center" vertical="center"/>
    </xf>
    <xf numFmtId="0" fontId="38" fillId="11" borderId="10" xfId="0" applyFont="1" applyFill="1" applyBorder="1" applyAlignment="1">
      <alignment horizontal="center" vertical="center"/>
    </xf>
    <xf numFmtId="0" fontId="38" fillId="11" borderId="0" xfId="0" applyFont="1" applyFill="1" applyBorder="1" applyAlignment="1">
      <alignment horizontal="center" vertical="center"/>
    </xf>
    <xf numFmtId="0" fontId="46" fillId="7" borderId="6" xfId="0" applyFont="1" applyFill="1" applyBorder="1" applyAlignment="1">
      <alignment horizontal="center" vertical="center"/>
    </xf>
    <xf numFmtId="0" fontId="46" fillId="7" borderId="8" xfId="0" applyFont="1" applyFill="1" applyBorder="1" applyAlignment="1">
      <alignment horizontal="center" vertical="center"/>
    </xf>
    <xf numFmtId="9" fontId="21" fillId="7" borderId="1" xfId="1" applyFont="1" applyFill="1" applyBorder="1" applyAlignment="1">
      <alignment horizontal="center" vertical="center" wrapText="1"/>
    </xf>
    <xf numFmtId="9" fontId="21" fillId="7" borderId="1" xfId="1" applyFont="1" applyFill="1" applyBorder="1" applyAlignment="1">
      <alignment horizontal="center" vertical="center"/>
    </xf>
    <xf numFmtId="0" fontId="32" fillId="10" borderId="1"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8" borderId="1" xfId="0" applyFont="1" applyFill="1" applyBorder="1" applyAlignment="1">
      <alignment horizontal="center" vertical="center"/>
    </xf>
    <xf numFmtId="0" fontId="33" fillId="0" borderId="1" xfId="0" applyFont="1" applyBorder="1" applyAlignment="1">
      <alignment vertical="center" wrapText="1"/>
    </xf>
    <xf numFmtId="9" fontId="7" fillId="5" borderId="6" xfId="1" applyFont="1" applyFill="1" applyBorder="1" applyAlignment="1">
      <alignment horizontal="center" vertical="center"/>
    </xf>
    <xf numFmtId="9" fontId="7" fillId="5" borderId="8" xfId="1" applyFont="1" applyFill="1" applyBorder="1" applyAlignment="1">
      <alignment horizontal="center" vertical="center"/>
    </xf>
    <xf numFmtId="0" fontId="35" fillId="5" borderId="1" xfId="0" applyFont="1" applyFill="1" applyBorder="1" applyAlignment="1">
      <alignment horizontal="justify" vertical="center" wrapText="1"/>
    </xf>
    <xf numFmtId="9" fontId="6" fillId="5" borderId="6" xfId="1" applyFont="1" applyFill="1" applyBorder="1" applyAlignment="1">
      <alignment horizontal="center" vertical="center"/>
    </xf>
    <xf numFmtId="9" fontId="6" fillId="5" borderId="8" xfId="1" applyFont="1" applyFill="1" applyBorder="1" applyAlignment="1">
      <alignment horizontal="center" vertical="center"/>
    </xf>
    <xf numFmtId="0" fontId="33" fillId="0" borderId="6" xfId="0" applyFont="1" applyBorder="1" applyAlignment="1">
      <alignment horizontal="center" vertical="center" wrapText="1"/>
    </xf>
    <xf numFmtId="0" fontId="33" fillId="0" borderId="8"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5" fillId="0" borderId="1" xfId="0" applyFont="1" applyBorder="1" applyAlignment="1">
      <alignment horizontal="center" vertical="center"/>
    </xf>
    <xf numFmtId="0" fontId="34" fillId="0" borderId="1" xfId="0" applyFont="1" applyBorder="1" applyAlignment="1">
      <alignment horizontal="center" vertical="center" wrapText="1"/>
    </xf>
    <xf numFmtId="0" fontId="5" fillId="7" borderId="6" xfId="0" applyFont="1" applyFill="1" applyBorder="1" applyAlignment="1">
      <alignment horizontal="center" vertical="center"/>
    </xf>
    <xf numFmtId="0" fontId="35" fillId="5" borderId="6" xfId="0" applyFont="1" applyFill="1" applyBorder="1" applyAlignment="1">
      <alignment horizontal="justify" vertical="center" wrapText="1"/>
    </xf>
    <xf numFmtId="0" fontId="35" fillId="5" borderId="8" xfId="0" applyFont="1" applyFill="1" applyBorder="1" applyAlignment="1">
      <alignment horizontal="justify" vertical="center" wrapText="1"/>
    </xf>
    <xf numFmtId="9" fontId="6" fillId="5" borderId="1" xfId="1" applyFont="1" applyFill="1" applyBorder="1" applyAlignment="1">
      <alignment horizontal="center" vertical="center"/>
    </xf>
    <xf numFmtId="0" fontId="9" fillId="6" borderId="1" xfId="0" applyFont="1" applyFill="1" applyBorder="1" applyAlignment="1">
      <alignment horizontal="center" vertical="center" wrapText="1"/>
    </xf>
    <xf numFmtId="0" fontId="33" fillId="0" borderId="7" xfId="0" applyFont="1" applyBorder="1" applyAlignment="1">
      <alignment horizontal="center" vertical="center" wrapText="1"/>
    </xf>
    <xf numFmtId="9" fontId="6" fillId="0" borderId="1" xfId="1" applyFont="1" applyBorder="1" applyAlignment="1">
      <alignment horizontal="center" vertical="center"/>
    </xf>
    <xf numFmtId="0" fontId="34" fillId="0" borderId="1" xfId="0" applyFont="1" applyBorder="1" applyAlignment="1">
      <alignment horizontal="justify" vertical="center" wrapText="1"/>
    </xf>
    <xf numFmtId="0" fontId="13" fillId="7" borderId="6" xfId="0" applyFont="1" applyFill="1" applyBorder="1" applyAlignment="1">
      <alignment horizontal="center" vertical="center" wrapText="1"/>
    </xf>
    <xf numFmtId="0" fontId="34" fillId="5" borderId="1" xfId="0" applyFont="1" applyFill="1" applyBorder="1" applyAlignment="1">
      <alignment horizontal="justify" vertical="center" wrapText="1"/>
    </xf>
    <xf numFmtId="9" fontId="6" fillId="0" borderId="6" xfId="1" applyFont="1" applyBorder="1" applyAlignment="1">
      <alignment horizontal="center" vertical="center"/>
    </xf>
    <xf numFmtId="9" fontId="6" fillId="0" borderId="8" xfId="1"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 fillId="4" borderId="2"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14" fillId="8" borderId="1" xfId="0" applyFont="1" applyFill="1" applyBorder="1" applyAlignment="1">
      <alignment horizontal="center" vertical="center"/>
    </xf>
    <xf numFmtId="0" fontId="2" fillId="7" borderId="14" xfId="0" applyFont="1" applyFill="1" applyBorder="1" applyAlignment="1">
      <alignment horizontal="center" vertical="center"/>
    </xf>
    <xf numFmtId="0" fontId="17" fillId="8"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0" fontId="2" fillId="4"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1" fillId="4" borderId="6" xfId="0" applyFont="1" applyFill="1" applyBorder="1" applyAlignment="1">
      <alignment horizontal="center" vertical="center" wrapText="1"/>
    </xf>
    <xf numFmtId="0" fontId="41" fillId="4" borderId="8" xfId="0" applyFont="1" applyFill="1" applyBorder="1" applyAlignment="1">
      <alignment horizontal="center" vertical="center" wrapText="1"/>
    </xf>
    <xf numFmtId="0" fontId="41" fillId="4" borderId="6" xfId="0" applyFont="1" applyFill="1" applyBorder="1" applyAlignment="1">
      <alignment horizontal="center" vertical="center"/>
    </xf>
    <xf numFmtId="0" fontId="41" fillId="4" borderId="8" xfId="0" applyFont="1" applyFill="1" applyBorder="1" applyAlignment="1">
      <alignment horizontal="center" vertical="center"/>
    </xf>
    <xf numFmtId="0" fontId="41"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46" fillId="10" borderId="1" xfId="0" applyFont="1" applyFill="1" applyBorder="1" applyAlignment="1">
      <alignment horizontal="center" vertical="center" wrapText="1"/>
    </xf>
    <xf numFmtId="0" fontId="46" fillId="10" borderId="1"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40" fillId="12" borderId="1" xfId="0" applyFont="1" applyFill="1" applyBorder="1" applyAlignment="1">
      <alignment horizontal="justify" vertical="center" wrapText="1"/>
    </xf>
    <xf numFmtId="9" fontId="47" fillId="0" borderId="1" xfId="1" applyFont="1" applyBorder="1" applyAlignment="1">
      <alignment horizontal="center" vertical="center"/>
    </xf>
    <xf numFmtId="0" fontId="47" fillId="5" borderId="1" xfId="0" applyFont="1" applyFill="1" applyBorder="1" applyAlignment="1">
      <alignment horizontal="justify" vertical="center" wrapText="1"/>
    </xf>
    <xf numFmtId="0" fontId="2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0" xfId="0" applyFont="1" applyAlignment="1">
      <alignment vertical="center" wrapText="1"/>
    </xf>
    <xf numFmtId="0" fontId="4" fillId="0" borderId="0" xfId="0" applyFont="1" applyAlignment="1">
      <alignment wrapText="1"/>
    </xf>
    <xf numFmtId="9" fontId="9" fillId="7" borderId="1" xfId="1" applyFont="1" applyFill="1" applyBorder="1" applyAlignment="1">
      <alignment horizontal="center" vertical="center" wrapText="1"/>
    </xf>
    <xf numFmtId="0" fontId="4" fillId="0" borderId="0" xfId="0" applyFont="1" applyAlignment="1">
      <alignment vertical="center"/>
    </xf>
    <xf numFmtId="0" fontId="4" fillId="0" borderId="0" xfId="0" applyFont="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rgbClr val="00B0F0"/>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Avance'!$F$7:$F$13</c:f>
              <c:numCache>
                <c:formatCode>0%</c:formatCode>
                <c:ptCount val="7"/>
                <c:pt idx="0">
                  <c:v>0.46428571428571436</c:v>
                </c:pt>
                <c:pt idx="1">
                  <c:v>0.5</c:v>
                </c:pt>
                <c:pt idx="2">
                  <c:v>0.44000000000000006</c:v>
                </c:pt>
                <c:pt idx="3">
                  <c:v>0.52727272727272734</c:v>
                </c:pt>
                <c:pt idx="4">
                  <c:v>0.48533333333333328</c:v>
                </c:pt>
                <c:pt idx="5">
                  <c:v>0.35</c:v>
                </c:pt>
                <c:pt idx="6">
                  <c:v>0.48337835497835496</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2"/>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Avance'!$G$7:$G$13</c:f>
              <c:numCache>
                <c:formatCode>0%</c:formatCode>
                <c:ptCount val="7"/>
                <c:pt idx="0">
                  <c:v>0.62142857142857133</c:v>
                </c:pt>
                <c:pt idx="1">
                  <c:v>0.73</c:v>
                </c:pt>
                <c:pt idx="2">
                  <c:v>0.78333333333333333</c:v>
                </c:pt>
                <c:pt idx="3">
                  <c:v>0.70454545454545459</c:v>
                </c:pt>
                <c:pt idx="4">
                  <c:v>0.72199999999999975</c:v>
                </c:pt>
                <c:pt idx="5">
                  <c:v>0.75</c:v>
                </c:pt>
                <c:pt idx="6">
                  <c:v>0.71226147186147182</c:v>
                </c:pt>
              </c:numCache>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Avance'!$H$7:$H$13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316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5</xdr:row>
      <xdr:rowOff>57149</xdr:rowOff>
    </xdr:from>
    <xdr:to>
      <xdr:col>14</xdr:col>
      <xdr:colOff>1087438</xdr:colOff>
      <xdr:row>14</xdr:row>
      <xdr:rowOff>142874</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265639</xdr:colOff>
      <xdr:row>5</xdr:row>
      <xdr:rowOff>76200</xdr:rowOff>
    </xdr:from>
    <xdr:to>
      <xdr:col>14</xdr:col>
      <xdr:colOff>275164</xdr:colOff>
      <xdr:row>11</xdr:row>
      <xdr:rowOff>116417</xdr:rowOff>
    </xdr:to>
    <xdr:cxnSp macro="">
      <xdr:nvCxnSpPr>
        <xdr:cNvPr id="3" name="Conector recto 2">
          <a:extLst>
            <a:ext uri="{FF2B5EF4-FFF2-40B4-BE49-F238E27FC236}">
              <a16:creationId xmlns:a16="http://schemas.microsoft.com/office/drawing/2014/main" id="{00000000-0008-0000-0500-000003000000}"/>
            </a:ext>
          </a:extLst>
        </xdr:cNvPr>
        <xdr:cNvCxnSpPr/>
      </xdr:nvCxnSpPr>
      <xdr:spPr>
        <a:xfrm>
          <a:off x="10224556" y="1250950"/>
          <a:ext cx="9525" cy="2527300"/>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ggomezpa@uis.edu.co" TargetMode="External"/><Relationship Id="rId13" Type="http://schemas.openxmlformats.org/officeDocument/2006/relationships/hyperlink" Target="mailto:azambran@uis.edu.co" TargetMode="External"/><Relationship Id="rId18" Type="http://schemas.openxmlformats.org/officeDocument/2006/relationships/hyperlink" Target="mailto:jefe.dsi@uis.edu.co" TargetMode="External"/><Relationship Id="rId3" Type="http://schemas.openxmlformats.org/officeDocument/2006/relationships/hyperlink" Target="mailto:planges@uis.edu.co" TargetMode="External"/><Relationship Id="rId21" Type="http://schemas.openxmlformats.org/officeDocument/2006/relationships/hyperlink" Target="mailto:divfinan7@uis.edu.co" TargetMode="External"/><Relationship Id="rId7" Type="http://schemas.openxmlformats.org/officeDocument/2006/relationships/hyperlink" Target="mailto:calidad.admisiones@uis.edu.co" TargetMode="External"/><Relationship Id="rId12" Type="http://schemas.openxmlformats.org/officeDocument/2006/relationships/hyperlink" Target="mailto:divrechu@uis.edu.co" TargetMode="External"/><Relationship Id="rId17" Type="http://schemas.openxmlformats.org/officeDocument/2006/relationships/hyperlink" Target="mailto:amalferp@uis.edu.co" TargetMode="External"/><Relationship Id="rId2" Type="http://schemas.openxmlformats.org/officeDocument/2006/relationships/hyperlink" Target="mailto:dialanda@uis.edu.co" TargetMode="External"/><Relationship Id="rId16" Type="http://schemas.openxmlformats.org/officeDocument/2006/relationships/hyperlink" Target="mailto:admdoc@uis.edu.co" TargetMode="External"/><Relationship Id="rId20" Type="http://schemas.openxmlformats.org/officeDocument/2006/relationships/hyperlink" Target="mailto:easanmi@uis.edu.co" TargetMode="External"/><Relationship Id="rId1" Type="http://schemas.openxmlformats.org/officeDocument/2006/relationships/hyperlink" Target="mailto:protocolo@uis.edu.co" TargetMode="External"/><Relationship Id="rId6" Type="http://schemas.openxmlformats.org/officeDocument/2006/relationships/hyperlink" Target="mailto:admisiones@uis.edu.co" TargetMode="External"/><Relationship Id="rId11" Type="http://schemas.openxmlformats.org/officeDocument/2006/relationships/hyperlink" Target="mailto:soancadi@uis.edu.co" TargetMode="External"/><Relationship Id="rId24" Type="http://schemas.openxmlformats.org/officeDocument/2006/relationships/printerSettings" Target="../printerSettings/printerSettings8.bin"/><Relationship Id="rId5" Type="http://schemas.openxmlformats.org/officeDocument/2006/relationships/hyperlink" Target="mailto:apafanad@uis.edu.co" TargetMode="External"/><Relationship Id="rId15" Type="http://schemas.openxmlformats.org/officeDocument/2006/relationships/hyperlink" Target="mailto:contratacion9@uis.edu.co" TargetMode="External"/><Relationship Id="rId23" Type="http://schemas.openxmlformats.org/officeDocument/2006/relationships/hyperlink" Target="mailto:planfis2@uis.edu.co" TargetMode="External"/><Relationship Id="rId10" Type="http://schemas.openxmlformats.org/officeDocument/2006/relationships/hyperlink" Target="mailto:dir.comunicaciones@uis.edu.co" TargetMode="External"/><Relationship Id="rId19" Type="http://schemas.openxmlformats.org/officeDocument/2006/relationships/hyperlink" Target="mailto:profesional.dsi@uis.edu.co" TargetMode="External"/><Relationship Id="rId4" Type="http://schemas.openxmlformats.org/officeDocument/2006/relationships/hyperlink" Target="mailto:direcge@uis.edu.co" TargetMode="External"/><Relationship Id="rId9" Type="http://schemas.openxmlformats.org/officeDocument/2006/relationships/hyperlink" Target="mailto:uisalud.coorcalidad@uis.edu.co" TargetMode="External"/><Relationship Id="rId14" Type="http://schemas.openxmlformats.org/officeDocument/2006/relationships/hyperlink" Target="mailto:mtduarte@uis.edu.co" TargetMode="External"/><Relationship Id="rId22" Type="http://schemas.openxmlformats.org/officeDocument/2006/relationships/hyperlink" Target="mailto:iarojasc@ui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23"/>
  <sheetViews>
    <sheetView showGridLines="0" tabSelected="1" topLeftCell="A19" zoomScaleNormal="100" zoomScaleSheetLayoutView="100" workbookViewId="0">
      <selection activeCell="K21" sqref="K21"/>
    </sheetView>
  </sheetViews>
  <sheetFormatPr baseColWidth="10" defaultColWidth="11.42578125" defaultRowHeight="12.75" x14ac:dyDescent="0.2"/>
  <cols>
    <col min="1" max="1" width="21.85546875" style="22" customWidth="1"/>
    <col min="2" max="2" width="5.28515625" style="10" customWidth="1"/>
    <col min="3" max="3" width="52.42578125" style="9" customWidth="1"/>
    <col min="4" max="4" width="27.85546875" style="9" customWidth="1"/>
    <col min="5" max="5" width="29.28515625" style="10" customWidth="1"/>
    <col min="6" max="6" width="25.28515625" style="21" customWidth="1"/>
    <col min="7" max="7" width="14.5703125" style="10" hidden="1" customWidth="1"/>
    <col min="8" max="8" width="15.28515625" style="10" customWidth="1"/>
    <col min="9" max="9" width="17.5703125" style="10" hidden="1" customWidth="1"/>
    <col min="10" max="10" width="52.5703125" style="9" customWidth="1"/>
    <col min="11" max="11" width="11.42578125" style="30"/>
    <col min="12" max="16384" width="11.42578125" style="29"/>
  </cols>
  <sheetData>
    <row r="1" spans="1:11" ht="6.75" customHeight="1" x14ac:dyDescent="0.2"/>
    <row r="2" spans="1:11" ht="20.25" customHeight="1" x14ac:dyDescent="0.2">
      <c r="A2" s="174" t="s">
        <v>0</v>
      </c>
      <c r="B2" s="174"/>
      <c r="C2" s="174"/>
      <c r="D2" s="174"/>
      <c r="E2" s="174"/>
      <c r="F2" s="174"/>
      <c r="G2" s="174"/>
      <c r="H2" s="174"/>
      <c r="I2" s="174"/>
      <c r="J2" s="174"/>
    </row>
    <row r="3" spans="1:11" ht="15" x14ac:dyDescent="0.2">
      <c r="A3" s="173" t="str">
        <f>'Informe de Avance'!L5</f>
        <v>mayo - agosto 2021</v>
      </c>
      <c r="B3" s="173"/>
      <c r="C3" s="173"/>
      <c r="D3" s="173"/>
      <c r="E3" s="173"/>
      <c r="F3" s="173"/>
      <c r="G3" s="173"/>
      <c r="H3" s="173"/>
      <c r="I3" s="173"/>
      <c r="J3" s="173"/>
    </row>
    <row r="4" spans="1:11" ht="5.25" customHeight="1" x14ac:dyDescent="0.2">
      <c r="A4" s="132"/>
      <c r="B4" s="33"/>
      <c r="C4" s="32"/>
      <c r="D4" s="32"/>
      <c r="E4" s="33"/>
      <c r="F4" s="46"/>
      <c r="G4" s="33"/>
      <c r="H4" s="33"/>
      <c r="I4" s="33"/>
      <c r="J4" s="32"/>
    </row>
    <row r="5" spans="1:11" s="67" customFormat="1" ht="24" customHeight="1" x14ac:dyDescent="0.25">
      <c r="A5" s="121" t="s">
        <v>1</v>
      </c>
      <c r="B5" s="175" t="s">
        <v>2</v>
      </c>
      <c r="C5" s="175"/>
      <c r="D5" s="175"/>
      <c r="E5" s="175"/>
      <c r="F5" s="175"/>
      <c r="G5" s="176"/>
      <c r="H5" s="176"/>
      <c r="I5" s="176"/>
      <c r="J5" s="176"/>
      <c r="K5" s="66"/>
    </row>
    <row r="6" spans="1:11" s="56" customFormat="1" ht="30" customHeight="1" x14ac:dyDescent="0.2">
      <c r="A6" s="133" t="s">
        <v>3</v>
      </c>
      <c r="B6" s="177" t="s">
        <v>4</v>
      </c>
      <c r="C6" s="177"/>
      <c r="D6" s="127" t="s">
        <v>5</v>
      </c>
      <c r="E6" s="127" t="s">
        <v>6</v>
      </c>
      <c r="F6" s="127" t="s">
        <v>7</v>
      </c>
      <c r="G6" s="131" t="s">
        <v>288</v>
      </c>
      <c r="H6" s="131" t="s">
        <v>289</v>
      </c>
      <c r="I6" s="131" t="s">
        <v>290</v>
      </c>
      <c r="J6" s="54" t="s">
        <v>8</v>
      </c>
      <c r="K6" s="55"/>
    </row>
    <row r="7" spans="1:11" s="58" customFormat="1" ht="48" customHeight="1" x14ac:dyDescent="0.2">
      <c r="A7" s="171" t="s">
        <v>106</v>
      </c>
      <c r="B7" s="149" t="s">
        <v>275</v>
      </c>
      <c r="C7" s="152" t="s">
        <v>286</v>
      </c>
      <c r="D7" s="155" t="s">
        <v>276</v>
      </c>
      <c r="E7" s="128" t="s">
        <v>10</v>
      </c>
      <c r="F7" s="158" t="s">
        <v>107</v>
      </c>
      <c r="G7" s="163">
        <v>0.05</v>
      </c>
      <c r="H7" s="163">
        <v>0.25</v>
      </c>
      <c r="I7" s="163"/>
      <c r="J7" s="145" t="s">
        <v>302</v>
      </c>
      <c r="K7" s="57"/>
    </row>
    <row r="8" spans="1:11" s="58" customFormat="1" ht="48" customHeight="1" x14ac:dyDescent="0.2">
      <c r="A8" s="171"/>
      <c r="B8" s="150"/>
      <c r="C8" s="153"/>
      <c r="D8" s="156"/>
      <c r="E8" s="130" t="s">
        <v>11</v>
      </c>
      <c r="F8" s="159"/>
      <c r="G8" s="164"/>
      <c r="H8" s="164"/>
      <c r="I8" s="164"/>
      <c r="J8" s="166"/>
      <c r="K8" s="57"/>
    </row>
    <row r="9" spans="1:11" s="58" customFormat="1" ht="48" customHeight="1" x14ac:dyDescent="0.2">
      <c r="A9" s="171"/>
      <c r="B9" s="151"/>
      <c r="C9" s="154"/>
      <c r="D9" s="157"/>
      <c r="E9" s="129" t="s">
        <v>46</v>
      </c>
      <c r="F9" s="160"/>
      <c r="G9" s="165"/>
      <c r="H9" s="165"/>
      <c r="I9" s="165"/>
      <c r="J9" s="146"/>
      <c r="K9" s="57"/>
    </row>
    <row r="10" spans="1:11" s="58" customFormat="1" ht="33.75" customHeight="1" x14ac:dyDescent="0.2">
      <c r="A10" s="171"/>
      <c r="B10" s="178" t="s">
        <v>277</v>
      </c>
      <c r="C10" s="168" t="s">
        <v>78</v>
      </c>
      <c r="D10" s="169" t="s">
        <v>9</v>
      </c>
      <c r="E10" s="130" t="s">
        <v>10</v>
      </c>
      <c r="F10" s="170" t="s">
        <v>107</v>
      </c>
      <c r="G10" s="147">
        <v>0.8</v>
      </c>
      <c r="H10" s="147">
        <v>0.85</v>
      </c>
      <c r="I10" s="147"/>
      <c r="J10" s="145" t="s">
        <v>303</v>
      </c>
      <c r="K10" s="57"/>
    </row>
    <row r="11" spans="1:11" s="58" customFormat="1" ht="33.75" customHeight="1" x14ac:dyDescent="0.2">
      <c r="A11" s="171"/>
      <c r="B11" s="179"/>
      <c r="C11" s="168"/>
      <c r="D11" s="169"/>
      <c r="E11" s="130" t="s">
        <v>11</v>
      </c>
      <c r="F11" s="170"/>
      <c r="G11" s="148"/>
      <c r="H11" s="148"/>
      <c r="I11" s="148"/>
      <c r="J11" s="166"/>
      <c r="K11" s="57"/>
    </row>
    <row r="12" spans="1:11" s="58" customFormat="1" ht="56.25" customHeight="1" x14ac:dyDescent="0.2">
      <c r="A12" s="171"/>
      <c r="B12" s="180"/>
      <c r="C12" s="168"/>
      <c r="D12" s="169"/>
      <c r="E12" s="129" t="s">
        <v>46</v>
      </c>
      <c r="F12" s="170"/>
      <c r="G12" s="148"/>
      <c r="H12" s="148"/>
      <c r="I12" s="148"/>
      <c r="J12" s="146"/>
      <c r="K12" s="57"/>
    </row>
    <row r="13" spans="1:11" s="58" customFormat="1" ht="40.5" customHeight="1" x14ac:dyDescent="0.2">
      <c r="A13" s="171"/>
      <c r="B13" s="178" t="s">
        <v>278</v>
      </c>
      <c r="C13" s="168" t="s">
        <v>79</v>
      </c>
      <c r="D13" s="169" t="s">
        <v>108</v>
      </c>
      <c r="E13" s="130" t="s">
        <v>10</v>
      </c>
      <c r="F13" s="170" t="s">
        <v>107</v>
      </c>
      <c r="G13" s="147">
        <v>0.5</v>
      </c>
      <c r="H13" s="147">
        <v>0.5</v>
      </c>
      <c r="I13" s="147"/>
      <c r="J13" s="145" t="s">
        <v>304</v>
      </c>
      <c r="K13" s="57"/>
    </row>
    <row r="14" spans="1:11" s="58" customFormat="1" ht="40.5" customHeight="1" x14ac:dyDescent="0.2">
      <c r="A14" s="171"/>
      <c r="B14" s="179"/>
      <c r="C14" s="168"/>
      <c r="D14" s="169"/>
      <c r="E14" s="130" t="s">
        <v>11</v>
      </c>
      <c r="F14" s="170"/>
      <c r="G14" s="148"/>
      <c r="H14" s="148"/>
      <c r="I14" s="148"/>
      <c r="J14" s="166"/>
      <c r="K14" s="57"/>
    </row>
    <row r="15" spans="1:11" s="58" customFormat="1" ht="40.5" customHeight="1" x14ac:dyDescent="0.2">
      <c r="A15" s="171"/>
      <c r="B15" s="180"/>
      <c r="C15" s="168"/>
      <c r="D15" s="169"/>
      <c r="E15" s="129" t="s">
        <v>46</v>
      </c>
      <c r="F15" s="170"/>
      <c r="G15" s="148"/>
      <c r="H15" s="148"/>
      <c r="I15" s="148"/>
      <c r="J15" s="146"/>
      <c r="K15" s="57"/>
    </row>
    <row r="16" spans="1:11" s="58" customFormat="1" ht="31.5" customHeight="1" x14ac:dyDescent="0.2">
      <c r="A16" s="171" t="s">
        <v>109</v>
      </c>
      <c r="B16" s="167">
        <v>2.1</v>
      </c>
      <c r="C16" s="168" t="s">
        <v>110</v>
      </c>
      <c r="D16" s="169" t="s">
        <v>12</v>
      </c>
      <c r="E16" s="128" t="s">
        <v>10</v>
      </c>
      <c r="F16" s="170" t="s">
        <v>107</v>
      </c>
      <c r="G16" s="161">
        <v>1</v>
      </c>
      <c r="H16" s="161">
        <v>1</v>
      </c>
      <c r="I16" s="161"/>
      <c r="J16" s="145" t="s">
        <v>305</v>
      </c>
      <c r="K16" s="57"/>
    </row>
    <row r="17" spans="1:11" s="58" customFormat="1" ht="31.5" customHeight="1" x14ac:dyDescent="0.2">
      <c r="A17" s="171"/>
      <c r="B17" s="167"/>
      <c r="C17" s="168"/>
      <c r="D17" s="169"/>
      <c r="E17" s="129" t="s">
        <v>11</v>
      </c>
      <c r="F17" s="170"/>
      <c r="G17" s="162"/>
      <c r="H17" s="162"/>
      <c r="I17" s="162"/>
      <c r="J17" s="146"/>
      <c r="K17" s="57"/>
    </row>
    <row r="18" spans="1:11" s="58" customFormat="1" ht="87" customHeight="1" x14ac:dyDescent="0.2">
      <c r="A18" s="171" t="s">
        <v>111</v>
      </c>
      <c r="B18" s="167">
        <v>3.1</v>
      </c>
      <c r="C18" s="168" t="s">
        <v>80</v>
      </c>
      <c r="D18" s="169" t="s">
        <v>81</v>
      </c>
      <c r="E18" s="128" t="s">
        <v>10</v>
      </c>
      <c r="F18" s="170" t="s">
        <v>107</v>
      </c>
      <c r="G18" s="161">
        <v>0.2</v>
      </c>
      <c r="H18" s="161">
        <v>0.3</v>
      </c>
      <c r="I18" s="161"/>
      <c r="J18" s="145" t="s">
        <v>306</v>
      </c>
      <c r="K18" s="57"/>
    </row>
    <row r="19" spans="1:11" s="58" customFormat="1" ht="79.5" customHeight="1" x14ac:dyDescent="0.2">
      <c r="A19" s="171"/>
      <c r="B19" s="167"/>
      <c r="C19" s="168"/>
      <c r="D19" s="169"/>
      <c r="E19" s="129" t="s">
        <v>11</v>
      </c>
      <c r="F19" s="170"/>
      <c r="G19" s="162"/>
      <c r="H19" s="162"/>
      <c r="I19" s="162"/>
      <c r="J19" s="146"/>
      <c r="K19" s="57"/>
    </row>
    <row r="20" spans="1:11" s="58" customFormat="1" ht="111" customHeight="1" x14ac:dyDescent="0.2">
      <c r="A20" s="120" t="s">
        <v>112</v>
      </c>
      <c r="B20" s="84">
        <v>4.0999999999999996</v>
      </c>
      <c r="C20" s="86" t="s">
        <v>82</v>
      </c>
      <c r="D20" s="84" t="s">
        <v>83</v>
      </c>
      <c r="E20" s="129" t="s">
        <v>11</v>
      </c>
      <c r="F20" s="87" t="s">
        <v>107</v>
      </c>
      <c r="G20" s="82">
        <v>0.35</v>
      </c>
      <c r="H20" s="139">
        <v>0.7</v>
      </c>
      <c r="I20" s="139"/>
      <c r="J20" s="143" t="s">
        <v>307</v>
      </c>
      <c r="K20" s="57"/>
    </row>
    <row r="21" spans="1:11" s="58" customFormat="1" ht="147" customHeight="1" x14ac:dyDescent="0.2">
      <c r="A21" s="120" t="s">
        <v>113</v>
      </c>
      <c r="B21" s="84">
        <v>5.0999999999999996</v>
      </c>
      <c r="C21" s="86" t="s">
        <v>13</v>
      </c>
      <c r="D21" s="84" t="s">
        <v>114</v>
      </c>
      <c r="E21" s="84" t="s">
        <v>46</v>
      </c>
      <c r="F21" s="84" t="s">
        <v>107</v>
      </c>
      <c r="G21" s="83">
        <v>0.35</v>
      </c>
      <c r="H21" s="83">
        <v>0.75</v>
      </c>
      <c r="I21" s="83"/>
      <c r="J21" s="143" t="s">
        <v>300</v>
      </c>
      <c r="K21" s="57"/>
    </row>
    <row r="23" spans="1:11" s="65" customFormat="1" ht="33.75" customHeight="1" x14ac:dyDescent="0.25">
      <c r="A23" s="172" t="s">
        <v>14</v>
      </c>
      <c r="B23" s="172"/>
      <c r="C23" s="68">
        <f>COUNTIF(C7:C21,"*")</f>
        <v>7</v>
      </c>
      <c r="D23" s="69"/>
      <c r="E23" s="172" t="s">
        <v>15</v>
      </c>
      <c r="F23" s="172"/>
      <c r="G23" s="70">
        <f>AVERAGE(G7:G21)</f>
        <v>0.46428571428571436</v>
      </c>
      <c r="H23" s="70">
        <f>AVERAGE(H7:H21)</f>
        <v>0.62142857142857133</v>
      </c>
      <c r="I23" s="70" t="e">
        <f>AVERAGE(I7:I21)</f>
        <v>#DIV/0!</v>
      </c>
      <c r="J23" s="42"/>
      <c r="K23" s="64"/>
    </row>
  </sheetData>
  <mergeCells count="49">
    <mergeCell ref="H18:H19"/>
    <mergeCell ref="I18:I19"/>
    <mergeCell ref="H16:H17"/>
    <mergeCell ref="I16:I17"/>
    <mergeCell ref="H7:H9"/>
    <mergeCell ref="I7:I9"/>
    <mergeCell ref="H10:H12"/>
    <mergeCell ref="I10:I12"/>
    <mergeCell ref="H13:H15"/>
    <mergeCell ref="I13:I15"/>
    <mergeCell ref="A23:B23"/>
    <mergeCell ref="E23:F23"/>
    <mergeCell ref="A3:J3"/>
    <mergeCell ref="A2:J2"/>
    <mergeCell ref="B5:J5"/>
    <mergeCell ref="B6:C6"/>
    <mergeCell ref="A7:A15"/>
    <mergeCell ref="B10:B12"/>
    <mergeCell ref="C10:C12"/>
    <mergeCell ref="D10:D12"/>
    <mergeCell ref="F10:F12"/>
    <mergeCell ref="B13:B15"/>
    <mergeCell ref="C13:C15"/>
    <mergeCell ref="D13:D15"/>
    <mergeCell ref="F13:F15"/>
    <mergeCell ref="A16:A17"/>
    <mergeCell ref="D16:D17"/>
    <mergeCell ref="F16:F17"/>
    <mergeCell ref="A18:A19"/>
    <mergeCell ref="B18:B19"/>
    <mergeCell ref="C18:C19"/>
    <mergeCell ref="D18:D19"/>
    <mergeCell ref="F18:F19"/>
    <mergeCell ref="J18:J19"/>
    <mergeCell ref="G10:G12"/>
    <mergeCell ref="G13:G15"/>
    <mergeCell ref="B7:B9"/>
    <mergeCell ref="C7:C9"/>
    <mergeCell ref="D7:D9"/>
    <mergeCell ref="F7:F9"/>
    <mergeCell ref="G16:G17"/>
    <mergeCell ref="J16:J17"/>
    <mergeCell ref="G18:G19"/>
    <mergeCell ref="G7:G9"/>
    <mergeCell ref="J7:J9"/>
    <mergeCell ref="J10:J12"/>
    <mergeCell ref="J13:J15"/>
    <mergeCell ref="B16:B17"/>
    <mergeCell ref="C16:C17"/>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0"/>
  <sheetViews>
    <sheetView showGridLines="0" topLeftCell="F7" zoomScale="120" zoomScaleNormal="120" zoomScaleSheetLayoutView="80" workbookViewId="0">
      <selection activeCell="O7" sqref="O7"/>
    </sheetView>
  </sheetViews>
  <sheetFormatPr baseColWidth="10" defaultColWidth="11.42578125" defaultRowHeight="12.75" x14ac:dyDescent="0.2"/>
  <cols>
    <col min="1" max="1" width="4.42578125" style="10" customWidth="1"/>
    <col min="2" max="2" width="19.7109375" style="9" customWidth="1"/>
    <col min="3" max="3" width="19.85546875" style="19" customWidth="1"/>
    <col min="4" max="4" width="34.140625" style="9" customWidth="1"/>
    <col min="5" max="5" width="35.5703125" style="9" customWidth="1"/>
    <col min="6" max="6" width="19.140625" style="9" customWidth="1"/>
    <col min="7" max="7" width="21.42578125" style="9" customWidth="1"/>
    <col min="8" max="8" width="36.7109375" style="9" customWidth="1"/>
    <col min="9" max="9" width="17.5703125" style="9" customWidth="1"/>
    <col min="10" max="10" width="14.28515625" style="9" customWidth="1"/>
    <col min="11" max="11" width="13.85546875" style="21" customWidth="1"/>
    <col min="12" max="12" width="15.28515625" style="47" hidden="1" customWidth="1"/>
    <col min="13" max="13" width="16.5703125" style="47" customWidth="1"/>
    <col min="14" max="14" width="16.5703125" style="47" hidden="1" customWidth="1"/>
    <col min="15" max="15" width="72.7109375" style="9" customWidth="1"/>
    <col min="16" max="16" width="25.85546875" style="9" customWidth="1"/>
    <col min="17" max="16384" width="11.42578125" style="9"/>
  </cols>
  <sheetData>
    <row r="1" spans="1:15" ht="4.5" customHeight="1" x14ac:dyDescent="0.2"/>
    <row r="2" spans="1:15" s="23" customFormat="1" ht="33.75" customHeight="1" x14ac:dyDescent="0.25">
      <c r="A2" s="184" t="s">
        <v>16</v>
      </c>
      <c r="B2" s="184"/>
      <c r="C2" s="185" t="s">
        <v>17</v>
      </c>
      <c r="D2" s="185"/>
      <c r="E2" s="185"/>
      <c r="F2" s="185"/>
      <c r="G2" s="185"/>
      <c r="H2" s="185"/>
      <c r="I2" s="185"/>
      <c r="J2" s="185"/>
      <c r="K2" s="185"/>
      <c r="L2" s="185"/>
      <c r="M2" s="185"/>
      <c r="N2" s="185"/>
      <c r="O2" s="185"/>
    </row>
    <row r="3" spans="1:15" s="65" customFormat="1" ht="23.25" customHeight="1" x14ac:dyDescent="0.25">
      <c r="A3" s="186" t="s">
        <v>18</v>
      </c>
      <c r="B3" s="187"/>
      <c r="C3" s="187"/>
      <c r="D3" s="187"/>
      <c r="E3" s="187"/>
      <c r="F3" s="187"/>
      <c r="G3" s="187"/>
      <c r="H3" s="187"/>
      <c r="I3" s="187"/>
      <c r="J3" s="187"/>
      <c r="K3" s="187"/>
      <c r="L3" s="187"/>
      <c r="M3" s="187"/>
      <c r="N3" s="187"/>
      <c r="O3" s="187"/>
    </row>
    <row r="4" spans="1:15" s="65" customFormat="1" ht="35.25" customHeight="1" x14ac:dyDescent="0.25">
      <c r="A4" s="192" t="s">
        <v>19</v>
      </c>
      <c r="B4" s="192" t="s">
        <v>115</v>
      </c>
      <c r="C4" s="192" t="s">
        <v>116</v>
      </c>
      <c r="D4" s="192" t="s">
        <v>117</v>
      </c>
      <c r="E4" s="192" t="s">
        <v>118</v>
      </c>
      <c r="F4" s="192" t="s">
        <v>119</v>
      </c>
      <c r="G4" s="192"/>
      <c r="H4" s="192" t="s">
        <v>120</v>
      </c>
      <c r="I4" s="192" t="s">
        <v>121</v>
      </c>
      <c r="J4" s="192" t="s">
        <v>122</v>
      </c>
      <c r="K4" s="192"/>
      <c r="L4" s="190" t="s">
        <v>291</v>
      </c>
      <c r="M4" s="193" t="s">
        <v>289</v>
      </c>
      <c r="N4" s="193" t="s">
        <v>290</v>
      </c>
      <c r="O4" s="188" t="s">
        <v>8</v>
      </c>
    </row>
    <row r="5" spans="1:15" s="65" customFormat="1" ht="26.25" customHeight="1" x14ac:dyDescent="0.25">
      <c r="A5" s="192"/>
      <c r="B5" s="192"/>
      <c r="C5" s="192"/>
      <c r="D5" s="192"/>
      <c r="E5" s="192"/>
      <c r="F5" s="192"/>
      <c r="G5" s="192"/>
      <c r="H5" s="192"/>
      <c r="I5" s="192"/>
      <c r="J5" s="89" t="s">
        <v>123</v>
      </c>
      <c r="K5" s="123" t="s">
        <v>124</v>
      </c>
      <c r="L5" s="191"/>
      <c r="M5" s="194"/>
      <c r="N5" s="194"/>
      <c r="O5" s="189"/>
    </row>
    <row r="6" spans="1:15" s="65" customFormat="1" ht="97.5" customHeight="1" x14ac:dyDescent="0.25">
      <c r="A6" s="91">
        <v>1</v>
      </c>
      <c r="B6" s="90" t="s">
        <v>140</v>
      </c>
      <c r="C6" s="93" t="s">
        <v>21</v>
      </c>
      <c r="D6" s="93" t="s">
        <v>125</v>
      </c>
      <c r="E6" s="94" t="s">
        <v>126</v>
      </c>
      <c r="F6" s="181" t="s">
        <v>127</v>
      </c>
      <c r="G6" s="181"/>
      <c r="H6" s="94" t="s">
        <v>105</v>
      </c>
      <c r="I6" s="90" t="s">
        <v>11</v>
      </c>
      <c r="J6" s="92" t="s">
        <v>129</v>
      </c>
      <c r="K6" s="90" t="s">
        <v>130</v>
      </c>
      <c r="L6" s="140">
        <v>0.25</v>
      </c>
      <c r="M6" s="140">
        <v>0.54</v>
      </c>
      <c r="N6" s="140"/>
      <c r="O6" s="135" t="s">
        <v>301</v>
      </c>
    </row>
    <row r="7" spans="1:15" s="65" customFormat="1" ht="202.5" customHeight="1" x14ac:dyDescent="0.25">
      <c r="A7" s="91">
        <v>2</v>
      </c>
      <c r="B7" s="90" t="s">
        <v>131</v>
      </c>
      <c r="C7" s="92" t="s">
        <v>21</v>
      </c>
      <c r="D7" s="93" t="s">
        <v>86</v>
      </c>
      <c r="E7" s="94" t="s">
        <v>132</v>
      </c>
      <c r="F7" s="181" t="s">
        <v>87</v>
      </c>
      <c r="G7" s="181"/>
      <c r="H7" s="94" t="s">
        <v>139</v>
      </c>
      <c r="I7" s="90" t="s">
        <v>47</v>
      </c>
      <c r="J7" s="92" t="s">
        <v>133</v>
      </c>
      <c r="K7" s="90" t="s">
        <v>130</v>
      </c>
      <c r="L7" s="88">
        <v>0.9</v>
      </c>
      <c r="M7" s="140">
        <v>0.95</v>
      </c>
      <c r="N7" s="140"/>
      <c r="O7" s="141" t="s">
        <v>308</v>
      </c>
    </row>
    <row r="8" spans="1:15" s="65" customFormat="1" ht="123.75" customHeight="1" x14ac:dyDescent="0.25">
      <c r="A8" s="91">
        <v>3</v>
      </c>
      <c r="B8" s="95" t="s">
        <v>134</v>
      </c>
      <c r="C8" s="96" t="s">
        <v>20</v>
      </c>
      <c r="D8" s="124" t="s">
        <v>287</v>
      </c>
      <c r="E8" s="97" t="s">
        <v>135</v>
      </c>
      <c r="F8" s="183" t="s">
        <v>136</v>
      </c>
      <c r="G8" s="183"/>
      <c r="H8" s="97" t="s">
        <v>137</v>
      </c>
      <c r="I8" s="95" t="s">
        <v>138</v>
      </c>
      <c r="J8" s="98" t="s">
        <v>133</v>
      </c>
      <c r="K8" s="95" t="s">
        <v>130</v>
      </c>
      <c r="L8" s="88">
        <v>0.35</v>
      </c>
      <c r="M8" s="140">
        <v>0.7</v>
      </c>
      <c r="N8" s="140"/>
      <c r="O8" s="141" t="s">
        <v>295</v>
      </c>
    </row>
    <row r="9" spans="1:15" x14ac:dyDescent="0.2">
      <c r="A9" s="21"/>
      <c r="B9" s="20"/>
      <c r="C9" s="21"/>
      <c r="D9" s="20"/>
      <c r="E9" s="20"/>
      <c r="F9" s="20"/>
      <c r="G9" s="20"/>
      <c r="H9" s="20"/>
      <c r="I9" s="20"/>
      <c r="J9" s="20"/>
    </row>
    <row r="10" spans="1:15" s="74" customFormat="1" ht="25.9" customHeight="1" x14ac:dyDescent="0.25">
      <c r="A10" s="182" t="s">
        <v>14</v>
      </c>
      <c r="B10" s="182"/>
      <c r="C10" s="182"/>
      <c r="D10" s="71">
        <f>COUNTIF(D6:D8,"*")</f>
        <v>3</v>
      </c>
      <c r="I10" s="182" t="s">
        <v>15</v>
      </c>
      <c r="J10" s="182"/>
      <c r="K10" s="182"/>
      <c r="L10" s="75">
        <f>AVERAGE(L6:L8)</f>
        <v>0.5</v>
      </c>
      <c r="M10" s="75">
        <f>AVERAGE(M6:M8)</f>
        <v>0.73</v>
      </c>
      <c r="N10" s="75" t="e">
        <f t="shared" ref="N10" si="0">AVERAGE(N6:N8)</f>
        <v>#DIV/0!</v>
      </c>
    </row>
  </sheetData>
  <mergeCells count="21">
    <mergeCell ref="A2:B2"/>
    <mergeCell ref="C2:O2"/>
    <mergeCell ref="A3:O3"/>
    <mergeCell ref="O4:O5"/>
    <mergeCell ref="L4:L5"/>
    <mergeCell ref="H4:H5"/>
    <mergeCell ref="I4:I5"/>
    <mergeCell ref="J4:K4"/>
    <mergeCell ref="A4:A5"/>
    <mergeCell ref="B4:B5"/>
    <mergeCell ref="C4:C5"/>
    <mergeCell ref="D4:D5"/>
    <mergeCell ref="E4:E5"/>
    <mergeCell ref="F4:G5"/>
    <mergeCell ref="N4:N5"/>
    <mergeCell ref="M4:M5"/>
    <mergeCell ref="F6:G6"/>
    <mergeCell ref="A10:C10"/>
    <mergeCell ref="I10:K10"/>
    <mergeCell ref="F8:G8"/>
    <mergeCell ref="F7:G7"/>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14"/>
  <sheetViews>
    <sheetView showGridLines="0" topLeftCell="A4" zoomScale="110" zoomScaleNormal="110" zoomScaleSheetLayoutView="90" workbookViewId="0">
      <selection activeCell="J6" sqref="J6"/>
    </sheetView>
  </sheetViews>
  <sheetFormatPr baseColWidth="10" defaultColWidth="11.42578125" defaultRowHeight="12.75" x14ac:dyDescent="0.2"/>
  <cols>
    <col min="1" max="1" width="22.140625" style="9" customWidth="1"/>
    <col min="2" max="2" width="4.5703125" style="10" customWidth="1"/>
    <col min="3" max="3" width="35.7109375" style="9" customWidth="1"/>
    <col min="4" max="4" width="33.7109375" style="22" customWidth="1"/>
    <col min="5" max="5" width="18.42578125" style="22" customWidth="1"/>
    <col min="6" max="6" width="13.85546875" style="22" customWidth="1"/>
    <col min="7" max="7" width="18.140625" style="48" hidden="1" customWidth="1"/>
    <col min="8" max="8" width="18.140625" style="48" customWidth="1"/>
    <col min="9" max="9" width="18.140625" style="48" hidden="1" customWidth="1"/>
    <col min="10" max="10" width="72.85546875" style="9" customWidth="1"/>
    <col min="11" max="16384" width="11.42578125" style="9"/>
  </cols>
  <sheetData>
    <row r="1" spans="1:10" ht="3.75" customHeight="1" x14ac:dyDescent="0.2"/>
    <row r="2" spans="1:10" s="24" customFormat="1" ht="27" customHeight="1" x14ac:dyDescent="0.3">
      <c r="A2" s="45" t="s">
        <v>23</v>
      </c>
      <c r="B2" s="198" t="s">
        <v>24</v>
      </c>
      <c r="C2" s="198"/>
      <c r="D2" s="198"/>
      <c r="E2" s="198"/>
      <c r="F2" s="198"/>
      <c r="G2" s="198"/>
      <c r="H2" s="198"/>
      <c r="I2" s="198"/>
      <c r="J2" s="198"/>
    </row>
    <row r="3" spans="1:10" s="61" customFormat="1" ht="39" customHeight="1" x14ac:dyDescent="0.25">
      <c r="A3" s="59" t="s">
        <v>25</v>
      </c>
      <c r="B3" s="197" t="s">
        <v>4</v>
      </c>
      <c r="C3" s="197"/>
      <c r="D3" s="59" t="s">
        <v>26</v>
      </c>
      <c r="E3" s="59" t="s">
        <v>27</v>
      </c>
      <c r="F3" s="59" t="s">
        <v>28</v>
      </c>
      <c r="G3" s="131" t="s">
        <v>288</v>
      </c>
      <c r="H3" s="131" t="s">
        <v>289</v>
      </c>
      <c r="I3" s="131" t="s">
        <v>290</v>
      </c>
      <c r="J3" s="60" t="s">
        <v>8</v>
      </c>
    </row>
    <row r="4" spans="1:10" s="61" customFormat="1" ht="70.5" customHeight="1" x14ac:dyDescent="0.25">
      <c r="A4" s="199" t="s">
        <v>141</v>
      </c>
      <c r="B4" s="84">
        <v>1.1000000000000001</v>
      </c>
      <c r="C4" s="86" t="s">
        <v>29</v>
      </c>
      <c r="D4" s="84" t="s">
        <v>30</v>
      </c>
      <c r="E4" s="84" t="s">
        <v>31</v>
      </c>
      <c r="F4" s="84" t="s">
        <v>142</v>
      </c>
      <c r="G4" s="136">
        <v>0.9</v>
      </c>
      <c r="H4" s="136">
        <v>1</v>
      </c>
      <c r="I4" s="136"/>
      <c r="J4" s="134" t="s">
        <v>309</v>
      </c>
    </row>
    <row r="5" spans="1:10" s="61" customFormat="1" ht="231" customHeight="1" x14ac:dyDescent="0.25">
      <c r="A5" s="199"/>
      <c r="B5" s="86">
        <v>1.2</v>
      </c>
      <c r="C5" s="86" t="s">
        <v>32</v>
      </c>
      <c r="D5" s="84" t="s">
        <v>33</v>
      </c>
      <c r="E5" s="84" t="s">
        <v>143</v>
      </c>
      <c r="F5" s="84" t="s">
        <v>142</v>
      </c>
      <c r="G5" s="136">
        <v>0.4</v>
      </c>
      <c r="H5" s="136">
        <v>0.8</v>
      </c>
      <c r="I5" s="136"/>
      <c r="J5" s="134" t="s">
        <v>328</v>
      </c>
    </row>
    <row r="6" spans="1:10" s="61" customFormat="1" ht="197.25" customHeight="1" x14ac:dyDescent="0.25">
      <c r="A6" s="171" t="s">
        <v>144</v>
      </c>
      <c r="B6" s="84">
        <v>2.1</v>
      </c>
      <c r="C6" s="86" t="s">
        <v>34</v>
      </c>
      <c r="D6" s="84" t="s">
        <v>35</v>
      </c>
      <c r="E6" s="84" t="s">
        <v>36</v>
      </c>
      <c r="F6" s="84" t="s">
        <v>142</v>
      </c>
      <c r="G6" s="136">
        <v>0.3</v>
      </c>
      <c r="H6" s="136">
        <v>0.7</v>
      </c>
      <c r="I6" s="136"/>
      <c r="J6" s="134" t="s">
        <v>293</v>
      </c>
    </row>
    <row r="7" spans="1:10" s="61" customFormat="1" ht="153" customHeight="1" x14ac:dyDescent="0.25">
      <c r="A7" s="171"/>
      <c r="B7" s="84">
        <v>2.2000000000000002</v>
      </c>
      <c r="C7" s="86" t="s">
        <v>37</v>
      </c>
      <c r="D7" s="84" t="s">
        <v>38</v>
      </c>
      <c r="E7" s="84" t="s">
        <v>145</v>
      </c>
      <c r="F7" s="84" t="s">
        <v>146</v>
      </c>
      <c r="G7" s="136">
        <v>0.5</v>
      </c>
      <c r="H7" s="136">
        <v>1</v>
      </c>
      <c r="I7" s="136"/>
      <c r="J7" s="134" t="s">
        <v>310</v>
      </c>
    </row>
    <row r="8" spans="1:10" s="61" customFormat="1" ht="82.5" customHeight="1" x14ac:dyDescent="0.25">
      <c r="A8" s="171" t="s">
        <v>147</v>
      </c>
      <c r="B8" s="167">
        <v>3.1</v>
      </c>
      <c r="C8" s="168" t="s">
        <v>148</v>
      </c>
      <c r="D8" s="167" t="s">
        <v>48</v>
      </c>
      <c r="E8" s="84" t="s">
        <v>149</v>
      </c>
      <c r="F8" s="167" t="s">
        <v>142</v>
      </c>
      <c r="G8" s="200">
        <v>0.1</v>
      </c>
      <c r="H8" s="200">
        <v>1</v>
      </c>
      <c r="I8" s="200"/>
      <c r="J8" s="202" t="s">
        <v>311</v>
      </c>
    </row>
    <row r="9" spans="1:10" s="61" customFormat="1" ht="93" customHeight="1" x14ac:dyDescent="0.25">
      <c r="A9" s="171"/>
      <c r="B9" s="167"/>
      <c r="C9" s="168"/>
      <c r="D9" s="167"/>
      <c r="E9" s="84" t="s">
        <v>85</v>
      </c>
      <c r="F9" s="167"/>
      <c r="G9" s="201"/>
      <c r="H9" s="201"/>
      <c r="I9" s="201"/>
      <c r="J9" s="202"/>
    </row>
    <row r="10" spans="1:10" s="61" customFormat="1" ht="57" customHeight="1" x14ac:dyDescent="0.25">
      <c r="A10" s="85" t="s">
        <v>150</v>
      </c>
      <c r="B10" s="84">
        <v>4.0999999999999996</v>
      </c>
      <c r="C10" s="86" t="s">
        <v>39</v>
      </c>
      <c r="D10" s="84" t="s">
        <v>40</v>
      </c>
      <c r="E10" s="84" t="s">
        <v>36</v>
      </c>
      <c r="F10" s="84" t="s">
        <v>142</v>
      </c>
      <c r="G10" s="137"/>
      <c r="H10" s="142">
        <v>0.2</v>
      </c>
      <c r="I10" s="142"/>
      <c r="J10" s="134" t="s">
        <v>294</v>
      </c>
    </row>
    <row r="11" spans="1:10" x14ac:dyDescent="0.2">
      <c r="C11" s="31"/>
    </row>
    <row r="12" spans="1:10" s="74" customFormat="1" ht="33" customHeight="1" x14ac:dyDescent="0.25">
      <c r="A12" s="195" t="s">
        <v>14</v>
      </c>
      <c r="B12" s="196"/>
      <c r="C12" s="71">
        <f>COUNTIF(C4:C10,"*")</f>
        <v>6</v>
      </c>
      <c r="D12" s="72"/>
      <c r="E12" s="195" t="s">
        <v>15</v>
      </c>
      <c r="F12" s="196"/>
      <c r="G12" s="73">
        <f>AVERAGE(G4:G10)</f>
        <v>0.44000000000000006</v>
      </c>
      <c r="H12" s="73">
        <f t="shared" ref="H12:I12" si="0">AVERAGE(H4:H10)</f>
        <v>0.78333333333333333</v>
      </c>
      <c r="I12" s="73" t="e">
        <f t="shared" si="0"/>
        <v>#DIV/0!</v>
      </c>
    </row>
    <row r="13" spans="1:10" x14ac:dyDescent="0.2">
      <c r="C13" s="31"/>
    </row>
    <row r="14" spans="1:10" x14ac:dyDescent="0.2">
      <c r="C14" s="31"/>
    </row>
  </sheetData>
  <mergeCells count="15">
    <mergeCell ref="A12:B12"/>
    <mergeCell ref="E12:F12"/>
    <mergeCell ref="B3:C3"/>
    <mergeCell ref="B2:J2"/>
    <mergeCell ref="A4:A5"/>
    <mergeCell ref="F8:F9"/>
    <mergeCell ref="A6:A7"/>
    <mergeCell ref="A8:A9"/>
    <mergeCell ref="B8:B9"/>
    <mergeCell ref="C8:C9"/>
    <mergeCell ref="D8:D9"/>
    <mergeCell ref="G8:G9"/>
    <mergeCell ref="J8:J9"/>
    <mergeCell ref="H8:H9"/>
    <mergeCell ref="I8:I9"/>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O19"/>
  <sheetViews>
    <sheetView showGridLines="0" topLeftCell="C12" zoomScale="120" zoomScaleNormal="120" workbookViewId="0">
      <selection activeCell="J19" sqref="J19"/>
    </sheetView>
  </sheetViews>
  <sheetFormatPr baseColWidth="10" defaultColWidth="11.42578125" defaultRowHeight="12.75" x14ac:dyDescent="0.25"/>
  <cols>
    <col min="1" max="1" width="19.5703125" style="10" customWidth="1"/>
    <col min="2" max="2" width="5.28515625" style="10" customWidth="1"/>
    <col min="3" max="3" width="47.140625" style="51" bestFit="1" customWidth="1"/>
    <col min="4" max="4" width="33.28515625" style="51" bestFit="1" customWidth="1"/>
    <col min="5" max="5" width="27.42578125" style="51" bestFit="1" customWidth="1"/>
    <col min="6" max="6" width="17.140625" style="20" bestFit="1" customWidth="1"/>
    <col min="7" max="7" width="14.5703125" style="48" hidden="1" customWidth="1"/>
    <col min="8" max="8" width="14.5703125" style="48" customWidth="1"/>
    <col min="9" max="9" width="14.5703125" style="48" hidden="1" customWidth="1"/>
    <col min="10" max="10" width="64.85546875" style="11" customWidth="1"/>
    <col min="11" max="11" width="60.140625" style="28" customWidth="1"/>
    <col min="12" max="16384" width="11.42578125" style="51"/>
  </cols>
  <sheetData>
    <row r="1" spans="1:67" ht="5.25" customHeight="1" x14ac:dyDescent="0.25"/>
    <row r="2" spans="1:67" s="77" customFormat="1" ht="33" customHeight="1" x14ac:dyDescent="0.25">
      <c r="A2" s="198" t="s">
        <v>41</v>
      </c>
      <c r="B2" s="198"/>
      <c r="C2" s="198" t="s">
        <v>42</v>
      </c>
      <c r="D2" s="198"/>
      <c r="E2" s="198"/>
      <c r="F2" s="198"/>
      <c r="G2" s="198"/>
      <c r="H2" s="198"/>
      <c r="I2" s="198"/>
      <c r="J2" s="198"/>
      <c r="K2" s="76"/>
    </row>
    <row r="3" spans="1:67" s="52" customFormat="1" ht="27.75" customHeight="1" x14ac:dyDescent="0.25">
      <c r="A3" s="100" t="s">
        <v>3</v>
      </c>
      <c r="B3" s="212" t="s">
        <v>43</v>
      </c>
      <c r="C3" s="212"/>
      <c r="D3" s="100" t="s">
        <v>44</v>
      </c>
      <c r="E3" s="100" t="s">
        <v>27</v>
      </c>
      <c r="F3" s="101" t="s">
        <v>7</v>
      </c>
      <c r="G3" s="131" t="s">
        <v>288</v>
      </c>
      <c r="H3" s="131" t="s">
        <v>289</v>
      </c>
      <c r="I3" s="131" t="s">
        <v>290</v>
      </c>
      <c r="J3" s="44" t="s">
        <v>8</v>
      </c>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row>
    <row r="4" spans="1:67" s="53" customFormat="1" ht="102" customHeight="1" x14ac:dyDescent="0.25">
      <c r="A4" s="207" t="s">
        <v>160</v>
      </c>
      <c r="B4" s="87">
        <v>1.1000000000000001</v>
      </c>
      <c r="C4" s="86" t="s">
        <v>61</v>
      </c>
      <c r="D4" s="102" t="s">
        <v>45</v>
      </c>
      <c r="E4" s="102" t="s">
        <v>46</v>
      </c>
      <c r="F4" s="102" t="s">
        <v>142</v>
      </c>
      <c r="G4" s="104">
        <v>0.5</v>
      </c>
      <c r="H4" s="104">
        <v>0.7</v>
      </c>
      <c r="I4" s="104"/>
      <c r="J4" s="134" t="s">
        <v>296</v>
      </c>
      <c r="K4" s="27"/>
    </row>
    <row r="5" spans="1:67" s="53" customFormat="1" ht="192" x14ac:dyDescent="0.25">
      <c r="A5" s="208"/>
      <c r="B5" s="87">
        <v>1.2</v>
      </c>
      <c r="C5" s="86" t="s">
        <v>86</v>
      </c>
      <c r="D5" s="102" t="s">
        <v>87</v>
      </c>
      <c r="E5" s="102" t="s">
        <v>47</v>
      </c>
      <c r="F5" s="102" t="s">
        <v>130</v>
      </c>
      <c r="G5" s="104">
        <v>0.9</v>
      </c>
      <c r="H5" s="104">
        <v>0.95</v>
      </c>
      <c r="I5" s="104"/>
      <c r="J5" s="134" t="s">
        <v>312</v>
      </c>
      <c r="K5" s="27"/>
    </row>
    <row r="6" spans="1:67" s="53" customFormat="1" ht="105.75" customHeight="1" x14ac:dyDescent="0.25">
      <c r="A6" s="209"/>
      <c r="B6" s="87">
        <v>1.3</v>
      </c>
      <c r="C6" s="86" t="s">
        <v>88</v>
      </c>
      <c r="D6" s="102" t="s">
        <v>89</v>
      </c>
      <c r="E6" s="102" t="s">
        <v>90</v>
      </c>
      <c r="F6" s="102" t="s">
        <v>130</v>
      </c>
      <c r="G6" s="104">
        <v>0.8</v>
      </c>
      <c r="H6" s="104">
        <v>0.8</v>
      </c>
      <c r="I6" s="104"/>
      <c r="J6" s="134" t="s">
        <v>313</v>
      </c>
      <c r="K6" s="27"/>
    </row>
    <row r="7" spans="1:67" s="53" customFormat="1" ht="53.25" customHeight="1" x14ac:dyDescent="0.25">
      <c r="A7" s="205" t="s">
        <v>161</v>
      </c>
      <c r="B7" s="87">
        <v>2.1</v>
      </c>
      <c r="C7" s="86" t="s">
        <v>151</v>
      </c>
      <c r="D7" s="102" t="s">
        <v>152</v>
      </c>
      <c r="E7" s="102" t="s">
        <v>46</v>
      </c>
      <c r="F7" s="102" t="s">
        <v>142</v>
      </c>
      <c r="G7" s="104">
        <v>0.3</v>
      </c>
      <c r="H7" s="104">
        <v>0.3</v>
      </c>
      <c r="I7" s="104"/>
      <c r="J7" s="134" t="s">
        <v>282</v>
      </c>
      <c r="K7" s="27"/>
    </row>
    <row r="8" spans="1:67" s="53" customFormat="1" ht="89.25" customHeight="1" x14ac:dyDescent="0.25">
      <c r="A8" s="206"/>
      <c r="B8" s="87">
        <v>2.2000000000000002</v>
      </c>
      <c r="C8" s="86" t="s">
        <v>153</v>
      </c>
      <c r="D8" s="102" t="s">
        <v>154</v>
      </c>
      <c r="E8" s="102" t="s">
        <v>143</v>
      </c>
      <c r="F8" s="102" t="s">
        <v>142</v>
      </c>
      <c r="G8" s="104">
        <v>0.5</v>
      </c>
      <c r="H8" s="104">
        <v>0.7</v>
      </c>
      <c r="I8" s="104"/>
      <c r="J8" s="134" t="s">
        <v>326</v>
      </c>
      <c r="K8" s="27"/>
    </row>
    <row r="9" spans="1:67" s="53" customFormat="1" ht="53.25" customHeight="1" x14ac:dyDescent="0.25">
      <c r="A9" s="207" t="s">
        <v>162</v>
      </c>
      <c r="B9" s="210">
        <v>3.1</v>
      </c>
      <c r="C9" s="168" t="s">
        <v>148</v>
      </c>
      <c r="D9" s="211" t="s">
        <v>48</v>
      </c>
      <c r="E9" s="102" t="s">
        <v>149</v>
      </c>
      <c r="F9" s="211" t="s">
        <v>130</v>
      </c>
      <c r="G9" s="203">
        <v>0.1</v>
      </c>
      <c r="H9" s="203">
        <v>1</v>
      </c>
      <c r="I9" s="203"/>
      <c r="J9" s="213" t="s">
        <v>327</v>
      </c>
      <c r="K9" s="27"/>
    </row>
    <row r="10" spans="1:67" s="53" customFormat="1" ht="112.5" customHeight="1" x14ac:dyDescent="0.25">
      <c r="A10" s="208"/>
      <c r="B10" s="210"/>
      <c r="C10" s="168"/>
      <c r="D10" s="211"/>
      <c r="E10" s="102" t="s">
        <v>85</v>
      </c>
      <c r="F10" s="211"/>
      <c r="G10" s="204"/>
      <c r="H10" s="204"/>
      <c r="I10" s="204"/>
      <c r="J10" s="214"/>
      <c r="K10" s="27"/>
    </row>
    <row r="11" spans="1:67" s="53" customFormat="1" ht="51.75" customHeight="1" x14ac:dyDescent="0.25">
      <c r="A11" s="208"/>
      <c r="B11" s="210">
        <v>3.2</v>
      </c>
      <c r="C11" s="168" t="s">
        <v>155</v>
      </c>
      <c r="D11" s="211" t="s">
        <v>92</v>
      </c>
      <c r="E11" s="102" t="s">
        <v>90</v>
      </c>
      <c r="F11" s="211" t="s">
        <v>130</v>
      </c>
      <c r="G11" s="200">
        <v>0.1</v>
      </c>
      <c r="H11" s="200">
        <v>0.35</v>
      </c>
      <c r="I11" s="200"/>
      <c r="J11" s="213" t="s">
        <v>314</v>
      </c>
      <c r="K11" s="27"/>
    </row>
    <row r="12" spans="1:67" s="53" customFormat="1" ht="42" customHeight="1" x14ac:dyDescent="0.25">
      <c r="A12" s="209"/>
      <c r="B12" s="210"/>
      <c r="C12" s="168"/>
      <c r="D12" s="211"/>
      <c r="E12" s="102" t="s">
        <v>91</v>
      </c>
      <c r="F12" s="211"/>
      <c r="G12" s="201"/>
      <c r="H12" s="201"/>
      <c r="I12" s="201"/>
      <c r="J12" s="214"/>
      <c r="K12" s="27"/>
    </row>
    <row r="13" spans="1:67" s="53" customFormat="1" ht="91.5" customHeight="1" x14ac:dyDescent="0.25">
      <c r="A13" s="207" t="s">
        <v>163</v>
      </c>
      <c r="B13" s="87">
        <v>4.0999999999999996</v>
      </c>
      <c r="C13" s="86" t="s">
        <v>156</v>
      </c>
      <c r="D13" s="84" t="s">
        <v>157</v>
      </c>
      <c r="E13" s="84" t="s">
        <v>46</v>
      </c>
      <c r="F13" s="84" t="s">
        <v>142</v>
      </c>
      <c r="G13" s="122">
        <v>0.35</v>
      </c>
      <c r="H13" s="138">
        <v>0.7</v>
      </c>
      <c r="I13" s="138"/>
      <c r="J13" s="134" t="s">
        <v>315</v>
      </c>
      <c r="K13" s="27"/>
    </row>
    <row r="14" spans="1:67" s="53" customFormat="1" ht="57" customHeight="1" x14ac:dyDescent="0.25">
      <c r="A14" s="209"/>
      <c r="B14" s="87">
        <v>4.2</v>
      </c>
      <c r="C14" s="86" t="s">
        <v>93</v>
      </c>
      <c r="D14" s="84" t="s">
        <v>94</v>
      </c>
      <c r="E14" s="84" t="s">
        <v>95</v>
      </c>
      <c r="F14" s="102" t="s">
        <v>130</v>
      </c>
      <c r="G14" s="104">
        <v>1</v>
      </c>
      <c r="H14" s="104">
        <v>1</v>
      </c>
      <c r="I14" s="104"/>
      <c r="J14" s="134" t="s">
        <v>316</v>
      </c>
      <c r="K14" s="27"/>
    </row>
    <row r="15" spans="1:67" s="53" customFormat="1" ht="49.5" customHeight="1" x14ac:dyDescent="0.25">
      <c r="A15" s="207" t="s">
        <v>164</v>
      </c>
      <c r="B15" s="210">
        <v>5.0999999999999996</v>
      </c>
      <c r="C15" s="168" t="s">
        <v>96</v>
      </c>
      <c r="D15" s="167" t="s">
        <v>158</v>
      </c>
      <c r="E15" s="84" t="s">
        <v>10</v>
      </c>
      <c r="F15" s="167" t="s">
        <v>130</v>
      </c>
      <c r="G15" s="200">
        <v>1</v>
      </c>
      <c r="H15" s="200">
        <v>1</v>
      </c>
      <c r="I15" s="200"/>
      <c r="J15" s="213" t="s">
        <v>281</v>
      </c>
      <c r="K15" s="27"/>
    </row>
    <row r="16" spans="1:67" s="53" customFormat="1" ht="59.25" customHeight="1" x14ac:dyDescent="0.25">
      <c r="A16" s="208"/>
      <c r="B16" s="210"/>
      <c r="C16" s="168"/>
      <c r="D16" s="167"/>
      <c r="E16" s="84" t="s">
        <v>159</v>
      </c>
      <c r="F16" s="167"/>
      <c r="G16" s="201"/>
      <c r="H16" s="201"/>
      <c r="I16" s="201"/>
      <c r="J16" s="214"/>
      <c r="K16" s="27"/>
    </row>
    <row r="17" spans="1:11" s="53" customFormat="1" ht="60" x14ac:dyDescent="0.25">
      <c r="A17" s="209"/>
      <c r="B17" s="87">
        <v>5.2</v>
      </c>
      <c r="C17" s="86" t="s">
        <v>49</v>
      </c>
      <c r="D17" s="102" t="s">
        <v>50</v>
      </c>
      <c r="E17" s="102" t="s">
        <v>97</v>
      </c>
      <c r="F17" s="102" t="s">
        <v>130</v>
      </c>
      <c r="G17" s="104">
        <v>0.25</v>
      </c>
      <c r="H17" s="104">
        <v>0.25</v>
      </c>
      <c r="I17" s="104"/>
      <c r="J17" s="134" t="s">
        <v>283</v>
      </c>
      <c r="K17" s="27"/>
    </row>
    <row r="18" spans="1:11" s="53" customFormat="1" x14ac:dyDescent="0.25">
      <c r="A18" s="25"/>
      <c r="B18" s="25"/>
      <c r="F18" s="50"/>
      <c r="G18" s="49"/>
      <c r="H18" s="49"/>
      <c r="I18" s="49"/>
      <c r="J18" s="26"/>
      <c r="K18" s="27"/>
    </row>
    <row r="19" spans="1:11" s="63" customFormat="1" ht="30" customHeight="1" x14ac:dyDescent="0.25">
      <c r="A19" s="172" t="s">
        <v>14</v>
      </c>
      <c r="B19" s="172"/>
      <c r="C19" s="68">
        <f>COUNTIF(C4:C17,"*")</f>
        <v>11</v>
      </c>
      <c r="D19" s="69"/>
      <c r="E19" s="172" t="s">
        <v>15</v>
      </c>
      <c r="F19" s="172"/>
      <c r="G19" s="34">
        <f>AVERAGE(G4:G17)</f>
        <v>0.52727272727272734</v>
      </c>
      <c r="H19" s="34">
        <f t="shared" ref="H19:I19" si="0">AVERAGE(H4:H17)</f>
        <v>0.70454545454545459</v>
      </c>
      <c r="I19" s="34" t="e">
        <f t="shared" si="0"/>
        <v>#DIV/0!</v>
      </c>
      <c r="J19" s="78"/>
      <c r="K19" s="79"/>
    </row>
  </sheetData>
  <mergeCells count="34">
    <mergeCell ref="B3:C3"/>
    <mergeCell ref="A2:B2"/>
    <mergeCell ref="C2:J2"/>
    <mergeCell ref="A19:B19"/>
    <mergeCell ref="E19:F19"/>
    <mergeCell ref="A4:A6"/>
    <mergeCell ref="G15:G16"/>
    <mergeCell ref="G11:G12"/>
    <mergeCell ref="J15:J16"/>
    <mergeCell ref="J11:J12"/>
    <mergeCell ref="C9:C10"/>
    <mergeCell ref="D9:D10"/>
    <mergeCell ref="F9:F10"/>
    <mergeCell ref="J9:J10"/>
    <mergeCell ref="G9:G10"/>
    <mergeCell ref="C11:C12"/>
    <mergeCell ref="D11:D12"/>
    <mergeCell ref="F11:F12"/>
    <mergeCell ref="B15:B16"/>
    <mergeCell ref="C15:C16"/>
    <mergeCell ref="D15:D16"/>
    <mergeCell ref="F15:F16"/>
    <mergeCell ref="A7:A8"/>
    <mergeCell ref="A9:A12"/>
    <mergeCell ref="A13:A14"/>
    <mergeCell ref="A15:A17"/>
    <mergeCell ref="B11:B12"/>
    <mergeCell ref="B9:B10"/>
    <mergeCell ref="H15:H16"/>
    <mergeCell ref="I15:I16"/>
    <mergeCell ref="H11:H12"/>
    <mergeCell ref="I11:I12"/>
    <mergeCell ref="H9:H10"/>
    <mergeCell ref="I9:I10"/>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22"/>
  <sheetViews>
    <sheetView showGridLines="0" topLeftCell="A10" zoomScale="110" zoomScaleNormal="110" workbookViewId="0">
      <selection activeCell="K9" sqref="K9"/>
    </sheetView>
  </sheetViews>
  <sheetFormatPr baseColWidth="10" defaultColWidth="11.42578125" defaultRowHeight="12.75" x14ac:dyDescent="0.2"/>
  <cols>
    <col min="1" max="1" width="19.7109375" style="107" customWidth="1"/>
    <col min="2" max="2" width="7" style="22" customWidth="1"/>
    <col min="3" max="3" width="33" style="22" customWidth="1"/>
    <col min="4" max="4" width="37.5703125" style="22" customWidth="1"/>
    <col min="5" max="5" width="20.5703125" style="22" customWidth="1"/>
    <col min="6" max="6" width="20.28515625" style="22" customWidth="1"/>
    <col min="7" max="7" width="13.7109375" style="22" customWidth="1"/>
    <col min="8" max="8" width="18.85546875" style="48" hidden="1" customWidth="1"/>
    <col min="9" max="9" width="18.85546875" style="48" customWidth="1"/>
    <col min="10" max="10" width="18.85546875" style="48" hidden="1" customWidth="1"/>
    <col min="11" max="11" width="66.5703125" style="51" customWidth="1"/>
    <col min="12" max="12" width="29" style="51" customWidth="1"/>
    <col min="13" max="16384" width="11.42578125" style="9"/>
  </cols>
  <sheetData>
    <row r="1" spans="1:12" s="23" customFormat="1" ht="28.5" customHeight="1" x14ac:dyDescent="0.25">
      <c r="A1" s="174" t="s">
        <v>51</v>
      </c>
      <c r="B1" s="174"/>
      <c r="C1" s="198" t="s">
        <v>52</v>
      </c>
      <c r="D1" s="198"/>
      <c r="E1" s="198"/>
      <c r="F1" s="198"/>
      <c r="G1" s="198"/>
      <c r="H1" s="198"/>
      <c r="I1" s="198"/>
      <c r="J1" s="198"/>
      <c r="K1" s="198"/>
      <c r="L1" s="62"/>
    </row>
    <row r="2" spans="1:12" s="42" customFormat="1" ht="30" x14ac:dyDescent="0.25">
      <c r="A2" s="105" t="s">
        <v>3</v>
      </c>
      <c r="B2" s="220" t="s">
        <v>4</v>
      </c>
      <c r="C2" s="220"/>
      <c r="D2" s="105" t="s">
        <v>5</v>
      </c>
      <c r="E2" s="105" t="s">
        <v>53</v>
      </c>
      <c r="F2" s="105" t="s">
        <v>6</v>
      </c>
      <c r="G2" s="105" t="s">
        <v>7</v>
      </c>
      <c r="H2" s="131" t="s">
        <v>288</v>
      </c>
      <c r="I2" s="131" t="s">
        <v>289</v>
      </c>
      <c r="J2" s="131" t="s">
        <v>290</v>
      </c>
      <c r="K2" s="43" t="s">
        <v>8</v>
      </c>
      <c r="L2" s="63"/>
    </row>
    <row r="3" spans="1:12" ht="78.75" customHeight="1" x14ac:dyDescent="0.2">
      <c r="A3" s="207" t="s">
        <v>198</v>
      </c>
      <c r="B3" s="84">
        <v>1.1000000000000001</v>
      </c>
      <c r="C3" s="106" t="s">
        <v>54</v>
      </c>
      <c r="D3" s="102" t="s">
        <v>55</v>
      </c>
      <c r="E3" s="102" t="s">
        <v>56</v>
      </c>
      <c r="F3" s="102" t="s">
        <v>46</v>
      </c>
      <c r="G3" s="102" t="s">
        <v>142</v>
      </c>
      <c r="H3" s="109">
        <v>0.5</v>
      </c>
      <c r="I3" s="138">
        <v>0.7</v>
      </c>
      <c r="J3" s="138"/>
      <c r="K3" s="141" t="s">
        <v>280</v>
      </c>
    </row>
    <row r="4" spans="1:12" ht="72" customHeight="1" x14ac:dyDescent="0.2">
      <c r="A4" s="208"/>
      <c r="B4" s="167">
        <v>1.2</v>
      </c>
      <c r="C4" s="219" t="s">
        <v>98</v>
      </c>
      <c r="D4" s="211" t="s">
        <v>99</v>
      </c>
      <c r="E4" s="211" t="s">
        <v>165</v>
      </c>
      <c r="F4" s="102" t="s">
        <v>46</v>
      </c>
      <c r="G4" s="211" t="s">
        <v>142</v>
      </c>
      <c r="H4" s="222">
        <v>0.35</v>
      </c>
      <c r="I4" s="203">
        <v>0.7</v>
      </c>
      <c r="J4" s="203"/>
      <c r="K4" s="221" t="s">
        <v>323</v>
      </c>
    </row>
    <row r="5" spans="1:12" ht="75" customHeight="1" x14ac:dyDescent="0.2">
      <c r="A5" s="208"/>
      <c r="B5" s="167"/>
      <c r="C5" s="219"/>
      <c r="D5" s="211"/>
      <c r="E5" s="211"/>
      <c r="F5" s="102" t="s">
        <v>166</v>
      </c>
      <c r="G5" s="211"/>
      <c r="H5" s="223"/>
      <c r="I5" s="204"/>
      <c r="J5" s="204"/>
      <c r="K5" s="221"/>
    </row>
    <row r="6" spans="1:12" ht="91.5" customHeight="1" x14ac:dyDescent="0.2">
      <c r="A6" s="208"/>
      <c r="B6" s="84">
        <v>1.3</v>
      </c>
      <c r="C6" s="106" t="s">
        <v>167</v>
      </c>
      <c r="D6" s="102" t="s">
        <v>168</v>
      </c>
      <c r="E6" s="102" t="s">
        <v>169</v>
      </c>
      <c r="F6" s="102" t="s">
        <v>143</v>
      </c>
      <c r="G6" s="102" t="s">
        <v>142</v>
      </c>
      <c r="H6" s="109">
        <v>0.7</v>
      </c>
      <c r="I6" s="138">
        <v>1</v>
      </c>
      <c r="J6" s="138"/>
      <c r="K6" s="141" t="s">
        <v>324</v>
      </c>
    </row>
    <row r="7" spans="1:12" ht="154.5" customHeight="1" x14ac:dyDescent="0.2">
      <c r="A7" s="208"/>
      <c r="B7" s="84">
        <v>1.5</v>
      </c>
      <c r="C7" s="106" t="s">
        <v>170</v>
      </c>
      <c r="D7" s="102" t="s">
        <v>171</v>
      </c>
      <c r="E7" s="102" t="s">
        <v>172</v>
      </c>
      <c r="F7" s="102" t="s">
        <v>173</v>
      </c>
      <c r="G7" s="102" t="s">
        <v>130</v>
      </c>
      <c r="H7" s="109">
        <v>0.8</v>
      </c>
      <c r="I7" s="138">
        <v>0.96</v>
      </c>
      <c r="J7" s="138"/>
      <c r="K7" s="141" t="s">
        <v>325</v>
      </c>
    </row>
    <row r="8" spans="1:12" ht="147" customHeight="1" x14ac:dyDescent="0.2">
      <c r="A8" s="209"/>
      <c r="B8" s="84">
        <v>1.6</v>
      </c>
      <c r="C8" s="106" t="s">
        <v>174</v>
      </c>
      <c r="D8" s="102" t="s">
        <v>175</v>
      </c>
      <c r="E8" s="102" t="s">
        <v>176</v>
      </c>
      <c r="F8" s="102" t="s">
        <v>101</v>
      </c>
      <c r="G8" s="102" t="s">
        <v>130</v>
      </c>
      <c r="H8" s="109">
        <v>0.83</v>
      </c>
      <c r="I8" s="138">
        <v>0.87</v>
      </c>
      <c r="J8" s="138"/>
      <c r="K8" s="141" t="s">
        <v>318</v>
      </c>
    </row>
    <row r="9" spans="1:12" ht="69" customHeight="1" x14ac:dyDescent="0.2">
      <c r="A9" s="85" t="s">
        <v>199</v>
      </c>
      <c r="B9" s="84">
        <v>2.1</v>
      </c>
      <c r="C9" s="106" t="s">
        <v>151</v>
      </c>
      <c r="D9" s="102" t="s">
        <v>177</v>
      </c>
      <c r="E9" s="102" t="s">
        <v>177</v>
      </c>
      <c r="F9" s="102" t="s">
        <v>46</v>
      </c>
      <c r="G9" s="102" t="s">
        <v>142</v>
      </c>
      <c r="H9" s="104">
        <v>0.3</v>
      </c>
      <c r="I9" s="104">
        <v>0.3</v>
      </c>
      <c r="J9" s="104"/>
      <c r="K9" s="134" t="s">
        <v>282</v>
      </c>
    </row>
    <row r="10" spans="1:12" ht="72" customHeight="1" x14ac:dyDescent="0.2">
      <c r="A10" s="207" t="s">
        <v>200</v>
      </c>
      <c r="B10" s="84">
        <v>3.1</v>
      </c>
      <c r="C10" s="106" t="s">
        <v>178</v>
      </c>
      <c r="D10" s="102" t="s">
        <v>179</v>
      </c>
      <c r="E10" s="102" t="s">
        <v>180</v>
      </c>
      <c r="F10" s="102" t="s">
        <v>181</v>
      </c>
      <c r="G10" s="102" t="s">
        <v>130</v>
      </c>
      <c r="H10" s="138">
        <v>0.4</v>
      </c>
      <c r="I10" s="138">
        <v>0.6</v>
      </c>
      <c r="J10" s="138"/>
      <c r="K10" s="141" t="s">
        <v>284</v>
      </c>
    </row>
    <row r="11" spans="1:12" ht="50.25" customHeight="1" x14ac:dyDescent="0.2">
      <c r="A11" s="208"/>
      <c r="B11" s="84">
        <v>3.2</v>
      </c>
      <c r="C11" s="106" t="s">
        <v>182</v>
      </c>
      <c r="D11" s="102" t="s">
        <v>183</v>
      </c>
      <c r="E11" s="102" t="s">
        <v>184</v>
      </c>
      <c r="F11" s="102" t="s">
        <v>57</v>
      </c>
      <c r="G11" s="102" t="s">
        <v>130</v>
      </c>
      <c r="H11" s="138">
        <v>0.4</v>
      </c>
      <c r="I11" s="138">
        <v>0.8</v>
      </c>
      <c r="J11" s="138"/>
      <c r="K11" s="141" t="s">
        <v>319</v>
      </c>
    </row>
    <row r="12" spans="1:12" ht="79.5" customHeight="1" x14ac:dyDescent="0.2">
      <c r="A12" s="208"/>
      <c r="B12" s="84" t="s">
        <v>185</v>
      </c>
      <c r="C12" s="106" t="s">
        <v>186</v>
      </c>
      <c r="D12" s="102" t="s">
        <v>187</v>
      </c>
      <c r="E12" s="102" t="s">
        <v>188</v>
      </c>
      <c r="F12" s="102" t="s">
        <v>57</v>
      </c>
      <c r="G12" s="102" t="s">
        <v>130</v>
      </c>
      <c r="H12" s="138">
        <v>0.4</v>
      </c>
      <c r="I12" s="138">
        <v>0.6</v>
      </c>
      <c r="J12" s="138"/>
      <c r="K12" s="141" t="s">
        <v>297</v>
      </c>
    </row>
    <row r="13" spans="1:12" ht="57" customHeight="1" x14ac:dyDescent="0.2">
      <c r="A13" s="208"/>
      <c r="B13" s="84">
        <v>3.4</v>
      </c>
      <c r="C13" s="106" t="s">
        <v>189</v>
      </c>
      <c r="D13" s="102" t="s">
        <v>190</v>
      </c>
      <c r="E13" s="102" t="s">
        <v>191</v>
      </c>
      <c r="F13" s="102" t="s">
        <v>57</v>
      </c>
      <c r="G13" s="102" t="s">
        <v>130</v>
      </c>
      <c r="H13" s="138">
        <v>0.3</v>
      </c>
      <c r="I13" s="138">
        <v>0.8</v>
      </c>
      <c r="J13" s="138"/>
      <c r="K13" s="141" t="s">
        <v>298</v>
      </c>
    </row>
    <row r="14" spans="1:12" ht="61.5" customHeight="1" x14ac:dyDescent="0.2">
      <c r="A14" s="208"/>
      <c r="B14" s="84">
        <v>3.5</v>
      </c>
      <c r="C14" s="106" t="s">
        <v>58</v>
      </c>
      <c r="D14" s="102" t="s">
        <v>59</v>
      </c>
      <c r="E14" s="102" t="s">
        <v>60</v>
      </c>
      <c r="F14" s="102" t="s">
        <v>57</v>
      </c>
      <c r="G14" s="102" t="s">
        <v>130</v>
      </c>
      <c r="H14" s="138">
        <v>0.3</v>
      </c>
      <c r="I14" s="138">
        <v>0.6</v>
      </c>
      <c r="J14" s="138"/>
      <c r="K14" s="141" t="s">
        <v>320</v>
      </c>
    </row>
    <row r="15" spans="1:12" ht="48" x14ac:dyDescent="0.2">
      <c r="A15" s="208"/>
      <c r="B15" s="84">
        <v>3.6</v>
      </c>
      <c r="C15" s="106" t="s">
        <v>102</v>
      </c>
      <c r="D15" s="102" t="s">
        <v>103</v>
      </c>
      <c r="E15" s="102" t="s">
        <v>104</v>
      </c>
      <c r="F15" s="102" t="s">
        <v>57</v>
      </c>
      <c r="G15" s="102" t="s">
        <v>130</v>
      </c>
      <c r="H15" s="138">
        <v>0.3</v>
      </c>
      <c r="I15" s="138">
        <v>0.6</v>
      </c>
      <c r="J15" s="138"/>
      <c r="K15" s="141" t="s">
        <v>285</v>
      </c>
    </row>
    <row r="16" spans="1:12" ht="60" x14ac:dyDescent="0.2">
      <c r="A16" s="209"/>
      <c r="B16" s="84">
        <v>3.7</v>
      </c>
      <c r="C16" s="106" t="s">
        <v>192</v>
      </c>
      <c r="D16" s="102" t="s">
        <v>193</v>
      </c>
      <c r="E16" s="102" t="s">
        <v>194</v>
      </c>
      <c r="F16" s="102" t="s">
        <v>57</v>
      </c>
      <c r="G16" s="102" t="s">
        <v>130</v>
      </c>
      <c r="H16" s="138">
        <v>0.3</v>
      </c>
      <c r="I16" s="138">
        <v>0.6</v>
      </c>
      <c r="J16" s="138"/>
      <c r="K16" s="141" t="s">
        <v>317</v>
      </c>
    </row>
    <row r="17" spans="1:12" ht="22.5" customHeight="1" x14ac:dyDescent="0.2">
      <c r="A17" s="205" t="s">
        <v>201</v>
      </c>
      <c r="B17" s="167">
        <v>4.0999999999999996</v>
      </c>
      <c r="C17" s="168" t="s">
        <v>195</v>
      </c>
      <c r="D17" s="167" t="s">
        <v>196</v>
      </c>
      <c r="E17" s="167" t="s">
        <v>197</v>
      </c>
      <c r="F17" s="84" t="s">
        <v>10</v>
      </c>
      <c r="G17" s="167" t="s">
        <v>130</v>
      </c>
      <c r="H17" s="218">
        <v>0.9</v>
      </c>
      <c r="I17" s="215">
        <v>1</v>
      </c>
      <c r="J17" s="215"/>
      <c r="K17" s="202" t="s">
        <v>279</v>
      </c>
    </row>
    <row r="18" spans="1:12" ht="35.25" customHeight="1" x14ac:dyDescent="0.2">
      <c r="A18" s="217"/>
      <c r="B18" s="167"/>
      <c r="C18" s="168"/>
      <c r="D18" s="167"/>
      <c r="E18" s="167"/>
      <c r="F18" s="84" t="s">
        <v>11</v>
      </c>
      <c r="G18" s="167"/>
      <c r="H18" s="218"/>
      <c r="I18" s="215"/>
      <c r="J18" s="215"/>
      <c r="K18" s="202"/>
    </row>
    <row r="19" spans="1:12" ht="43.5" customHeight="1" x14ac:dyDescent="0.2">
      <c r="A19" s="206"/>
      <c r="B19" s="167"/>
      <c r="C19" s="168"/>
      <c r="D19" s="167"/>
      <c r="E19" s="167"/>
      <c r="F19" s="84" t="s">
        <v>46</v>
      </c>
      <c r="G19" s="167"/>
      <c r="H19" s="218"/>
      <c r="I19" s="215"/>
      <c r="J19" s="215"/>
      <c r="K19" s="202"/>
    </row>
    <row r="20" spans="1:12" ht="112.5" customHeight="1" x14ac:dyDescent="0.2">
      <c r="A20" s="103" t="s">
        <v>202</v>
      </c>
      <c r="B20" s="84">
        <v>5.0999999999999996</v>
      </c>
      <c r="C20" s="106" t="s">
        <v>61</v>
      </c>
      <c r="D20" s="102" t="s">
        <v>62</v>
      </c>
      <c r="E20" s="102" t="s">
        <v>63</v>
      </c>
      <c r="F20" s="102" t="s">
        <v>46</v>
      </c>
      <c r="G20" s="102" t="s">
        <v>142</v>
      </c>
      <c r="H20" s="104">
        <v>0.5</v>
      </c>
      <c r="I20" s="104">
        <v>0.7</v>
      </c>
      <c r="J20" s="104"/>
      <c r="K20" s="141" t="s">
        <v>296</v>
      </c>
    </row>
    <row r="22" spans="1:12" s="258" customFormat="1" ht="29.25" customHeight="1" x14ac:dyDescent="0.2">
      <c r="A22" s="216" t="s">
        <v>14</v>
      </c>
      <c r="B22" s="216"/>
      <c r="C22" s="253">
        <f>COUNTIF(C3:C20,"*")</f>
        <v>15</v>
      </c>
      <c r="D22" s="254"/>
      <c r="E22" s="255"/>
      <c r="F22" s="216" t="s">
        <v>15</v>
      </c>
      <c r="G22" s="216"/>
      <c r="H22" s="256">
        <f>AVERAGE(H3:H20)</f>
        <v>0.48533333333333328</v>
      </c>
      <c r="I22" s="256">
        <f t="shared" ref="I22:J22" si="0">AVERAGE(I3:I20)</f>
        <v>0.72199999999999975</v>
      </c>
      <c r="J22" s="256" t="e">
        <f t="shared" si="0"/>
        <v>#DIV/0!</v>
      </c>
      <c r="K22" s="257"/>
      <c r="L22" s="257"/>
    </row>
  </sheetData>
  <mergeCells count="26">
    <mergeCell ref="A1:B1"/>
    <mergeCell ref="C1:K1"/>
    <mergeCell ref="B4:B5"/>
    <mergeCell ref="C4:C5"/>
    <mergeCell ref="D4:D5"/>
    <mergeCell ref="E4:E5"/>
    <mergeCell ref="G4:G5"/>
    <mergeCell ref="B2:C2"/>
    <mergeCell ref="A3:A8"/>
    <mergeCell ref="K4:K5"/>
    <mergeCell ref="H4:H5"/>
    <mergeCell ref="K17:K19"/>
    <mergeCell ref="H17:H19"/>
    <mergeCell ref="B17:B19"/>
    <mergeCell ref="C17:C19"/>
    <mergeCell ref="D17:D19"/>
    <mergeCell ref="E17:E19"/>
    <mergeCell ref="G17:G19"/>
    <mergeCell ref="I17:I19"/>
    <mergeCell ref="A10:A16"/>
    <mergeCell ref="J17:J19"/>
    <mergeCell ref="I4:I5"/>
    <mergeCell ref="J4:J5"/>
    <mergeCell ref="A22:B22"/>
    <mergeCell ref="F22:G22"/>
    <mergeCell ref="A17:A19"/>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17"/>
  <sheetViews>
    <sheetView showGridLines="0" zoomScaleNormal="100" workbookViewId="0">
      <selection activeCell="C14" sqref="C14"/>
    </sheetView>
  </sheetViews>
  <sheetFormatPr baseColWidth="10" defaultColWidth="11.42578125" defaultRowHeight="12.75" x14ac:dyDescent="0.2"/>
  <cols>
    <col min="1" max="1" width="12.85546875" style="22" customWidth="1"/>
    <col min="2" max="2" width="33" style="22" customWidth="1"/>
    <col min="3" max="3" width="37.5703125" style="22" customWidth="1"/>
    <col min="4" max="4" width="20.5703125" style="22" customWidth="1"/>
    <col min="5" max="5" width="20.28515625" style="22" customWidth="1"/>
    <col min="6" max="6" width="19.42578125" style="22" hidden="1" customWidth="1"/>
    <col min="7" max="7" width="19.42578125" style="22" customWidth="1"/>
    <col min="8" max="8" width="19.42578125" style="22" hidden="1" customWidth="1"/>
    <col min="9" max="9" width="77" style="48" customWidth="1"/>
    <col min="10" max="16384" width="11.42578125" style="9"/>
  </cols>
  <sheetData>
    <row r="1" spans="1:9" s="23" customFormat="1" ht="28.5" customHeight="1" x14ac:dyDescent="0.25">
      <c r="A1" s="174" t="s">
        <v>208</v>
      </c>
      <c r="B1" s="174"/>
      <c r="C1" s="198" t="s">
        <v>207</v>
      </c>
      <c r="D1" s="198"/>
      <c r="E1" s="198"/>
      <c r="F1" s="198"/>
      <c r="G1" s="198"/>
      <c r="H1" s="198"/>
      <c r="I1" s="198"/>
    </row>
    <row r="2" spans="1:9" ht="34.5" customHeight="1" x14ac:dyDescent="0.2">
      <c r="A2" s="246" t="s">
        <v>4</v>
      </c>
      <c r="B2" s="246"/>
      <c r="C2" s="247" t="s">
        <v>26</v>
      </c>
      <c r="D2" s="247" t="s">
        <v>27</v>
      </c>
      <c r="E2" s="247" t="s">
        <v>28</v>
      </c>
      <c r="F2" s="131" t="s">
        <v>288</v>
      </c>
      <c r="G2" s="131" t="s">
        <v>289</v>
      </c>
      <c r="H2" s="131" t="s">
        <v>290</v>
      </c>
      <c r="I2" s="44" t="s">
        <v>8</v>
      </c>
    </row>
    <row r="3" spans="1:9" ht="148.5" customHeight="1" x14ac:dyDescent="0.2">
      <c r="A3" s="248">
        <v>1.1000000000000001</v>
      </c>
      <c r="B3" s="249" t="s">
        <v>203</v>
      </c>
      <c r="C3" s="248" t="s">
        <v>204</v>
      </c>
      <c r="D3" s="248" t="s">
        <v>205</v>
      </c>
      <c r="E3" s="248" t="s">
        <v>206</v>
      </c>
      <c r="F3" s="250">
        <v>0.35</v>
      </c>
      <c r="G3" s="250">
        <v>0.75</v>
      </c>
      <c r="H3" s="250"/>
      <c r="I3" s="251" t="s">
        <v>322</v>
      </c>
    </row>
    <row r="4" spans="1:9" s="51" customFormat="1" x14ac:dyDescent="0.2">
      <c r="C4" s="108"/>
      <c r="D4" s="22"/>
    </row>
    <row r="5" spans="1:9" ht="42.75" customHeight="1" x14ac:dyDescent="0.2">
      <c r="A5" s="110" t="s">
        <v>14</v>
      </c>
      <c r="B5" s="252">
        <f>COUNTIF(B3,"*")</f>
        <v>1</v>
      </c>
      <c r="C5" s="9"/>
      <c r="D5" s="172" t="s">
        <v>15</v>
      </c>
      <c r="E5" s="172"/>
      <c r="F5" s="34">
        <f>AVERAGE(F3)</f>
        <v>0.35</v>
      </c>
      <c r="G5" s="73">
        <f t="shared" ref="G5:H5" si="0">AVERAGE(G3)</f>
        <v>0.75</v>
      </c>
      <c r="H5" s="34" t="e">
        <f t="shared" si="0"/>
        <v>#DIV/0!</v>
      </c>
    </row>
    <row r="8" spans="1:9" x14ac:dyDescent="0.2">
      <c r="A8" s="9"/>
      <c r="B8" s="9"/>
      <c r="C8" s="9"/>
      <c r="D8" s="9"/>
      <c r="E8" s="9"/>
      <c r="F8" s="9"/>
      <c r="G8" s="9"/>
      <c r="H8" s="9"/>
      <c r="I8" s="9"/>
    </row>
    <row r="15" spans="1:9" x14ac:dyDescent="0.2">
      <c r="B15" s="9"/>
      <c r="C15" s="9"/>
      <c r="D15" s="9"/>
      <c r="E15" s="9"/>
      <c r="F15" s="9"/>
      <c r="G15" s="9"/>
      <c r="H15" s="9"/>
    </row>
    <row r="16" spans="1:9" x14ac:dyDescent="0.2">
      <c r="B16" s="9"/>
      <c r="C16" s="9"/>
      <c r="D16" s="9"/>
      <c r="E16" s="9"/>
      <c r="F16" s="9"/>
      <c r="G16" s="9"/>
      <c r="H16" s="9"/>
    </row>
    <row r="17" spans="2:8" x14ac:dyDescent="0.2">
      <c r="B17" s="9"/>
      <c r="C17" s="9"/>
      <c r="D17" s="9"/>
      <c r="E17" s="9"/>
      <c r="F17" s="9"/>
      <c r="G17" s="9"/>
      <c r="H17" s="9"/>
    </row>
  </sheetData>
  <mergeCells count="4">
    <mergeCell ref="D5:E5"/>
    <mergeCell ref="A2:B2"/>
    <mergeCell ref="A1:B1"/>
    <mergeCell ref="C1:I1"/>
  </mergeCell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topLeftCell="A16" zoomScale="120" zoomScaleNormal="120" zoomScaleSheetLayoutView="100" workbookViewId="0">
      <selection activeCell="B19" sqref="B19:O23"/>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6" max="6" width="11.28515625" customWidth="1"/>
    <col min="7" max="7" width="10.140625" customWidth="1"/>
    <col min="8" max="8" width="0.140625" customWidth="1"/>
    <col min="9" max="9" width="2.85546875" customWidth="1"/>
    <col min="14" max="15" width="16.5703125" customWidth="1"/>
    <col min="16" max="16" width="1.7109375" customWidth="1"/>
  </cols>
  <sheetData>
    <row r="1" spans="1:16" x14ac:dyDescent="0.25">
      <c r="A1" s="12"/>
      <c r="B1" s="13"/>
      <c r="C1" s="13"/>
      <c r="D1" s="13"/>
      <c r="E1" s="13"/>
      <c r="F1" s="13"/>
      <c r="G1" s="13"/>
      <c r="H1" s="13"/>
      <c r="I1" s="13"/>
      <c r="J1" s="13"/>
      <c r="K1" s="13"/>
      <c r="L1" s="13"/>
      <c r="M1" s="13"/>
      <c r="N1" s="13"/>
      <c r="O1" s="13"/>
      <c r="P1" s="14"/>
    </row>
    <row r="2" spans="1:16" ht="18" customHeight="1" x14ac:dyDescent="0.25">
      <c r="A2" s="15"/>
      <c r="B2" s="176" t="s">
        <v>0</v>
      </c>
      <c r="C2" s="176"/>
      <c r="D2" s="176"/>
      <c r="E2" s="176"/>
      <c r="F2" s="176"/>
      <c r="G2" s="176"/>
      <c r="H2" s="176"/>
      <c r="I2" s="176"/>
      <c r="J2" s="176"/>
      <c r="K2" s="176"/>
      <c r="L2" s="176"/>
      <c r="M2" s="176"/>
      <c r="N2" s="176"/>
      <c r="O2" s="176"/>
      <c r="P2" s="16"/>
    </row>
    <row r="3" spans="1:16" ht="18" x14ac:dyDescent="0.25">
      <c r="A3" s="15"/>
      <c r="B3" s="229" t="s">
        <v>64</v>
      </c>
      <c r="C3" s="229"/>
      <c r="D3" s="229"/>
      <c r="E3" s="229"/>
      <c r="F3" s="229"/>
      <c r="G3" s="229"/>
      <c r="H3" s="229"/>
      <c r="I3" s="229"/>
      <c r="J3" s="229"/>
      <c r="K3" s="229"/>
      <c r="L3" s="229"/>
      <c r="M3" s="229"/>
      <c r="N3" s="229"/>
      <c r="O3" s="229"/>
      <c r="P3" s="16"/>
    </row>
    <row r="4" spans="1:16" x14ac:dyDescent="0.25">
      <c r="A4" s="15"/>
      <c r="B4" s="1"/>
      <c r="C4" s="1"/>
      <c r="D4" s="2"/>
      <c r="E4" s="2"/>
      <c r="F4" s="2"/>
      <c r="G4" s="2"/>
      <c r="H4" s="2"/>
      <c r="I4" s="6"/>
      <c r="J4" s="2"/>
      <c r="K4" s="2"/>
      <c r="L4" s="2"/>
      <c r="M4" s="2"/>
      <c r="N4" s="2"/>
      <c r="O4" s="2"/>
      <c r="P4" s="16"/>
    </row>
    <row r="5" spans="1:16" ht="25.5" customHeight="1" x14ac:dyDescent="0.25">
      <c r="A5" s="15"/>
      <c r="B5" s="237" t="s">
        <v>65</v>
      </c>
      <c r="C5" s="237"/>
      <c r="D5" s="237"/>
      <c r="E5" s="237" t="s">
        <v>14</v>
      </c>
      <c r="F5" s="237" t="s">
        <v>66</v>
      </c>
      <c r="G5" s="237"/>
      <c r="H5" s="237"/>
      <c r="I5" s="6"/>
      <c r="J5" s="231" t="s">
        <v>67</v>
      </c>
      <c r="K5" s="231"/>
      <c r="L5" s="230" t="s">
        <v>292</v>
      </c>
      <c r="M5" s="230"/>
      <c r="N5" s="230"/>
      <c r="O5" s="230"/>
      <c r="P5" s="16"/>
    </row>
    <row r="6" spans="1:16" ht="25.5" x14ac:dyDescent="0.25">
      <c r="A6" s="15"/>
      <c r="B6" s="237"/>
      <c r="C6" s="237"/>
      <c r="D6" s="237"/>
      <c r="E6" s="237"/>
      <c r="F6" s="144" t="s">
        <v>68</v>
      </c>
      <c r="G6" s="144" t="s">
        <v>69</v>
      </c>
      <c r="H6" s="144" t="s">
        <v>70</v>
      </c>
      <c r="I6" s="6"/>
      <c r="J6" s="3"/>
      <c r="K6" s="3"/>
      <c r="L6" s="3"/>
      <c r="M6" s="3"/>
      <c r="N6" s="3"/>
      <c r="O6" s="3"/>
      <c r="P6" s="16"/>
    </row>
    <row r="7" spans="1:16" ht="42.75" customHeight="1" x14ac:dyDescent="0.25">
      <c r="A7" s="15"/>
      <c r="B7" s="245" t="str">
        <f>'Componente 1'!A5</f>
        <v>Componente 1</v>
      </c>
      <c r="C7" s="234" t="str">
        <f>'Componente 1'!B5</f>
        <v>Gestión del Riesgo de Corrupción - Mapa de Riesgos de Corrupción</v>
      </c>
      <c r="D7" s="234"/>
      <c r="E7" s="38">
        <f>'Componente 1'!C23</f>
        <v>7</v>
      </c>
      <c r="F7" s="39">
        <f>'Componente 1'!G23</f>
        <v>0.46428571428571436</v>
      </c>
      <c r="G7" s="39">
        <f>'Componente 1'!H23</f>
        <v>0.62142857142857133</v>
      </c>
      <c r="H7" s="41" t="e">
        <f>'Componente 1'!I23</f>
        <v>#DIV/0!</v>
      </c>
      <c r="I7" s="6"/>
      <c r="J7" s="5"/>
      <c r="K7" s="5"/>
      <c r="L7" s="5"/>
      <c r="M7" s="5"/>
      <c r="N7" s="5"/>
      <c r="O7" s="5"/>
      <c r="P7" s="16"/>
    </row>
    <row r="8" spans="1:16" ht="30.75" customHeight="1" x14ac:dyDescent="0.25">
      <c r="A8" s="15"/>
      <c r="B8" s="245" t="str">
        <f>'Componente 2'!A2</f>
        <v>Componente 2</v>
      </c>
      <c r="C8" s="234" t="str">
        <f>'Componente 2'!C2</f>
        <v>Estrategia de racionalización de trámites</v>
      </c>
      <c r="D8" s="234"/>
      <c r="E8" s="38">
        <f>'Componente 2'!D10</f>
        <v>3</v>
      </c>
      <c r="F8" s="39">
        <f>'Componente 2'!L10</f>
        <v>0.5</v>
      </c>
      <c r="G8" s="39">
        <f>'Componente 2'!M10</f>
        <v>0.73</v>
      </c>
      <c r="H8" s="41" t="e">
        <f>'Componente 2'!N10</f>
        <v>#DIV/0!</v>
      </c>
      <c r="I8" s="6"/>
      <c r="J8" s="5"/>
      <c r="K8" s="5"/>
      <c r="L8" s="5"/>
      <c r="M8" s="5"/>
      <c r="N8" s="5"/>
      <c r="O8" s="5"/>
      <c r="P8" s="16"/>
    </row>
    <row r="9" spans="1:16" ht="25.5" customHeight="1" x14ac:dyDescent="0.25">
      <c r="A9" s="15"/>
      <c r="B9" s="245" t="str">
        <f>'Componente 3'!A2</f>
        <v>Componente 3</v>
      </c>
      <c r="C9" s="234" t="str">
        <f>'Componente 3'!B2</f>
        <v>Rendición de cuentas</v>
      </c>
      <c r="D9" s="234"/>
      <c r="E9" s="38">
        <f>'Componente 3'!C12</f>
        <v>6</v>
      </c>
      <c r="F9" s="39">
        <f>'Componente 3'!G12</f>
        <v>0.44000000000000006</v>
      </c>
      <c r="G9" s="39">
        <f>'Componente 3'!H12</f>
        <v>0.78333333333333333</v>
      </c>
      <c r="H9" s="41" t="e">
        <f>'Componente 3'!I12</f>
        <v>#DIV/0!</v>
      </c>
      <c r="I9" s="6"/>
      <c r="J9" s="5"/>
      <c r="K9" s="5"/>
      <c r="L9" s="5"/>
      <c r="M9" s="5"/>
      <c r="N9" s="5"/>
      <c r="O9" s="5"/>
      <c r="P9" s="16"/>
    </row>
    <row r="10" spans="1:16" ht="30.75" customHeight="1" x14ac:dyDescent="0.25">
      <c r="A10" s="15"/>
      <c r="B10" s="245" t="str">
        <f>'Componente 4'!A2</f>
        <v>Componente 4</v>
      </c>
      <c r="C10" s="234" t="str">
        <f>'Componente 4'!C2</f>
        <v>Mecanismos para Mejorar la Atención al Ciudadano</v>
      </c>
      <c r="D10" s="234"/>
      <c r="E10" s="38">
        <f>'Componente 4'!C19</f>
        <v>11</v>
      </c>
      <c r="F10" s="39">
        <f>'Componente 4'!G19</f>
        <v>0.52727272727272734</v>
      </c>
      <c r="G10" s="39">
        <f>'Componente 4'!H19</f>
        <v>0.70454545454545459</v>
      </c>
      <c r="H10" s="41" t="e">
        <f>'Componente 4'!I19</f>
        <v>#DIV/0!</v>
      </c>
      <c r="I10" s="6"/>
      <c r="J10" s="5"/>
      <c r="K10" s="5"/>
      <c r="L10" s="5"/>
      <c r="M10" s="5"/>
      <c r="N10" s="5"/>
      <c r="O10" s="5"/>
      <c r="P10" s="16"/>
    </row>
    <row r="11" spans="1:16" ht="39.75" customHeight="1" x14ac:dyDescent="0.25">
      <c r="A11" s="15"/>
      <c r="B11" s="245" t="str">
        <f>'Componente 5 '!A1</f>
        <v>Componente 5</v>
      </c>
      <c r="C11" s="234" t="str">
        <f>'Componente 5 '!C1</f>
        <v>Mecanismos para la Transparencia y Acceso a la Información</v>
      </c>
      <c r="D11" s="234"/>
      <c r="E11" s="38">
        <f>'Componente 5 '!C22</f>
        <v>15</v>
      </c>
      <c r="F11" s="39">
        <f>'Componente 5 '!H22</f>
        <v>0.48533333333333328</v>
      </c>
      <c r="G11" s="39">
        <f>'Componente 5 '!I22</f>
        <v>0.72199999999999975</v>
      </c>
      <c r="H11" s="41" t="e">
        <f>'Componente 5 '!J22</f>
        <v>#DIV/0!</v>
      </c>
      <c r="I11" s="6"/>
      <c r="J11" s="5"/>
      <c r="K11" s="5"/>
      <c r="L11" s="5"/>
      <c r="M11" s="5"/>
      <c r="N11" s="5"/>
      <c r="O11" s="5"/>
      <c r="P11" s="16"/>
    </row>
    <row r="12" spans="1:16" ht="39.75" customHeight="1" x14ac:dyDescent="0.25">
      <c r="A12" s="15"/>
      <c r="B12" s="245" t="str">
        <f>'Componente 6'!A1</f>
        <v xml:space="preserve">Componente 6. </v>
      </c>
      <c r="C12" s="234" t="s">
        <v>207</v>
      </c>
      <c r="D12" s="234"/>
      <c r="E12" s="38">
        <v>1</v>
      </c>
      <c r="F12" s="39">
        <f>'Componente 6'!F5</f>
        <v>0.35</v>
      </c>
      <c r="G12" s="39">
        <f>'Componente 6'!G5</f>
        <v>0.75</v>
      </c>
      <c r="H12" s="41" t="e">
        <f>'Componente 6'!H5</f>
        <v>#DIV/0!</v>
      </c>
      <c r="I12" s="6"/>
      <c r="J12" s="5"/>
      <c r="K12" s="5"/>
      <c r="L12" s="5"/>
      <c r="M12" s="5"/>
      <c r="N12" s="5"/>
      <c r="O12" s="5"/>
      <c r="P12" s="16"/>
    </row>
    <row r="13" spans="1:16" s="8" customFormat="1" ht="15" customHeight="1" x14ac:dyDescent="0.25">
      <c r="A13" s="17"/>
      <c r="B13" s="244" t="s">
        <v>71</v>
      </c>
      <c r="C13" s="244"/>
      <c r="D13" s="244"/>
      <c r="E13" s="37">
        <f>SUM(E7:E11)</f>
        <v>42</v>
      </c>
      <c r="F13" s="40">
        <f t="shared" ref="F13:G13" si="0">AVERAGE(F7:F11)</f>
        <v>0.48337835497835496</v>
      </c>
      <c r="G13" s="40">
        <f t="shared" si="0"/>
        <v>0.71226147186147182</v>
      </c>
      <c r="H13" s="40" t="e">
        <f>AVERAGE(H7:H11)</f>
        <v>#DIV/0!</v>
      </c>
      <c r="I13" s="6"/>
      <c r="J13" s="5"/>
      <c r="K13" s="5"/>
      <c r="L13" s="5"/>
      <c r="M13" s="5"/>
      <c r="N13" s="5"/>
      <c r="O13" s="5"/>
      <c r="P13" s="18"/>
    </row>
    <row r="14" spans="1:16" s="8" customFormat="1" ht="15" customHeight="1" x14ac:dyDescent="0.25">
      <c r="A14" s="17"/>
      <c r="B14" s="4"/>
      <c r="C14" s="4"/>
      <c r="D14" s="5"/>
      <c r="E14" s="5"/>
      <c r="F14" s="5"/>
      <c r="G14" s="5"/>
      <c r="H14" s="5"/>
      <c r="I14" s="6"/>
      <c r="J14" s="5"/>
      <c r="K14" s="5"/>
      <c r="L14" s="5"/>
      <c r="M14" s="5"/>
      <c r="N14" s="5"/>
      <c r="O14" s="5"/>
      <c r="P14" s="18"/>
    </row>
    <row r="15" spans="1:16" s="8" customFormat="1" ht="15" customHeight="1" x14ac:dyDescent="0.25">
      <c r="A15" s="17"/>
      <c r="B15" s="4"/>
      <c r="C15" s="4"/>
      <c r="D15" s="5"/>
      <c r="E15" s="5"/>
      <c r="F15" s="5"/>
      <c r="G15" s="5"/>
      <c r="H15" s="5"/>
      <c r="I15" s="6"/>
      <c r="J15" s="5"/>
      <c r="K15" s="5"/>
      <c r="L15" s="5"/>
      <c r="M15" s="5"/>
      <c r="N15" s="5"/>
      <c r="O15" s="5"/>
      <c r="P15" s="18"/>
    </row>
    <row r="16" spans="1:16" s="8" customFormat="1" ht="15" customHeight="1" x14ac:dyDescent="0.25">
      <c r="A16" s="17"/>
      <c r="B16" s="4"/>
      <c r="C16" s="4"/>
      <c r="D16" s="5"/>
      <c r="E16" s="5"/>
      <c r="F16" s="5"/>
      <c r="G16" s="5"/>
      <c r="H16" s="5"/>
      <c r="I16" s="5"/>
      <c r="J16" s="5"/>
      <c r="K16" s="5"/>
      <c r="L16" s="5"/>
      <c r="M16" s="5"/>
      <c r="N16" s="5"/>
      <c r="O16" s="5"/>
      <c r="P16" s="18"/>
    </row>
    <row r="17" spans="1:16" ht="4.5" customHeight="1" x14ac:dyDescent="0.25">
      <c r="A17" s="15"/>
      <c r="B17" s="4"/>
      <c r="C17" s="4"/>
      <c r="D17" s="5"/>
      <c r="E17" s="5"/>
      <c r="F17" s="5"/>
      <c r="G17" s="5"/>
      <c r="H17" s="5"/>
      <c r="I17" s="5"/>
      <c r="J17" s="5"/>
      <c r="K17" s="5"/>
      <c r="L17" s="5"/>
      <c r="M17" s="5"/>
      <c r="N17" s="5"/>
      <c r="O17" s="5"/>
      <c r="P17" s="16"/>
    </row>
    <row r="18" spans="1:16" x14ac:dyDescent="0.25">
      <c r="A18" s="15"/>
      <c r="B18" s="235" t="s">
        <v>72</v>
      </c>
      <c r="C18" s="235"/>
      <c r="D18" s="235"/>
      <c r="E18" s="235"/>
      <c r="F18" s="235"/>
      <c r="G18" s="235"/>
      <c r="H18" s="235"/>
      <c r="I18" s="235"/>
      <c r="J18" s="235"/>
      <c r="K18" s="235"/>
      <c r="L18" s="235"/>
      <c r="M18" s="235"/>
      <c r="N18" s="235"/>
      <c r="O18" s="235"/>
      <c r="P18" s="16"/>
    </row>
    <row r="19" spans="1:16" ht="42" customHeight="1" x14ac:dyDescent="0.25">
      <c r="A19" s="15"/>
      <c r="B19" s="236" t="s">
        <v>321</v>
      </c>
      <c r="C19" s="236"/>
      <c r="D19" s="236"/>
      <c r="E19" s="236"/>
      <c r="F19" s="236"/>
      <c r="G19" s="236"/>
      <c r="H19" s="236"/>
      <c r="I19" s="236"/>
      <c r="J19" s="236"/>
      <c r="K19" s="236"/>
      <c r="L19" s="236"/>
      <c r="M19" s="236"/>
      <c r="N19" s="236"/>
      <c r="O19" s="236"/>
      <c r="P19" s="16"/>
    </row>
    <row r="20" spans="1:16" ht="42" customHeight="1" x14ac:dyDescent="0.25">
      <c r="A20" s="15"/>
      <c r="B20" s="236"/>
      <c r="C20" s="236"/>
      <c r="D20" s="236"/>
      <c r="E20" s="236"/>
      <c r="F20" s="236"/>
      <c r="G20" s="236"/>
      <c r="H20" s="236"/>
      <c r="I20" s="236"/>
      <c r="J20" s="236"/>
      <c r="K20" s="236"/>
      <c r="L20" s="236"/>
      <c r="M20" s="236"/>
      <c r="N20" s="236"/>
      <c r="O20" s="236"/>
      <c r="P20" s="16"/>
    </row>
    <row r="21" spans="1:16" ht="42" customHeight="1" x14ac:dyDescent="0.25">
      <c r="A21" s="15"/>
      <c r="B21" s="236"/>
      <c r="C21" s="236"/>
      <c r="D21" s="236"/>
      <c r="E21" s="236"/>
      <c r="F21" s="236"/>
      <c r="G21" s="236"/>
      <c r="H21" s="236"/>
      <c r="I21" s="236"/>
      <c r="J21" s="236"/>
      <c r="K21" s="236"/>
      <c r="L21" s="236"/>
      <c r="M21" s="236"/>
      <c r="N21" s="236"/>
      <c r="O21" s="236"/>
      <c r="P21" s="16"/>
    </row>
    <row r="22" spans="1:16" ht="42" customHeight="1" x14ac:dyDescent="0.25">
      <c r="A22" s="15"/>
      <c r="B22" s="236"/>
      <c r="C22" s="236"/>
      <c r="D22" s="236"/>
      <c r="E22" s="236"/>
      <c r="F22" s="236"/>
      <c r="G22" s="236"/>
      <c r="H22" s="236"/>
      <c r="I22" s="236"/>
      <c r="J22" s="236"/>
      <c r="K22" s="236"/>
      <c r="L22" s="236"/>
      <c r="M22" s="236"/>
      <c r="N22" s="236"/>
      <c r="O22" s="236"/>
      <c r="P22" s="16"/>
    </row>
    <row r="23" spans="1:16" ht="42" customHeight="1" x14ac:dyDescent="0.25">
      <c r="A23" s="15"/>
      <c r="B23" s="236"/>
      <c r="C23" s="236"/>
      <c r="D23" s="236"/>
      <c r="E23" s="236"/>
      <c r="F23" s="236"/>
      <c r="G23" s="236"/>
      <c r="H23" s="236"/>
      <c r="I23" s="236"/>
      <c r="J23" s="236"/>
      <c r="K23" s="236"/>
      <c r="L23" s="236"/>
      <c r="M23" s="236"/>
      <c r="N23" s="236"/>
      <c r="O23" s="236"/>
      <c r="P23" s="16"/>
    </row>
    <row r="24" spans="1:16" ht="3.75" customHeight="1" x14ac:dyDescent="0.25">
      <c r="A24" s="15"/>
      <c r="B24" s="2"/>
      <c r="C24" s="2"/>
      <c r="D24" s="2"/>
      <c r="E24" s="2"/>
      <c r="F24" s="2"/>
      <c r="G24" s="2"/>
      <c r="H24" s="2"/>
      <c r="I24" s="2"/>
      <c r="J24" s="2"/>
      <c r="K24" s="2"/>
      <c r="L24" s="2"/>
      <c r="M24" s="2"/>
      <c r="N24" s="2"/>
      <c r="O24" s="2"/>
      <c r="P24" s="16"/>
    </row>
    <row r="25" spans="1:16" ht="23.25" customHeight="1" x14ac:dyDescent="0.25">
      <c r="A25" s="15"/>
      <c r="B25" s="232" t="s">
        <v>73</v>
      </c>
      <c r="C25" s="232"/>
      <c r="D25" s="232"/>
      <c r="E25" s="233" t="s">
        <v>299</v>
      </c>
      <c r="F25" s="233"/>
      <c r="G25" s="233"/>
      <c r="H25" s="233"/>
      <c r="I25" s="233"/>
      <c r="J25" s="233"/>
      <c r="K25" s="233"/>
      <c r="L25" s="233"/>
      <c r="M25" s="233"/>
      <c r="N25" s="233"/>
      <c r="O25" s="233"/>
      <c r="P25" s="16"/>
    </row>
    <row r="26" spans="1:16" ht="4.5" customHeight="1" x14ac:dyDescent="0.25">
      <c r="A26" s="15"/>
      <c r="B26" s="2"/>
      <c r="C26" s="2"/>
      <c r="D26" s="7"/>
      <c r="E26" s="2"/>
      <c r="F26" s="2"/>
      <c r="G26" s="2"/>
      <c r="H26" s="2"/>
      <c r="I26" s="2"/>
      <c r="J26" s="2"/>
      <c r="K26" s="2"/>
      <c r="L26" s="2"/>
      <c r="M26" s="2"/>
      <c r="N26" s="2"/>
      <c r="O26" s="2"/>
      <c r="P26" s="16"/>
    </row>
    <row r="27" spans="1:16" ht="35.25" customHeight="1" x14ac:dyDescent="0.25">
      <c r="A27" s="15"/>
      <c r="B27" s="226" t="s">
        <v>74</v>
      </c>
      <c r="C27" s="227"/>
      <c r="D27" s="228"/>
      <c r="E27" s="224" t="s">
        <v>75</v>
      </c>
      <c r="F27" s="224"/>
      <c r="G27" s="224"/>
      <c r="H27" s="224"/>
      <c r="I27" s="224"/>
      <c r="J27" s="224"/>
      <c r="K27" s="224"/>
      <c r="L27" s="224"/>
      <c r="M27" s="224"/>
      <c r="N27" s="224"/>
      <c r="O27" s="225"/>
      <c r="P27" s="16"/>
    </row>
    <row r="28" spans="1:16" ht="4.5" customHeight="1" x14ac:dyDescent="0.25">
      <c r="A28" s="15"/>
      <c r="B28" s="35"/>
      <c r="C28" s="2"/>
      <c r="D28" s="36"/>
      <c r="E28" s="2"/>
      <c r="F28" s="2"/>
      <c r="G28" s="2"/>
      <c r="H28" s="2"/>
      <c r="I28" s="2"/>
      <c r="J28" s="2"/>
      <c r="K28" s="2"/>
      <c r="L28" s="2"/>
      <c r="M28" s="2"/>
      <c r="N28" s="2"/>
      <c r="O28" s="2"/>
      <c r="P28" s="16"/>
    </row>
    <row r="29" spans="1:16" ht="35.25" customHeight="1" x14ac:dyDescent="0.25">
      <c r="A29" s="15"/>
      <c r="B29" s="226" t="s">
        <v>76</v>
      </c>
      <c r="C29" s="227"/>
      <c r="D29" s="228"/>
      <c r="E29" s="224" t="s">
        <v>77</v>
      </c>
      <c r="F29" s="224"/>
      <c r="G29" s="224"/>
      <c r="H29" s="224"/>
      <c r="I29" s="224"/>
      <c r="J29" s="224"/>
      <c r="K29" s="224"/>
      <c r="L29" s="224"/>
      <c r="M29" s="224"/>
      <c r="N29" s="224"/>
      <c r="O29" s="225"/>
      <c r="P29" s="16"/>
    </row>
  </sheetData>
  <mergeCells count="22">
    <mergeCell ref="E5:E6"/>
    <mergeCell ref="F5:H5"/>
    <mergeCell ref="B13:D13"/>
    <mergeCell ref="E27:O27"/>
    <mergeCell ref="B2:O2"/>
    <mergeCell ref="C12:D12"/>
    <mergeCell ref="E29:O29"/>
    <mergeCell ref="B27:D27"/>
    <mergeCell ref="B29:D29"/>
    <mergeCell ref="B3:O3"/>
    <mergeCell ref="L5:O5"/>
    <mergeCell ref="J5:K5"/>
    <mergeCell ref="B25:D25"/>
    <mergeCell ref="E25:O25"/>
    <mergeCell ref="C7:D7"/>
    <mergeCell ref="C8:D8"/>
    <mergeCell ref="C9:D9"/>
    <mergeCell ref="C10:D10"/>
    <mergeCell ref="C11:D11"/>
    <mergeCell ref="B18:O18"/>
    <mergeCell ref="B19:O23"/>
    <mergeCell ref="B5:D6"/>
  </mergeCells>
  <pageMargins left="0.7" right="0.7" top="0.75" bottom="0.75" header="0.3" footer="0.3"/>
  <pageSetup paperSize="9" scale="8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P22"/>
  <sheetViews>
    <sheetView zoomScaleNormal="100" workbookViewId="0">
      <selection activeCell="S20" sqref="S20"/>
    </sheetView>
  </sheetViews>
  <sheetFormatPr baseColWidth="10" defaultRowHeight="15" x14ac:dyDescent="0.25"/>
  <cols>
    <col min="1" max="1" width="2.7109375" customWidth="1"/>
    <col min="2" max="2" width="28.5703125" style="115" customWidth="1"/>
    <col min="3" max="3" width="13.85546875" style="115" hidden="1" customWidth="1"/>
    <col min="4" max="4" width="29.5703125" style="111" hidden="1" customWidth="1"/>
    <col min="5" max="5" width="16.7109375" style="115" hidden="1" customWidth="1"/>
    <col min="6" max="6" width="31.140625" style="111" hidden="1" customWidth="1"/>
    <col min="7" max="12" width="4.7109375" style="81" customWidth="1"/>
    <col min="13" max="13" width="11.5703125" style="80" customWidth="1"/>
    <col min="14" max="14" width="10.5703125" style="81" customWidth="1"/>
    <col min="15" max="15" width="11.42578125" style="81"/>
    <col min="16" max="16" width="11.85546875" style="81" customWidth="1"/>
  </cols>
  <sheetData>
    <row r="2" spans="2:16" ht="23.25" customHeight="1" x14ac:dyDescent="0.25">
      <c r="B2" s="239" t="s">
        <v>209</v>
      </c>
      <c r="C2" s="239" t="s">
        <v>210</v>
      </c>
      <c r="D2" s="241" t="s">
        <v>218</v>
      </c>
      <c r="E2" s="239" t="s">
        <v>234</v>
      </c>
      <c r="F2" s="241" t="s">
        <v>218</v>
      </c>
      <c r="G2" s="243" t="s">
        <v>216</v>
      </c>
      <c r="H2" s="243"/>
      <c r="I2" s="243"/>
      <c r="J2" s="243"/>
      <c r="K2" s="243"/>
      <c r="L2" s="243"/>
      <c r="M2" s="238" t="s">
        <v>271</v>
      </c>
      <c r="N2" s="238" t="s">
        <v>272</v>
      </c>
      <c r="O2" s="238" t="s">
        <v>273</v>
      </c>
      <c r="P2" s="238" t="s">
        <v>274</v>
      </c>
    </row>
    <row r="3" spans="2:16" x14ac:dyDescent="0.25">
      <c r="B3" s="240"/>
      <c r="C3" s="240"/>
      <c r="D3" s="242"/>
      <c r="E3" s="240"/>
      <c r="F3" s="242"/>
      <c r="G3" s="114">
        <v>1</v>
      </c>
      <c r="H3" s="114">
        <v>2</v>
      </c>
      <c r="I3" s="114">
        <v>3</v>
      </c>
      <c r="J3" s="114">
        <v>4</v>
      </c>
      <c r="K3" s="114">
        <v>5</v>
      </c>
      <c r="L3" s="114">
        <v>6</v>
      </c>
      <c r="M3" s="238"/>
      <c r="N3" s="238"/>
      <c r="O3" s="238"/>
      <c r="P3" s="238"/>
    </row>
    <row r="4" spans="2:16" ht="25.5" x14ac:dyDescent="0.25">
      <c r="B4" s="113" t="s">
        <v>10</v>
      </c>
      <c r="C4" s="116" t="s">
        <v>217</v>
      </c>
      <c r="D4" s="116" t="s">
        <v>228</v>
      </c>
      <c r="E4" s="116" t="s">
        <v>265</v>
      </c>
      <c r="F4" s="118" t="s">
        <v>231</v>
      </c>
      <c r="G4" s="112" t="s">
        <v>215</v>
      </c>
      <c r="H4" s="112"/>
      <c r="I4" s="112" t="s">
        <v>215</v>
      </c>
      <c r="J4" s="112" t="s">
        <v>215</v>
      </c>
      <c r="K4" s="112"/>
      <c r="L4" s="112"/>
      <c r="M4" s="116" t="s">
        <v>215</v>
      </c>
      <c r="N4" s="125"/>
      <c r="O4" s="117"/>
      <c r="P4" s="117"/>
    </row>
    <row r="5" spans="2:16" ht="30" x14ac:dyDescent="0.25">
      <c r="B5" s="113" t="s">
        <v>214</v>
      </c>
      <c r="C5" s="116" t="s">
        <v>219</v>
      </c>
      <c r="D5" s="116" t="s">
        <v>229</v>
      </c>
      <c r="E5" s="116" t="s">
        <v>266</v>
      </c>
      <c r="F5" s="119" t="s">
        <v>230</v>
      </c>
      <c r="G5" s="117" t="s">
        <v>215</v>
      </c>
      <c r="H5" s="117" t="s">
        <v>215</v>
      </c>
      <c r="I5" s="117"/>
      <c r="J5" s="117" t="s">
        <v>215</v>
      </c>
      <c r="K5" s="117" t="s">
        <v>215</v>
      </c>
      <c r="L5" s="117"/>
      <c r="M5" s="116"/>
      <c r="N5" s="125"/>
      <c r="O5" s="117"/>
      <c r="P5" s="117"/>
    </row>
    <row r="6" spans="2:16" ht="30" x14ac:dyDescent="0.25">
      <c r="B6" s="113" t="s">
        <v>205</v>
      </c>
      <c r="C6" s="116" t="s">
        <v>220</v>
      </c>
      <c r="D6" s="118" t="s">
        <v>232</v>
      </c>
      <c r="E6" s="116" t="s">
        <v>233</v>
      </c>
      <c r="F6" s="119" t="s">
        <v>235</v>
      </c>
      <c r="G6" s="117" t="s">
        <v>215</v>
      </c>
      <c r="H6" s="117"/>
      <c r="I6" s="117"/>
      <c r="J6" s="117" t="s">
        <v>215</v>
      </c>
      <c r="K6" s="117" t="s">
        <v>215</v>
      </c>
      <c r="L6" s="117" t="s">
        <v>215</v>
      </c>
      <c r="M6" s="116" t="s">
        <v>215</v>
      </c>
      <c r="N6" s="125"/>
      <c r="O6" s="117"/>
      <c r="P6" s="117"/>
    </row>
    <row r="7" spans="2:16" ht="19.5" customHeight="1" x14ac:dyDescent="0.25">
      <c r="B7" s="113" t="s">
        <v>211</v>
      </c>
      <c r="C7" s="116" t="s">
        <v>267</v>
      </c>
      <c r="D7" s="118" t="s">
        <v>238</v>
      </c>
      <c r="E7" s="116"/>
      <c r="F7" s="118" t="s">
        <v>239</v>
      </c>
      <c r="G7" s="117"/>
      <c r="H7" s="117" t="s">
        <v>215</v>
      </c>
      <c r="I7" s="117"/>
      <c r="J7" s="117" t="s">
        <v>215</v>
      </c>
      <c r="K7" s="117" t="s">
        <v>215</v>
      </c>
      <c r="L7" s="117"/>
      <c r="M7" s="116"/>
      <c r="N7" s="125"/>
      <c r="O7" s="117"/>
      <c r="P7" s="117"/>
    </row>
    <row r="8" spans="2:16" ht="25.5" x14ac:dyDescent="0.25">
      <c r="B8" s="113" t="s">
        <v>213</v>
      </c>
      <c r="C8" s="116" t="s">
        <v>224</v>
      </c>
      <c r="D8" s="118" t="s">
        <v>236</v>
      </c>
      <c r="E8" s="116" t="s">
        <v>268</v>
      </c>
      <c r="F8" s="118" t="s">
        <v>237</v>
      </c>
      <c r="G8" s="117"/>
      <c r="H8" s="117" t="s">
        <v>215</v>
      </c>
      <c r="I8" s="117"/>
      <c r="J8" s="117"/>
      <c r="K8" s="117"/>
      <c r="L8" s="117"/>
      <c r="M8" s="116"/>
      <c r="N8" s="125"/>
      <c r="O8" s="117"/>
      <c r="P8" s="117"/>
    </row>
    <row r="9" spans="2:16" x14ac:dyDescent="0.25">
      <c r="B9" s="113" t="s">
        <v>212</v>
      </c>
      <c r="C9" s="116" t="s">
        <v>227</v>
      </c>
      <c r="D9" s="118" t="s">
        <v>226</v>
      </c>
      <c r="E9" s="116"/>
      <c r="F9" s="112"/>
      <c r="G9" s="117"/>
      <c r="H9" s="117"/>
      <c r="I9" s="117" t="s">
        <v>215</v>
      </c>
      <c r="J9" s="117"/>
      <c r="K9" s="117"/>
      <c r="L9" s="117"/>
      <c r="M9" s="116"/>
      <c r="N9" s="125"/>
      <c r="O9" s="117"/>
      <c r="P9" s="117"/>
    </row>
    <row r="10" spans="2:16" x14ac:dyDescent="0.25">
      <c r="B10" s="113" t="s">
        <v>84</v>
      </c>
      <c r="C10" s="116" t="s">
        <v>225</v>
      </c>
      <c r="D10" s="118" t="s">
        <v>240</v>
      </c>
      <c r="E10" s="116" t="s">
        <v>242</v>
      </c>
      <c r="F10" s="118" t="s">
        <v>241</v>
      </c>
      <c r="G10" s="117"/>
      <c r="H10" s="117"/>
      <c r="I10" s="117" t="s">
        <v>215</v>
      </c>
      <c r="J10" s="117" t="s">
        <v>215</v>
      </c>
      <c r="K10" s="117" t="s">
        <v>215</v>
      </c>
      <c r="L10" s="117"/>
      <c r="M10" s="99"/>
      <c r="N10" s="125"/>
      <c r="O10" s="117"/>
      <c r="P10" s="117"/>
    </row>
    <row r="11" spans="2:16" ht="25.5" x14ac:dyDescent="0.25">
      <c r="B11" s="113" t="s">
        <v>269</v>
      </c>
      <c r="C11" s="116" t="s">
        <v>221</v>
      </c>
      <c r="D11" s="118" t="s">
        <v>243</v>
      </c>
      <c r="E11" s="116" t="s">
        <v>244</v>
      </c>
      <c r="F11" s="118" t="s">
        <v>245</v>
      </c>
      <c r="G11" s="117"/>
      <c r="H11" s="117"/>
      <c r="I11" s="117" t="s">
        <v>215</v>
      </c>
      <c r="J11" s="117" t="s">
        <v>215</v>
      </c>
      <c r="K11" s="117"/>
      <c r="L11" s="117"/>
      <c r="M11" s="99" t="s">
        <v>215</v>
      </c>
      <c r="N11" s="125"/>
      <c r="O11" s="117"/>
      <c r="P11" s="117"/>
    </row>
    <row r="12" spans="2:16" ht="25.5" x14ac:dyDescent="0.25">
      <c r="B12" s="113" t="s">
        <v>100</v>
      </c>
      <c r="C12" s="116" t="s">
        <v>270</v>
      </c>
      <c r="D12" s="118" t="s">
        <v>247</v>
      </c>
      <c r="E12" s="116" t="s">
        <v>246</v>
      </c>
      <c r="F12" s="118" t="s">
        <v>248</v>
      </c>
      <c r="G12" s="117"/>
      <c r="H12" s="117"/>
      <c r="I12" s="117"/>
      <c r="J12" s="117"/>
      <c r="K12" s="117" t="s">
        <v>215</v>
      </c>
      <c r="L12" s="117"/>
      <c r="M12" s="99" t="s">
        <v>215</v>
      </c>
      <c r="N12" s="125"/>
      <c r="O12" s="117"/>
      <c r="P12" s="117"/>
    </row>
    <row r="13" spans="2:16" ht="25.5" x14ac:dyDescent="0.25">
      <c r="B13" s="113" t="s">
        <v>57</v>
      </c>
      <c r="C13" s="116" t="s">
        <v>222</v>
      </c>
      <c r="D13" s="118" t="s">
        <v>249</v>
      </c>
      <c r="E13" s="116" t="s">
        <v>260</v>
      </c>
      <c r="F13" s="118" t="s">
        <v>250</v>
      </c>
      <c r="G13" s="117"/>
      <c r="H13" s="117"/>
      <c r="I13" s="117"/>
      <c r="J13" s="117"/>
      <c r="K13" s="117" t="s">
        <v>215</v>
      </c>
      <c r="L13" s="117"/>
      <c r="M13" s="99" t="s">
        <v>215</v>
      </c>
      <c r="N13" s="125"/>
      <c r="O13" s="117"/>
      <c r="P13" s="117"/>
    </row>
    <row r="14" spans="2:16" ht="25.5" x14ac:dyDescent="0.25">
      <c r="B14" s="113" t="s">
        <v>22</v>
      </c>
      <c r="C14" s="116" t="s">
        <v>223</v>
      </c>
      <c r="D14" s="118" t="s">
        <v>251</v>
      </c>
      <c r="E14" s="116" t="s">
        <v>252</v>
      </c>
      <c r="F14" s="118" t="s">
        <v>253</v>
      </c>
      <c r="G14" s="117"/>
      <c r="H14" s="117"/>
      <c r="I14" s="117"/>
      <c r="J14" s="117"/>
      <c r="K14" s="117" t="s">
        <v>215</v>
      </c>
      <c r="L14" s="117"/>
      <c r="M14" s="99" t="s">
        <v>215</v>
      </c>
      <c r="N14" s="125"/>
      <c r="O14" s="117"/>
      <c r="P14" s="117"/>
    </row>
    <row r="15" spans="2:16" ht="25.5" x14ac:dyDescent="0.25">
      <c r="B15" s="113" t="s">
        <v>128</v>
      </c>
      <c r="C15" s="116" t="s">
        <v>261</v>
      </c>
      <c r="D15" s="118" t="s">
        <v>254</v>
      </c>
      <c r="E15" s="116" t="s">
        <v>262</v>
      </c>
      <c r="F15" s="118" t="s">
        <v>255</v>
      </c>
      <c r="G15" s="117"/>
      <c r="H15" s="117"/>
      <c r="I15" s="117"/>
      <c r="J15" s="117"/>
      <c r="K15" s="117"/>
      <c r="L15" s="117"/>
      <c r="M15" s="99" t="s">
        <v>215</v>
      </c>
      <c r="N15" s="125"/>
      <c r="O15" s="117"/>
      <c r="P15" s="117"/>
    </row>
    <row r="16" spans="2:16" x14ac:dyDescent="0.25">
      <c r="B16" s="116" t="s">
        <v>263</v>
      </c>
      <c r="C16" s="116" t="s">
        <v>264</v>
      </c>
      <c r="D16" s="118" t="s">
        <v>257</v>
      </c>
      <c r="E16" s="116" t="s">
        <v>256</v>
      </c>
      <c r="F16" s="118" t="s">
        <v>258</v>
      </c>
      <c r="G16" s="117"/>
      <c r="H16" s="117"/>
      <c r="I16" s="117"/>
      <c r="J16" s="117"/>
      <c r="K16" s="117"/>
      <c r="L16" s="117"/>
      <c r="M16" s="99" t="s">
        <v>215</v>
      </c>
      <c r="N16" s="125"/>
      <c r="O16" s="117"/>
      <c r="P16" s="117"/>
    </row>
    <row r="17" spans="2:16" x14ac:dyDescent="0.25">
      <c r="B17" s="116" t="s">
        <v>259</v>
      </c>
      <c r="C17" s="116"/>
      <c r="D17" s="112"/>
      <c r="E17" s="116"/>
      <c r="F17" s="112"/>
      <c r="G17" s="117"/>
      <c r="H17" s="117"/>
      <c r="I17" s="117"/>
      <c r="J17" s="117"/>
      <c r="K17" s="117"/>
      <c r="L17" s="117"/>
      <c r="M17" s="99" t="s">
        <v>215</v>
      </c>
      <c r="N17" s="126"/>
      <c r="O17" s="126"/>
      <c r="P17" s="126"/>
    </row>
    <row r="22" spans="2:16" ht="30" customHeight="1" x14ac:dyDescent="0.25"/>
  </sheetData>
  <mergeCells count="10">
    <mergeCell ref="C2:C3"/>
    <mergeCell ref="B2:B3"/>
    <mergeCell ref="F2:F3"/>
    <mergeCell ref="D2:D3"/>
    <mergeCell ref="G2:L2"/>
    <mergeCell ref="N2:N3"/>
    <mergeCell ref="O2:O3"/>
    <mergeCell ref="P2:P3"/>
    <mergeCell ref="M2:M3"/>
    <mergeCell ref="E2:E3"/>
  </mergeCells>
  <hyperlinks>
    <hyperlink ref="D9" r:id="rId1"/>
    <hyperlink ref="F5" r:id="rId2" display="dialanda@uis.edu.co"/>
    <hyperlink ref="F4" r:id="rId3"/>
    <hyperlink ref="D6" r:id="rId4"/>
    <hyperlink ref="F6" r:id="rId5" display="apafanad@uis.edu.co "/>
    <hyperlink ref="D8" r:id="rId6"/>
    <hyperlink ref="F8" r:id="rId7"/>
    <hyperlink ref="D7" r:id="rId8"/>
    <hyperlink ref="F7" r:id="rId9"/>
    <hyperlink ref="D10" r:id="rId10"/>
    <hyperlink ref="F10" r:id="rId11"/>
    <hyperlink ref="D11" r:id="rId12"/>
    <hyperlink ref="F11" r:id="rId13"/>
    <hyperlink ref="D12" r:id="rId14"/>
    <hyperlink ref="F12" r:id="rId15"/>
    <hyperlink ref="D13" r:id="rId16"/>
    <hyperlink ref="F13" r:id="rId17"/>
    <hyperlink ref="D14" r:id="rId18"/>
    <hyperlink ref="F14" r:id="rId19"/>
    <hyperlink ref="D15" r:id="rId20"/>
    <hyperlink ref="F15" r:id="rId21"/>
    <hyperlink ref="D16" r:id="rId22"/>
    <hyperlink ref="F16" r:id="rId23"/>
  </hyperlinks>
  <pageMargins left="0.7" right="0.7" top="0.75" bottom="0.75" header="0.3" footer="0.3"/>
  <pageSetup paperSize="9" orientation="portrait" r:id="rId24"/>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Componente 1</vt:lpstr>
      <vt:lpstr>Componente 2</vt:lpstr>
      <vt:lpstr>Componente 3</vt:lpstr>
      <vt:lpstr>Componente 4</vt:lpstr>
      <vt:lpstr>Componente 5 </vt:lpstr>
      <vt:lpstr>Componente 6</vt:lpstr>
      <vt:lpstr>Informe de Avance</vt:lpstr>
      <vt:lpstr>Unidades</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lpstr>'Componente 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Usuario de Windows</cp:lastModifiedBy>
  <cp:revision/>
  <cp:lastPrinted>2021-05-12T13:55:21Z</cp:lastPrinted>
  <dcterms:created xsi:type="dcterms:W3CDTF">2018-02-19T19:50:14Z</dcterms:created>
  <dcterms:modified xsi:type="dcterms:W3CDTF">2021-09-14T19:39:16Z</dcterms:modified>
  <cp:category/>
  <cp:contentStatus/>
</cp:coreProperties>
</file>