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rector DIRECGE\2022\Adriana\PAAC y Mapas Riesgos Corrrupc\III Segumiento sept-dic 2021\"/>
    </mc:Choice>
  </mc:AlternateContent>
  <bookViews>
    <workbookView xWindow="0" yWindow="0" windowWidth="28800" windowHeight="12330" activeTab="6"/>
  </bookViews>
  <sheets>
    <sheet name="Componente 1" sheetId="1" r:id="rId1"/>
    <sheet name="Componente 2" sheetId="2" r:id="rId2"/>
    <sheet name="Componente 3" sheetId="3" r:id="rId3"/>
    <sheet name="Componente 4" sheetId="4" r:id="rId4"/>
    <sheet name="Componente 5 " sheetId="5" r:id="rId5"/>
    <sheet name="Componente 6" sheetId="8" r:id="rId6"/>
    <sheet name="Informe de Avance" sheetId="6" r:id="rId7"/>
    <sheet name="Unidades" sheetId="10" state="hidden" r:id="rId8"/>
  </sheets>
  <definedNames>
    <definedName name="_xlnm.Print_Area" localSheetId="6">'Informe de Avance'!$A$1:$P$29</definedName>
    <definedName name="_xlnm.Print_Titles" localSheetId="0">'Componente 1'!$5:$6</definedName>
    <definedName name="_xlnm.Print_Titles" localSheetId="1">'Componente 2'!$2:$2</definedName>
    <definedName name="_xlnm.Print_Titles" localSheetId="2">'Componente 3'!$2:$3</definedName>
    <definedName name="_xlnm.Print_Titles" localSheetId="3">'Componente 4'!$2:$3</definedName>
    <definedName name="_xlnm.Print_Titles" localSheetId="4">'Componente 5 '!$1:$2</definedName>
    <definedName name="_xlnm.Print_Titles" localSheetId="5">'Componente 6'!$1:$1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4" l="1"/>
  <c r="I23" i="1" l="1"/>
  <c r="A3" i="1" l="1"/>
  <c r="H7" i="6"/>
  <c r="I22" i="5"/>
  <c r="G11" i="6" s="1"/>
  <c r="J22" i="5"/>
  <c r="H11" i="6" s="1"/>
  <c r="G5" i="8"/>
  <c r="G12" i="6" s="1"/>
  <c r="H5" i="8"/>
  <c r="H12" i="6" s="1"/>
  <c r="H19" i="4"/>
  <c r="G10" i="6" s="1"/>
  <c r="H10" i="6"/>
  <c r="H12" i="3"/>
  <c r="G9" i="6" s="1"/>
  <c r="I12" i="3"/>
  <c r="H9" i="6" s="1"/>
  <c r="M10" i="2"/>
  <c r="G8" i="6" s="1"/>
  <c r="N10" i="2"/>
  <c r="H8" i="6" s="1"/>
  <c r="H23" i="1"/>
  <c r="G7" i="6" s="1"/>
  <c r="C23" i="1" l="1"/>
  <c r="G23" i="1"/>
  <c r="B12" i="6" l="1"/>
  <c r="F7" i="6"/>
  <c r="F5" i="8" l="1"/>
  <c r="F12" i="6" s="1"/>
  <c r="B5" i="8"/>
  <c r="H22" i="5"/>
  <c r="F11" i="6" s="1"/>
  <c r="C22" i="5"/>
  <c r="G19" i="4"/>
  <c r="F10" i="6" s="1"/>
  <c r="C19" i="4"/>
  <c r="G12" i="3"/>
  <c r="F9" i="6" s="1"/>
  <c r="C12" i="3"/>
  <c r="L10" i="2"/>
  <c r="F8" i="6" s="1"/>
  <c r="D10" i="2"/>
  <c r="F13" i="6" l="1"/>
  <c r="G13" i="6"/>
  <c r="H13" i="6"/>
  <c r="C11" i="6" l="1"/>
  <c r="C10" i="6"/>
  <c r="C9" i="6"/>
  <c r="C8" i="6"/>
  <c r="C7" i="6"/>
  <c r="B11" i="6"/>
  <c r="B10" i="6"/>
  <c r="B9" i="6"/>
  <c r="B8" i="6"/>
  <c r="B7" i="6"/>
  <c r="E11" i="6"/>
  <c r="E10" i="6"/>
  <c r="E9" i="6"/>
  <c r="E8" i="6"/>
  <c r="E7" i="6"/>
  <c r="E13" i="6" l="1"/>
</calcChain>
</file>

<file path=xl/sharedStrings.xml><?xml version="1.0" encoding="utf-8"?>
<sst xmlns="http://schemas.openxmlformats.org/spreadsheetml/2006/main" count="495" uniqueCount="328">
  <si>
    <t xml:space="preserve">SEGUIMIENTO PLAN ANTICORRUPCIÓN Y DE ATENCIÓN AL CIUDADANO </t>
  </si>
  <si>
    <t>Componente 1</t>
  </si>
  <si>
    <t>Gestión del Riesgo de Corrupción - Mapa de Riesgos de Corrupción</t>
  </si>
  <si>
    <t>Subcomponente</t>
  </si>
  <si>
    <t>Actividades</t>
  </si>
  <si>
    <t>Meta o Producto</t>
  </si>
  <si>
    <t>Responsable</t>
  </si>
  <si>
    <t>Fecha Programada</t>
  </si>
  <si>
    <t xml:space="preserve">Observaciones </t>
  </si>
  <si>
    <t>Manual de administración de riesgos actualizado y publicado</t>
  </si>
  <si>
    <t>Planeación</t>
  </si>
  <si>
    <t>Vicerrectoría Administrativa</t>
  </si>
  <si>
    <t>Mapa de riesgos de corrupción actualizado</t>
  </si>
  <si>
    <t>Realizar el seguimiento correspondiente al mapa de corrupción Institucional.</t>
  </si>
  <si>
    <t xml:space="preserve">N° DE ACCIONES </t>
  </si>
  <si>
    <t xml:space="preserve">% PROMEDIO DE CUMPLIMIENTO  </t>
  </si>
  <si>
    <t>Componente 2</t>
  </si>
  <si>
    <t>Estrategia de racionalización de trámites</t>
  </si>
  <si>
    <t>Planeación de la Estrategia de Racionalización</t>
  </si>
  <si>
    <t>#</t>
  </si>
  <si>
    <t>Administrativa</t>
  </si>
  <si>
    <t>Tecnológica</t>
  </si>
  <si>
    <t>División de Servicios de Información</t>
  </si>
  <si>
    <t>Componente 3</t>
  </si>
  <si>
    <t>Rendición de cuentas</t>
  </si>
  <si>
    <t xml:space="preserve">Subcomponente </t>
  </si>
  <si>
    <t>Meta o producto</t>
  </si>
  <si>
    <t xml:space="preserve">Responsable </t>
  </si>
  <si>
    <t>Fecha programada</t>
  </si>
  <si>
    <t>Identificación y organización de la información producida por la entidad para la rendición de cuentas</t>
  </si>
  <si>
    <t>Información recopilada para la rendición de cuentas</t>
  </si>
  <si>
    <t xml:space="preserve">Rectoría (Protocolo) Planeación </t>
  </si>
  <si>
    <t xml:space="preserve">Elaborar difusión del proceso de rendición de cuentas, orientadas a los diferentes grupos de interés de la Universidad. </t>
  </si>
  <si>
    <t xml:space="preserve">Campaña y difusión </t>
  </si>
  <si>
    <t>Preparación de ejercicios de rendición de cuentas</t>
  </si>
  <si>
    <t>5 espacios de rendición de cuentas</t>
  </si>
  <si>
    <t>Rectoría (Protocolo) Planeación</t>
  </si>
  <si>
    <t>Organizar y realizar la rendición de cuentas basados en los resultados del informe de gestión y cumpliendo con los lineamientos establecidos en el cronograma anual de la Superintendencia Nacional de Salud.</t>
  </si>
  <si>
    <t>Soportes actas o evidencias fotográficas del cumplimiento de la actividad de rendición de cuentas.</t>
  </si>
  <si>
    <t>Realizar la evaluación al ejercicio de audiencia pública desarrollado durante la vigencia.</t>
  </si>
  <si>
    <t>Documento con los resultados de la retroalimentación</t>
  </si>
  <si>
    <t>Componente 4</t>
  </si>
  <si>
    <t>Mecanismos para Mejorar la Atención al Ciudadano</t>
  </si>
  <si>
    <t xml:space="preserve">Actividades </t>
  </si>
  <si>
    <t xml:space="preserve">Meta o Producto </t>
  </si>
  <si>
    <t>Informes semestrales</t>
  </si>
  <si>
    <t>Dirección de Control Interno y Evaluación de Gestión</t>
  </si>
  <si>
    <t>Dirección - UISALUD</t>
  </si>
  <si>
    <t>1 actividad de entrenamiento</t>
  </si>
  <si>
    <t>Caracterización de la población Usuaria de UISALUD, con el fin de conocer la población con necesidades especiales y establecer los protocolos específicos para la atención de estos usuarios dependiendo el tipo de necesidad especial de atención.</t>
  </si>
  <si>
    <t>Mecanismos de atención y orientación al Usuario con necesidades especiales de acuerdo al tipo de necesidad especial.</t>
  </si>
  <si>
    <t>Componente 5</t>
  </si>
  <si>
    <t>Mecanismos para la Transparencia y Acceso a la Información</t>
  </si>
  <si>
    <t>Indicadores</t>
  </si>
  <si>
    <t>Revisar que la información institucional registrada en la sección de Transparencia y acceso a la información se encuentre vigente</t>
  </si>
  <si>
    <t>Sección de transparencia y acceso a la información del sitio web institucional con la información, actualizada</t>
  </si>
  <si>
    <t>Documento con elementos del micro sitio revisados</t>
  </si>
  <si>
    <t>Dirección de Certificación y Gestión Documental</t>
  </si>
  <si>
    <t xml:space="preserve">Actualización de las Tablas de Retención Documental TRD </t>
  </si>
  <si>
    <t>Hacer permanentes actualizaciones de las TRD, según necesidades</t>
  </si>
  <si>
    <t>TRD actualizadas y publicadas</t>
  </si>
  <si>
    <t>Elaborar y publicar el informe de seguimiento de PQRDSF</t>
  </si>
  <si>
    <t>Informe de seguimiento de PQRDSF</t>
  </si>
  <si>
    <t>Documento elaborado</t>
  </si>
  <si>
    <t xml:space="preserve">INFORME DE CUMPLIMIENTO  </t>
  </si>
  <si>
    <t xml:space="preserve">NOMBRE DEL COMPONENTE </t>
  </si>
  <si>
    <t xml:space="preserve">% PROMEDIO DE CUMPLIMIENTO </t>
  </si>
  <si>
    <t xml:space="preserve">PERIODO </t>
  </si>
  <si>
    <t xml:space="preserve">enero-abril </t>
  </si>
  <si>
    <t xml:space="preserve">mayo - agosto </t>
  </si>
  <si>
    <t>septiembre-diciembre</t>
  </si>
  <si>
    <t xml:space="preserve">% PROM. AVANCE </t>
  </si>
  <si>
    <t xml:space="preserve">OBSERVACIONES </t>
  </si>
  <si>
    <t xml:space="preserve">Fecha corte del Seguimiento </t>
  </si>
  <si>
    <t xml:space="preserve">Director de Control Interno y Evaluación de Gestión </t>
  </si>
  <si>
    <t xml:space="preserve">FRANCISCO JAVIER ACEVEDO </t>
  </si>
  <si>
    <t xml:space="preserve">Profesional de Control Interno y Evaluación de Gestión </t>
  </si>
  <si>
    <t xml:space="preserve">ADRIANA PATRICIA AFANADOR VELASCO </t>
  </si>
  <si>
    <t>Actualizar el manual de administración de riesgos</t>
  </si>
  <si>
    <t xml:space="preserve">Actualizar el Formato mapa de riesgos FSE.18 </t>
  </si>
  <si>
    <t>Realizar una publicación a manera informativa sobre la gestión del riesgo de corrupción y mapa de riesgos de corrupción</t>
  </si>
  <si>
    <t>1 publicación</t>
  </si>
  <si>
    <t>Recordar y socializar a los líderes de proceso el compromiso y la importancia del monitoreo y revisión de los riesgos de corrupción</t>
  </si>
  <si>
    <t>3 actividades de socialización</t>
  </si>
  <si>
    <t>Dirección de Comunicaciones</t>
  </si>
  <si>
    <t>Subproceso de Formación de Personal</t>
  </si>
  <si>
    <t>Implementación de los módulos del nuevo software asistencial de la Unidad.</t>
  </si>
  <si>
    <t>Software asistencial implementado en las correspondientes áreas de la Unidad.</t>
  </si>
  <si>
    <t>Capacitación al personal de salud sobre la historia clínica electrónica para el cumplimiento de los requerimientos de las Rias por ciclo de vida.</t>
  </si>
  <si>
    <t>Fortalecimiento de las competencias del personal de UISALUD que permita una adecuada implementación de la historia clínica electrónica según requerimientos de las Rias por ciclo de vida.</t>
  </si>
  <si>
    <t>Coordinador de Salud.</t>
  </si>
  <si>
    <t>Coordinadora de Aseguramiento de la Calidad en Salud</t>
  </si>
  <si>
    <t>Fortalecimiento de las habilidades y destrezas del personal de UISALUD, que permitan una adecuada ejecución de sus procesos misionales.</t>
  </si>
  <si>
    <t>Mantener actualizado el normograma de la Unidad de tal forma que se garantice el cumplimiento de la normatividad legal vigente.</t>
  </si>
  <si>
    <t>Listado Maestro de Documentos Externos actualizado.</t>
  </si>
  <si>
    <t>Profesional Jurídico de UISALUD</t>
  </si>
  <si>
    <t>Revisión de la matriz de grupos de interés institucionales.</t>
  </si>
  <si>
    <t>Coordinadora de Vigilancia Epidemiológica y Gestión del Riesgo.</t>
  </si>
  <si>
    <t xml:space="preserve">Verificar la publicación permanente de los contratos en el portal web institucional </t>
  </si>
  <si>
    <t xml:space="preserve">Reporte de seguimiento de los contratos suscritos </t>
  </si>
  <si>
    <t>División de Contratación</t>
  </si>
  <si>
    <t>Coordinadora de Aseguramiento de la Calidad en Salud.</t>
  </si>
  <si>
    <t>Actualización de las Tablas de Control de Acceso TCA</t>
  </si>
  <si>
    <t>TCA actualizado con base en los ajustes a las Tablas de Retención Documental</t>
  </si>
  <si>
    <t>Tablas de Control de Acceso TCA actualizadas y publicadas</t>
  </si>
  <si>
    <t>Agilizar los procesos administrativos de la División de Gestión del Talento Humano, la División Financiera y la División de Contratación.</t>
  </si>
  <si>
    <r>
      <t>Subcomponente 1</t>
    </r>
    <r>
      <rPr>
        <sz val="9"/>
        <color rgb="FF000000"/>
        <rFont val="Arial"/>
        <family val="2"/>
      </rPr>
      <t>. Política de Administración del Riesgo de Corrupción</t>
    </r>
  </si>
  <si>
    <t>17 de diciembre de 2021</t>
  </si>
  <si>
    <t>Formato mapa de riesgos aprobado y publicado</t>
  </si>
  <si>
    <r>
      <t>Subcomponente 2.</t>
    </r>
    <r>
      <rPr>
        <sz val="9"/>
        <color rgb="FF000000"/>
        <rFont val="Arial"/>
        <family val="2"/>
      </rPr>
      <t xml:space="preserve"> Construcción del Mapa de Riesgos de Corrupción</t>
    </r>
  </si>
  <si>
    <t>Actualizar el Mapa de riesgos de corrupción</t>
  </si>
  <si>
    <r>
      <t>Subcomponente 3</t>
    </r>
    <r>
      <rPr>
        <sz val="9"/>
        <color rgb="FF000000"/>
        <rFont val="Arial"/>
        <family val="2"/>
      </rPr>
      <t>. Consulta y Divulgación</t>
    </r>
  </si>
  <si>
    <r>
      <t>Subcomponente 4.</t>
    </r>
    <r>
      <rPr>
        <sz val="9"/>
        <color rgb="FF000000"/>
        <rFont val="Arial"/>
        <family val="2"/>
      </rPr>
      <t xml:space="preserve"> Monitoreo y Revisión </t>
    </r>
  </si>
  <si>
    <r>
      <t xml:space="preserve">Subcomponente 5. </t>
    </r>
    <r>
      <rPr>
        <sz val="9"/>
        <color rgb="FF000000"/>
        <rFont val="Arial"/>
        <family val="2"/>
      </rPr>
      <t>Seguimiento</t>
    </r>
  </si>
  <si>
    <t>3 seguimientos realizados</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</si>
  <si>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</si>
  <si>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</si>
  <si>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</si>
  <si>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</si>
  <si>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</si>
  <si>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</si>
  <si>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</si>
  <si>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FECHA DE REALIZACIÓN</t>
  </si>
  <si>
    <t>INICIO</t>
  </si>
  <si>
    <t>FIN</t>
  </si>
  <si>
    <t xml:space="preserve">Diseño y desarrollo de los módulos del Sistema Financiero y de Gestión del Talento Humano contemplados en el alcance para la vigencia 2021. </t>
  </si>
  <si>
    <t>Se cuenta con el diseño de módulos periféricos y modelamiento de algunos de los módulos.</t>
  </si>
  <si>
    <t>Levantamiento de información, desarrollo de modelos e implementación en software.</t>
  </si>
  <si>
    <t>División Financiera</t>
  </si>
  <si>
    <t>Febrero de 2021</t>
  </si>
  <si>
    <t>Diciembre de 2021</t>
  </si>
  <si>
    <t>Proceso UISALUD</t>
  </si>
  <si>
    <t>Actualmente UISALUD en conjunto con la DSI se encuentran desarrollando el nuevo software asistencial con el objetivo de migrar información al nuevo sistema de la unidad, el nuevo software está desarrollado en un 95%, sin embargo, se encuentra pendiente el cargue de unas tablas soporte al sistema por parte de UISALUD y la DSI, implementación y capacitación a los funcionarios de la Unidad.</t>
  </si>
  <si>
    <t>Enero de 2021</t>
  </si>
  <si>
    <t>Trámites del proceso de Admisiones</t>
  </si>
  <si>
    <t>Teniendo en cuenta la situación de emergencia se optó por realizar algunas validaciones por sistema que anteriormente se venían haciendo en físico.</t>
  </si>
  <si>
    <t>Agilizar el desarrollo de los trámites garantizando la seguridad y confiabilidad de la información.</t>
  </si>
  <si>
    <t>Mayor accesibilidad y disminución de papel.</t>
  </si>
  <si>
    <t>Dirección de Admisiones y Registro Académico</t>
  </si>
  <si>
    <t>Mayor acceso a la información por parte de los usuarios.
Agilizar e tiempo de la consulta asistencial.
Agilizar los procesos que se derivan de la consulta asistencial.
Consignación de todos los documentos anexos directamente en la Historia Clínica del usuario.</t>
  </si>
  <si>
    <t>Renovación de los sistemas de información administrativos - fase IV
(Proyecto PAG 5009)</t>
  </si>
  <si>
    <r>
      <t xml:space="preserve">Subcomponente 1                                          </t>
    </r>
    <r>
      <rPr>
        <sz val="9"/>
        <color theme="1"/>
        <rFont val="Arial"/>
        <family val="2"/>
      </rPr>
      <t xml:space="preserve"> Información de calidad y en lenguaje comprensible</t>
    </r>
  </si>
  <si>
    <t>diciembre de 2021</t>
  </si>
  <si>
    <t xml:space="preserve">Dirección de comunicaciones UIS </t>
  </si>
  <si>
    <r>
      <t xml:space="preserve">Subcomponente 2                             </t>
    </r>
    <r>
      <rPr>
        <sz val="9"/>
        <color rgb="FF000000"/>
        <rFont val="Arial"/>
        <family val="2"/>
      </rPr>
      <t xml:space="preserve">               Diálogo de doble vía con la ciudadanía y sus organizaciones</t>
    </r>
  </si>
  <si>
    <t>Director - UISALUD</t>
  </si>
  <si>
    <t>junio de 2021</t>
  </si>
  <si>
    <r>
      <t xml:space="preserve">Subcomponente 3                                    </t>
    </r>
    <r>
      <rPr>
        <sz val="9"/>
        <color rgb="FF000000"/>
        <rFont val="Arial"/>
        <family val="2"/>
      </rPr>
      <t xml:space="preserve">             Incentivos para motivar la cultura de la rendición y petición de cuentas</t>
    </r>
  </si>
  <si>
    <t>Actividad de entrenamiento al personal administrativo de la Universidad: Charla "Integridad y transparencia en la función pública: Régimen de inhabilidades, incompatibilidades y conflicto de intereses".</t>
  </si>
  <si>
    <t xml:space="preserve"> División de Gestión de Talento Humano</t>
  </si>
  <si>
    <r>
      <t>Subcomponente 4</t>
    </r>
    <r>
      <rPr>
        <sz val="9"/>
        <color rgb="FF000000"/>
        <rFont val="Arial"/>
        <family val="2"/>
      </rPr>
      <t xml:space="preserve">                                               Evaluación y retroalimentación a la gestión institucional</t>
    </r>
  </si>
  <si>
    <t xml:space="preserve">Socializar a facilitadores y líderes de proceso el sistema de información de PQRDS de la Universidad. </t>
  </si>
  <si>
    <t xml:space="preserve">Soportes actividad de Socialización </t>
  </si>
  <si>
    <t xml:space="preserve">Desarrollar un video tutorial de la inscripción inicial de proveedores UIS, en el que se explique requerimientos y donde se puede ubicar en la página de la UIS.   </t>
  </si>
  <si>
    <t>Video</t>
  </si>
  <si>
    <t>Establecer y ejecutar el plan de capacitación de la Unidad para la anualidad 2021.</t>
  </si>
  <si>
    <t xml:space="preserve">Ejecutar auditorías internas según el Programa Anual de Auditorías, con el fin de verificar el cumplimiento de la normativa interna y el desarrollo de las actividades propias de cada UAA.   </t>
  </si>
  <si>
    <t xml:space="preserve">Reporte de Auditorias Ejecutadas. </t>
  </si>
  <si>
    <t>Matriz de grupos de interés actualizada en caso de ser necesario.</t>
  </si>
  <si>
    <t>Coordinación Sistema de Gestión de Calidad</t>
  </si>
  <si>
    <r>
      <t xml:space="preserve">Subcomponente 1
</t>
    </r>
    <r>
      <rPr>
        <sz val="9"/>
        <color rgb="FF000000"/>
        <rFont val="Arial"/>
        <family val="2"/>
      </rPr>
      <t>Estructura Administrativa y Direccionamiento Estratégico</t>
    </r>
  </si>
  <si>
    <r>
      <t xml:space="preserve">Subcomponente 2
</t>
    </r>
    <r>
      <rPr>
        <sz val="9"/>
        <color theme="1"/>
        <rFont val="Arial"/>
        <family val="2"/>
      </rPr>
      <t>Fortalecimiento de los Canales de Atención</t>
    </r>
  </si>
  <si>
    <r>
      <t xml:space="preserve">Subcomponente 3
</t>
    </r>
    <r>
      <rPr>
        <sz val="9"/>
        <color rgb="FF000000"/>
        <rFont val="Arial"/>
        <family val="2"/>
      </rPr>
      <t>Talento Humano</t>
    </r>
  </si>
  <si>
    <r>
      <t xml:space="preserve">Subcomponente 4
</t>
    </r>
    <r>
      <rPr>
        <sz val="9"/>
        <color rgb="FF000000"/>
        <rFont val="Arial"/>
        <family val="2"/>
      </rPr>
      <t>Normativo y Procedimental</t>
    </r>
  </si>
  <si>
    <r>
      <t xml:space="preserve">Subcomponente 5
</t>
    </r>
    <r>
      <rPr>
        <sz val="9"/>
        <color rgb="FF000000"/>
        <rFont val="Arial"/>
        <family val="2"/>
      </rPr>
      <t>Relacionamiento con el Ciudadano</t>
    </r>
  </si>
  <si>
    <t xml:space="preserve">Documento de seguimiento </t>
  </si>
  <si>
    <t xml:space="preserve">División de Contratación </t>
  </si>
  <si>
    <t xml:space="preserve">Extraer de las imágenes que se emitieron por redes del plan anticorrupción los textos para desarrollar promocionales que se emitirán por las emisoras UIS. </t>
  </si>
  <si>
    <t xml:space="preserve">Elaboración y emisión de promocionales </t>
  </si>
  <si>
    <t xml:space="preserve">6 promos </t>
  </si>
  <si>
    <t>Mantener actualizada la plataforma de SIA observa con la documentación contractual exigida.</t>
  </si>
  <si>
    <t>Documentos contractuales cargados en SIA observa.</t>
  </si>
  <si>
    <t>100% de documentos contractuales cargados en SIA observa.</t>
  </si>
  <si>
    <t>Coordinadora Administrativa y de aseguramiento UISALUD.</t>
  </si>
  <si>
    <t>Gestionar la aprobación y publicación de los procedimientos y trámites de UISALUD en el espacio dispuesto para esto "Intranet" de página web de la Universidad</t>
  </si>
  <si>
    <t>Procedimientos y trámites de UISALUD, disponibles en la página Web institucional para consulta.</t>
  </si>
  <si>
    <t>100% de documentos aprobados y cargados en la página Web institucional para consulta de acuerdo al plan de trabajo establecido</t>
  </si>
  <si>
    <t xml:space="preserve">Soportes actividad de socialización </t>
  </si>
  <si>
    <t>Actualizar los Registros de Activos de Información de la Universidad Industrial de Santander</t>
  </si>
  <si>
    <t>Hacer permanentes actualizaciones de los Registros de Activos de Información, según necesidades</t>
  </si>
  <si>
    <t>Activos de Información actualizados y publicados.</t>
  </si>
  <si>
    <t>Dirección de Certificación y Gestión Documental y la División de Servicios de Información</t>
  </si>
  <si>
    <t>Implementación del Programa de Documentos Especiales. FASE 1</t>
  </si>
  <si>
    <t xml:space="preserve">Socializar a las UAA el Programa de Documentos Especiales para su Implementación </t>
  </si>
  <si>
    <t>Programa de Documentos Especiales implementado</t>
  </si>
  <si>
    <t>3.3.</t>
  </si>
  <si>
    <t>Implementación del Programa de Documentos Vitales o Esenciales. FASE 1</t>
  </si>
  <si>
    <t xml:space="preserve">Socializar a las UAA el Programa de Documentos Vitales o Esenciales para su Implementación </t>
  </si>
  <si>
    <t>Programa de Documentos Vitales o Esenciales implementado</t>
  </si>
  <si>
    <t>Implementación del Programa de Reprografía. FASE 1</t>
  </si>
  <si>
    <t xml:space="preserve">Socializar a las UAA el Programa de Reprografía para su Implementación </t>
  </si>
  <si>
    <t>Programa de Reprografía implementado</t>
  </si>
  <si>
    <t>Identificación de los Archivos de Derechos Humanos en los Instrumentos Archivísticos de la Universidad Industrial de Santander. FASE 2</t>
  </si>
  <si>
    <t>Archivos de Derechos Humanos identificados en los Instrumentos Archivísticos según las directrices del Protocolo de Gestión Documental del Archivo General de la Nación y Centro Nacional de Memoria Histórica.</t>
  </si>
  <si>
    <t xml:space="preserve">Archivos de Derechos Humanos identificados en los Instrumentos Archivísticos y publicados </t>
  </si>
  <si>
    <t>Elaborar un documento donde se listen acciones de inclusión y criterio diferencial de accesibilidad realizadas por las unidades</t>
  </si>
  <si>
    <t>Documento de acciones de inclusión y criterio diferencial de accesibilidad</t>
  </si>
  <si>
    <t>Un documento de acciones de inclusión y criterio diferencial de accesibilidad</t>
  </si>
  <si>
    <r>
      <t xml:space="preserve">Subcomponente 1
</t>
    </r>
    <r>
      <rPr>
        <sz val="9"/>
        <color rgb="FF000000"/>
        <rFont val="Arial"/>
        <family val="2"/>
      </rPr>
      <t>Lineamientos de Transparencia Activa</t>
    </r>
  </si>
  <si>
    <r>
      <t xml:space="preserve">Subcomponente 2
</t>
    </r>
    <r>
      <rPr>
        <sz val="9"/>
        <color rgb="FF000000"/>
        <rFont val="Arial"/>
        <family val="2"/>
      </rPr>
      <t>Lineamientos de Transparencia Pasiva</t>
    </r>
  </si>
  <si>
    <r>
      <t xml:space="preserve">Subcomponente 3
</t>
    </r>
    <r>
      <rPr>
        <sz val="9"/>
        <color rgb="FF000000"/>
        <rFont val="Arial"/>
        <family val="2"/>
      </rPr>
      <t>Elaboración de los Instrumentos de Gestión de la Información</t>
    </r>
  </si>
  <si>
    <r>
      <t xml:space="preserve">Subcomponente 4
</t>
    </r>
    <r>
      <rPr>
        <sz val="9"/>
        <color theme="1"/>
        <rFont val="Arial"/>
        <family val="2"/>
      </rPr>
      <t>Criterio Diferencial de Accesibilidad</t>
    </r>
  </si>
  <si>
    <r>
      <t xml:space="preserve">Subcomponente 5
</t>
    </r>
    <r>
      <rPr>
        <sz val="9"/>
        <color theme="1"/>
        <rFont val="Arial"/>
        <family val="2"/>
      </rPr>
      <t>Monitoreo del Acceso a la Información Pública</t>
    </r>
  </si>
  <si>
    <t xml:space="preserve">Ejecutar las actividades establecidas en el Plan Anual de Auditorías Internas. </t>
  </si>
  <si>
    <t>Reporte o Informe de actividades ejecutadas en el año (100%)</t>
  </si>
  <si>
    <t xml:space="preserve">Dirección de Control Interno y Evaluación de Gestión </t>
  </si>
  <si>
    <t>20 de diciembre de 2021</t>
  </si>
  <si>
    <t>Iniciativas adicionales</t>
  </si>
  <si>
    <t xml:space="preserve">Componente 6. </t>
  </si>
  <si>
    <t xml:space="preserve">UNIDADES </t>
  </si>
  <si>
    <t xml:space="preserve">Jefe unidad </t>
  </si>
  <si>
    <t>UISALUD</t>
  </si>
  <si>
    <t>Protocolo</t>
  </si>
  <si>
    <t xml:space="preserve">Admisiones y Registro Académico </t>
  </si>
  <si>
    <t xml:space="preserve">Vicerrectoría Administrativa + Coordinadora de Calidad </t>
  </si>
  <si>
    <t>X</t>
  </si>
  <si>
    <t>Componente PAAC</t>
  </si>
  <si>
    <t xml:space="preserve">Daniel Sierra </t>
  </si>
  <si>
    <t xml:space="preserve">Correo </t>
  </si>
  <si>
    <t xml:space="preserve">Gerardo Latorre </t>
  </si>
  <si>
    <t xml:space="preserve">Javier Acevedo </t>
  </si>
  <si>
    <t xml:space="preserve">Olga Chacón </t>
  </si>
  <si>
    <t xml:space="preserve">Sergio Utrera </t>
  </si>
  <si>
    <t xml:space="preserve">Robinson Delgado </t>
  </si>
  <si>
    <t xml:space="preserve">Juan Carlos Escobar </t>
  </si>
  <si>
    <t xml:space="preserve">Vidal Abreo </t>
  </si>
  <si>
    <t>protocolo@uis.edu.co</t>
  </si>
  <si>
    <t xml:space="preserve">Yohanna </t>
  </si>
  <si>
    <t>dasierra@uis.edu.co
dirplan@uis.edu.co</t>
  </si>
  <si>
    <t>vicerrector.adm@uis.edu.co
glatorre@uis.edu.co</t>
  </si>
  <si>
    <t>dialanda@uis.edu.co
sanjulpe@uis.edu.co</t>
  </si>
  <si>
    <t>planges@uis.edu.co</t>
  </si>
  <si>
    <t>direcge@uis.edu.co</t>
  </si>
  <si>
    <t xml:space="preserve">Adriana Afanador
Jorge Vidal </t>
  </si>
  <si>
    <t xml:space="preserve">Profesional /Facilitador </t>
  </si>
  <si>
    <t>apafanad@uis.edu.co 
direcge7@uis.edu.co</t>
  </si>
  <si>
    <t>admisiones@uis.edu.co</t>
  </si>
  <si>
    <t>calidad.admisiones@uis.edu.co</t>
  </si>
  <si>
    <t>ggomezpa@uis.edu.co</t>
  </si>
  <si>
    <t>uisalud.coorcalidad@uis.edu.co</t>
  </si>
  <si>
    <t>dir.comunicaciones@uis.edu.co</t>
  </si>
  <si>
    <t>soancadi@uis.edu.co</t>
  </si>
  <si>
    <t xml:space="preserve">Anjeline Cadena </t>
  </si>
  <si>
    <t>divrechu@uis.edu.co</t>
  </si>
  <si>
    <t xml:space="preserve">Antonia Sambrano </t>
  </si>
  <si>
    <t>azambran@uis.edu.co</t>
  </si>
  <si>
    <t xml:space="preserve">Marysabel </t>
  </si>
  <si>
    <t>mtduarte@uis.edu.co</t>
  </si>
  <si>
    <t>contratacion9@uis.edu.co</t>
  </si>
  <si>
    <t>admdoc@uis.edu.co</t>
  </si>
  <si>
    <t>amalferp@uis.edu.co</t>
  </si>
  <si>
    <t>jefe.dsi@uis.edu.co</t>
  </si>
  <si>
    <t xml:space="preserve">Laura Rueda </t>
  </si>
  <si>
    <t>profesional.dsi@uis.edu.co</t>
  </si>
  <si>
    <t>easanmi@uis.edu.co</t>
  </si>
  <si>
    <t>divfinan7@uis.edu.co</t>
  </si>
  <si>
    <t xml:space="preserve">Diana </t>
  </si>
  <si>
    <t>iarojasc@uis.edu.co</t>
  </si>
  <si>
    <t>planfis2@uis.edu.co</t>
  </si>
  <si>
    <t xml:space="preserve">Jurídica </t>
  </si>
  <si>
    <t xml:space="preserve">Milena Alférez </t>
  </si>
  <si>
    <t xml:space="preserve">Efraín Sanmiguel </t>
  </si>
  <si>
    <t xml:space="preserve">Claudia Gómez </t>
  </si>
  <si>
    <t xml:space="preserve">División de Planta Física </t>
  </si>
  <si>
    <t xml:space="preserve">Iván Rojas </t>
  </si>
  <si>
    <t xml:space="preserve">Sandra Leguizamón </t>
  </si>
  <si>
    <t xml:space="preserve">Diana Landazábal
Juliana Peña </t>
  </si>
  <si>
    <t xml:space="preserve">Gonzalo Gómez </t>
  </si>
  <si>
    <t xml:space="preserve">Raúl </t>
  </si>
  <si>
    <t xml:space="preserve">División de Gestión del Talento Humano </t>
  </si>
  <si>
    <t xml:space="preserve">María teresa Duarte </t>
  </si>
  <si>
    <t xml:space="preserve">Mapa de riesgos corrupción </t>
  </si>
  <si>
    <t xml:space="preserve">I Seguimiento </t>
  </si>
  <si>
    <t xml:space="preserve">II Seguimiento </t>
  </si>
  <si>
    <t xml:space="preserve">III Seguimiento </t>
  </si>
  <si>
    <t>1.1</t>
  </si>
  <si>
    <t>Registro de la revisión de los nuevos lineamientos en administración de riesgos</t>
  </si>
  <si>
    <t>1.2</t>
  </si>
  <si>
    <t>1.3</t>
  </si>
  <si>
    <t>En el marco de la política de equidad la Institución elaboró un documento que recopila las acciones que adelanta en este sentido.</t>
  </si>
  <si>
    <t>Se realizó la actualización de la Matriz de Grupos de Interés en febrero de 2021, cambios aprobados por el Vicerrector Administrativo y el Jefe de Planeación.
En el documento se incluyeron  algunos subgrupos relacionados con la situación actual de salud pública en el subgrupo de entidades gubernamentales, autoridades reguladoras  y de control, al igual que se fortaleció las necesidades y expectativas del grupo. En el seguimiento de las expectativas se incluyó reporte según requerimiento de los entes de control y entidades reguladoras, al igual que los Indicadores Rutas Integrales de Atención  en Salud- RIAS.</t>
  </si>
  <si>
    <t>Revisar los nuevos lineamientos de administración de riesgos aplicables a la Institución.</t>
  </si>
  <si>
    <r>
      <t xml:space="preserve">Revisar cambios en los trámites de verificación de datos para título, de matrícula académica, de situación académica del estudiante. 
</t>
    </r>
    <r>
      <rPr>
        <sz val="8"/>
        <color theme="4" tint="-0.249977111117893"/>
        <rFont val="Arial"/>
        <family val="2"/>
      </rPr>
      <t xml:space="preserve">(Acción constante pero transitoria por efectos de salud pública) </t>
    </r>
  </si>
  <si>
    <t xml:space="preserve">% Alcance
I Cuatrimestre  </t>
  </si>
  <si>
    <t xml:space="preserve">% Alcance
II Cuatrimestre  </t>
  </si>
  <si>
    <t xml:space="preserve">% Alcance
III Cuatrimestre  </t>
  </si>
  <si>
    <t xml:space="preserve">% Alcance 
I Cuatrimestre </t>
  </si>
  <si>
    <t>Se actualizó en el mes de enero con el acompañamiento de varias unidades y se publicó en la página web. https://bit.ly/3EatIL7</t>
  </si>
  <si>
    <t xml:space="preserve">La Audiencia Pública de Rendición de Cuentas basados en los resultados del informe de gestión y cumpliendo con los lineamientos establecidos en el cronograma anual de la Superintendencia Nacional de Salud para la Unidad especializada de Salud-UISALUD- se realizó el día 20 de mayo a las 3:00 pm, la cual fue transmitida vía streming a través de los medios de comunicación de la Institucional. </t>
  </si>
  <si>
    <t>En cumplimiento a la actividad propuesta, la División de Gestión de Talento humano desde el subproceso de Formación de Personal desarrollo la actividad denominada "PLAN ANTICORRUPCIÓN Y ATENCIÓN AL CIUDADANO, RÉGIMEN DE INHABILIDADES, INCOMPATIBILIDADES Y CONFLICTOS DE INTERES" obteniendo los siguiente resultados, en cuanto a participación y percepción: 
- Fecha de actividad: 25 de junio de 2021
- Horario: entre las 8:00 y las 10:00 a. m. 
- Funcionarios convocados: 617
- Asistentes: 585
-  Modalidad: virtual, en sala Zoom
- Actividad impartida por un Abogado 
- Evaluación de reacción: 91,48 / 100</t>
  </si>
  <si>
    <t>Actualmente se cuenta con el Listado Maestro de Documentos Externos el cual es actualizado periódicamente y contiene la normativa vigente aplicable a la Unidad Especializada de Salud “UISALUD” de la Universidad Industrial de Santander.</t>
  </si>
  <si>
    <t xml:space="preserve">En el mes de agosto se realizó la publicación de los promocionales del plan anticorrupción los cuales se estarán emitiendo hasta el mes de diciembre del 2021. 
Se cuenta con las evidencias del desarrollo del componente 5, se cuenta con textos, audios grabados, audios grabados de acuerdo a los textos, promos emitidas.  </t>
  </si>
  <si>
    <t>En cumplimiento a la actividad propuesta, la DGTH desde el subproceso de Formación de Personal desarrolló la actividad denominada "PLAN ANTICORRUPCIÓN Y ATENCIÓN AL CIUDADANO, RÉGIMEN DE INHABILIDADES, INCOMPATIBILIDADES Y CONFLICTOS DE INTERES" obteniendo los siguiente resultados, en cuanto a participación y percepción: 
- Fecha de actividad: 25 de junio de 2021
- Horario: entre las 8:00 y las 10:00 a. m. 
- Funcionarios convocados: 617
- Asistentes: 585
-  Modalidad: virtual, en sala Zoom
- Actividad impartida por un Abogado 
- Evaluación de reacción: 91,48 / 100</t>
  </si>
  <si>
    <t>El equipo técnico de MIPG revisó en varias reuniones  la guía de riesgos del DAFP versión 5 y se encuentra trabajando en una nueva versión del Manual y herramienta de gestión de riesgos de la Universidad.
A la fecha se cuenta con el borrador del Manual y la herramienta para realizar una prueba piloto.</t>
  </si>
  <si>
    <t>El Mapa de Riesgos de Corrupción Institucional, aplicable a todos las procesos fue actualizado en el mes de enero de 2021 con el acompañamiento de varios líderes que aportaron acciones para contribuir a mitigar los riesgos identificados. 
El mapa se encuentra publicado en la página web https://bit.ly/3fuQgvi</t>
  </si>
  <si>
    <t>Se socializó la versión preliminar del Plan Anticorrupción que incluye el componente de gestión de riesgos de corrupción y del mapa. Adicionalmente se publica en el micrositio de la Dirección de Control Interno y Evaluación de Gestión el boletín de la infografía de riesgos
https://www.uis.edu.co/webUIS/es/administracion/controlGestion/MECI/boletines.html 
Se publicada noticia en sitio web institucional
https://www.uis.edu.co/webUIS/es/rss/noticia.jsp?id=15003&amp;canal=canalComunicaciones.xml&amp;facultad=ppal</t>
  </si>
  <si>
    <t>La Dirección de Comunicaciones continúa adelantando las actividades de difusión y acompañamiento, mediante el desarrollo de productos comunicativos orientados a:
1. Dar a conocer las de decisiones adoptadas por la alta dirección
2. Cubrir e informar las decisiones adoptadas por los órganos colegiados de gobierno Universitario y Dirección Académica (concejo superior y académico)
3. Divulgación de actos administrativos.
4. Acompañar el desarrollo de videos institucionales en el que se refleja el acontecer institucional.
En el mes de noviembre y parte del mes de diciembre 2021 se trabaja con Protocolo de la Rectoría desarrollando contenidos para la Difusión del proceso de rendición de cuentas.</t>
  </si>
  <si>
    <t xml:space="preserve">Con el apoyo de un profesional se realizó retroalimentación del guion de televisión desarrollado por la Dirección de Comunicaciones. 
Con el guion elaborado y aprobado se procedió al desarrollo del video por parte de la Dirección de Comunicaciones y se enviara a la División de Servicios de Información para la respectiva publicación en el portal de proveedores UIS.
Evidencia del correo electrónico y el guion: https://drive.google.com/drive/u/0/folders/1wUCl8rGV8oc5Vmfd9YAs8gZsfO6MhmbE
Video elaborado por la Dirección de Comunicaciones: https://drive.google.com/file/d/1-G-1uqXUZYbiRCT3auw6b3YsZQhq1Eg6/view?usp=sharing </t>
  </si>
  <si>
    <t xml:space="preserve">La implementación del nuevo software asistencial de la unidad, se encuentra en los últimos ajustes y pruebas para la puesta en marcha del mismo, principalmente en el ajuste y coordinación con la interface con el módulo de la farmacia de la unidad. 
Durante el periodo se realizaron las actividades correspondientes al cargue de la información y capacitación de los módulos al personal de la unidad. </t>
  </si>
  <si>
    <t>El proyecto tiene un avece según lo definido en el alcance para los sistemas de información Financiero, Contratación y Talento Humano.</t>
  </si>
  <si>
    <r>
      <t>En total, en el año 2021 tuvieron lugar diez (10) espacios convocados directamente por la Universidad con el propósito de adelantar rendición pública de cuentas en relación con las acciones institucionales desarrolladas durante la vigencia 2020. De ellos, uno (1) fue realizado en</t>
    </r>
    <r>
      <rPr>
        <i/>
        <sz val="9"/>
        <color theme="1"/>
        <rFont val="Arial"/>
        <family val="2"/>
      </rPr>
      <t xml:space="preserve"> presencialidad remota</t>
    </r>
    <r>
      <rPr>
        <sz val="9"/>
        <color theme="1"/>
        <rFont val="Arial"/>
        <family val="2"/>
      </rPr>
      <t xml:space="preserve"> (para usuarios y públicos interesados en los temas de UISALUD); tres (3) encuentros se cumplieron en modalidad híbrida (con participación de miembros de la comunidad universitaria y de actores externos) en las sedes Barbosa, Málaga y Socorro; dos (2) encuentros presenciales se realizaron en el campus central de Bucaramanga para hacer rendición ante periodistas y medios de comunicación locales, regionales y nacionales; se convocaron y llevaron a cabo dos (2) encuentros con representantes del Comité de Gremios y del sector productivo del departamento de Santander (uno de ellos en </t>
    </r>
    <r>
      <rPr>
        <i/>
        <sz val="9"/>
        <color theme="1"/>
        <rFont val="Arial"/>
        <family val="2"/>
      </rPr>
      <t>presencialidad remota</t>
    </r>
    <r>
      <rPr>
        <sz val="9"/>
        <color theme="1"/>
        <rFont val="Arial"/>
        <family val="2"/>
      </rPr>
      <t xml:space="preserve"> y otro presencial, en la ciudad universitaria principal); y dos (2) encuentros presenciales en el campus central de Bucaramanga con los integrantes del Consejo de Exrectores UIS.</t>
    </r>
  </si>
  <si>
    <t>Se procede a publicar en la página web de la Universidad, en el espacio previsto para tal efecto en el enlace Rendición de cuentas 2020, siguiendo la ruta: Rectoría / Rendición de Cuentas 2019-2022.</t>
  </si>
  <si>
    <t xml:space="preserve">Se recibió y organizó la información producida por las Unidades Académico Administrativas la cual es insumo para la consolidación y desarrollo de la rendición de cuentas. </t>
  </si>
  <si>
    <t>La Dirección de Control Interno y  Evaluación de Gestión realiza diariamente seguimiento al sistema de PQRDSF; en estos seguimientos parciales realizados diariamente no se han identificado solicitudes vencidas por términos legales.  
En el primer trimestre de 2021 fue publicado el informe del 2do semestre del año 2020. 
El informe del primer semestre del año 2021 se encuentra publicado en la página web. https://bit.ly/3Eo5QDZ</t>
  </si>
  <si>
    <t xml:space="preserve">La capacitación al personal sobre, una adecuada implementación de la historia clínica electrónica, se realizó en una primera fase de capacitación a un grupo del personal asistencial de UISALUD en el periodo 2020. Sin embargo se requirió que a la puesta en marcha del software se realice una actualización.
Durante el año 2021 se realizó la respectiva capacitación al personal para el manejo del software. </t>
  </si>
  <si>
    <t xml:space="preserve">Las unidades responsables realizaron la actualización de los Registros de Activos de Información, esta es una actividad permanente según las necesidades de cambios que se identifiquen. </t>
  </si>
  <si>
    <t>Se presentó ante el Comité de Gestión y Desempeño los avances del Proyecto en la Fase I</t>
  </si>
  <si>
    <t>Se presentó ante el Comité de Gestión y Desempeño el Instructivo de Digitalización. Fase I</t>
  </si>
  <si>
    <t xml:space="preserve">Esta es una actividad permanente para la cual constantemente las unidades actualizan las Tablas de Retención Documental las cuales son revisadas por la DCGD y se presentan ante el Comité Institucional de Gestión y Desempeño para su aprobación, cuya ultima reunión fue en el mes de noviembre de 2021. </t>
  </si>
  <si>
    <t xml:space="preserve">Esta actividad es de carácter permanente a la fecha se cuenta con la actualización de las Tablas de Control de Acceso. </t>
  </si>
  <si>
    <t>Identificación de los Archivos de Derechos Humanos contenidos en el Índice de Información Clasificada y Reservada y en las Tablas de Control de Acceso.</t>
  </si>
  <si>
    <t>31 de diciembre de 2021</t>
  </si>
  <si>
    <t>septiembre - diciembre 2021</t>
  </si>
  <si>
    <t>Periódicamente se establece contacto con las unidades para verificar que se avance en el plan de acción y cuatrimestralmente la Dirección de Control Interno y Evaluación de Gestión realiza seguimiento al cumplimiento y verificación de trabajo adelantado en las actividades establecidas en el PAAC y en el Mapa de riesgos de Corrupción. 
Es importante precisar que cada líder de Unidad es responsable de hacer seguimiento y garantizar el avance de las acciones formuladas. 
 A la fecha se cumple con el tercer seguimiento y se evidencia su publicación en página web en el link. https://www.uis.edu.co/webUIS/es/transparenciaAccesoaInformacionPublica/planeacion/planAnticorrupcionAteCiudadano.html</t>
  </si>
  <si>
    <t xml:space="preserve">Se desarrolla todo actividad de verificación mediante el sistema de información académica. En caso que, la consulta sea referente a un estudiante o egresado que haya ingresado a la institución en años anteriores a 1986, se debe realizar revisión en físico, teniendo en cuenta que no todas las personas que ingresaron posterior al año mencionado, se encuentran registradas en el sistema de información </t>
  </si>
  <si>
    <t xml:space="preserve">La unidad estableció un plan de capacitación para el año 2021, estableciendo fechas de ejecución entre los meses de mayo a diciembre. De acuerdo a lo planeado hasta el mes de noviembre se han realizado capacitaciones en los siguientes temas: protocolos PAPSIVI, limpieza y desinfección, manejo y gestión de residuos en actividades de salud y protocolo de bioseguridad: Curso de excel curso de reanimación cardiopulmonar, comunicación asertiva, humanización en la prestación de los servicios de salud, reinducción y capacitación en seguridad del paciente, incluyendo al persona de los diferentes niveles de la unidad. </t>
  </si>
  <si>
    <t xml:space="preserve">La unidad a través d ella oficina de coordinación de vigilancia epidemiológica y gestión de riesgo realizó el proceso de la caracterización de la población usuaria de acuerdo con los lineamientos del ministerio de protección Social con la descripción de la población de la población, de la estructura y ubicación y realizo el respectivo reporte en la fecha establecida. </t>
  </si>
  <si>
    <t xml:space="preserve">La implementación del nuevo software asistencial de la unidad, se encuentra en los últimos ajustes y pruebas para la puesta en marcha, principalmente en lo relacionado con el módulo de farmacia. 
 Durante el periodo se realizo el cargue de la información y capacitación en los módulos al personal de la unidad. </t>
  </si>
  <si>
    <t xml:space="preserve">Durante el periodo septiembre- noviembre se ha continuado la gestión para incluir los documentos del proceso de UISALUD dentro del Sistema de gestión integrado de la Universidad. 
Se cuenta con la  resolución 1331 de 2021 en la cual fueron aprobados 2 guías, 2 manuales, 2 protocolos, 1 instructivo, 1 procedimiento y 1 formato. 
Adicionalmente se enviaron 13 documentos a la Coordinación de Calidad de la Universidad para su respectiva revisión e inicio del trámite de aprobación. </t>
  </si>
  <si>
    <t xml:space="preserve">La Dirección de Control Interno y Evaluación de Gestión elaboró el material de apoyo con  la información de PQRDS a ser socializada a los líderes y facilitadores. 
 Se comparte vía correo electrónico información a los líderes y facilitadores respecto al uso de PQRDS. </t>
  </si>
  <si>
    <t xml:space="preserve">El Director de Control Interno y Evaluación de Gestión constantemente hace seguimiento al cumplimiento de las actividades establecidas en el Programa Anual de Auditorías 2021. 
A corte 30 de diciembre según el seguimiento se tienen los siguientes datos: Auditorías programadas 74, auditorías ejecutadas 72 (20 de calidad), informes de ley rendidos o publicados oportunamente y sin contratiempos según fechas establecidas por la normativa. 
Es necesario tener presente que en el mes de febrero de 2021 el Comité Institucional de Coordinación de Control Interno aprobó el Plan Anual de Auditorías Internas. 
A partir del mes de febrero se dio inicio a la ejecución de auditorías de gestión y calidad, en cuanto a los demás aspectos contenidos en el plan se ejecutan conforme a lo establecido por la normativa interna y externa. </t>
  </si>
  <si>
    <t>Constantemente se realiza revisión del micrositio de Transparencia y Acceso a la Información Pública, adicionalmente con la expedición de la Resolución 1519 de 2020 en la cual se dan directrices sobre el tema, se realizaron ajustes en la página web institucional y para el año 2022 se realizará la verificación de la información y en los casos que se requiera se hará la gestión de actualización.</t>
  </si>
  <si>
    <t xml:space="preserve">La Universidad suscribió un total de contratos: 
2.180 enero - abril, 1.995 mayo - agosto , septiembre - diciembre 2.231 para un total de 6.406 contratos suscritos en la vigencia 2021.
Los soportes contractuales han sido publicados en la página web institucional, en cumplimiento de la normativa institucional  Estatuto de Contratación; Acuerdo del Consejo Superior No 079/2019 y adicionalmente han sido rendidos mensualmente por el representante legal, en la plataforma tecnológica SIA OBSERVA, de la Auditoría General de la República, dentro de los términos señalados por el ente de control (los primeros 3 días hábiles del mes siguiente en el que fueron suscritos). La DCIEG constantemente realizó el respectivo seguimiento y cuenta con las evidencias de los informes al respecto.  </t>
  </si>
  <si>
    <t xml:space="preserve">El envío y posterior cargue de los documentos correspondientes al proceso contractual se ha llevado a cabo de acuerdo a los lineamientos establecidos por la institución para las diferentes tipologías contractuales. 
Los documentos se encuentran cargados en un 98% teniendo en cuenta los contratos con fecha de terminación de 31 de marzo, los cuales de acuerdo con la dinámica de la unidad deben estar gestionados en su totalidad. </t>
  </si>
  <si>
    <t>En el mes de febrero de 2021 el Comité Institucional de Coordinación de Control Interno aprobó el Plan Anual de Auditorías Internas. 
A partir del mes de febrero se dio inicio a la ejecución de auditorías de gestión y calidad, en cuanto a los demás aspectos contenidos en el plan se ejecutan conforme a lo establecido por la normativa interna y externa. 
A corte 30 de diciembre según el seguimiento se tienen los siguientes datos: Auditorías programadas 74, auditorías ejecutadas 72 (20 de calidad).</t>
  </si>
  <si>
    <t>Actualmente se está realizando la modificación al manual y se cuenta con un borrador, como se puede evidenciar en el documento enviado, adicionalmente se actualizó la matriz de roles y responsabilidades, anexo que se referencia en dicho manual.</t>
  </si>
  <si>
    <t>Se elaboró herramienta siguiendo los parámetros de las guías de riesgos del DAFP versión 4 y 5, actualmente se está trabajando en una versión para realizar una prueba piloto con algunos procesos.</t>
  </si>
  <si>
    <t>Durante el periodo septiembre - diciembre de 2021 se dio continuidad a la ejecución de las acciones establecidas en el PAAC 2021, destacando como actividad masiva y participativa la capacitación coordinada por la División de Gestión de Talento Humano desde el subproceso de Formación de Personal, denominada "Plan anticorrupción y atención al ciudadano, régimen de inhabilidades, incompatibilidades y conflictos de interés" en la cual se obtuvieron los siguientes resultados, en cuanto a participación y percepción: Fecha de actividad: 25 de junio de 2021.
Adicionalmente, cada una de las unidades responsables continúan adelantando acciones encaminadas a evitar la corrupción en la entidad, a través de la formulación de proyectos, planes de acción derivados de auditorías internas o externas, acciones de mejora y la misma ejecución de las actividades conforme a las funciones de cada unidad y según lo establecido en la reglamentación interna, la cual se soporta en el esquema de documentación del Sistema de Gestión de integrado de la Universidad. 
Durante el año 2021 se adelantó un tema relevante, el cual está relacionado con el micrositio de transparencia y acceso a la información pública el cual fue ajustado según los nuevos requerimientos de la normativa externa Resolución 1519 de 2020 y sus respectivos anexos, este es un tema que requiere de grandes esfuerzos por parte de las unidades con el fin de mantener la información actualizada razón por la cual es de carácter constante y se le dará continuidad en la vigencia 2022. 
Es necesario precisar que el promedio de cumplimiento del avance en todos los componentes, varía teniendo en cuenta la cantidad de acciones por componente, adicionalmente dichas acciones pueden ser modificadas o remplazadas siempre y cuando los argumentos estén encaminados al mejoramiento institucional para combatir la corrupción.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</si>
</sst>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Calibri"/>
      <family val="2"/>
      <scheme val="minor"/>
    </font>
    <font>
      <sz val="11"/>
      <color theme="1"/>
      <name val="Calibri"/>
      <family val="2"/>
      <scheme val="minor"/>
    </font>
    <font>
      <b/>
      <sz val="11"/>
      <color theme="1"/>
      <name val="Humanst521 BT"/>
      <family val="2"/>
    </font>
    <font>
      <sz val="11"/>
      <color theme="1"/>
      <name val="Humanst521 BT"/>
      <family val="2"/>
    </font>
    <font>
      <b/>
      <sz val="10"/>
      <color theme="1"/>
      <name val="Humanst521 BT"/>
      <family val="2"/>
    </font>
    <font>
      <b/>
      <sz val="10"/>
      <color rgb="FF000000"/>
      <name val="Humanst521 BT"/>
      <family val="2"/>
    </font>
    <font>
      <sz val="10"/>
      <color theme="1"/>
      <name val="Humanst521 BT"/>
      <family val="2"/>
    </font>
    <font>
      <sz val="10"/>
      <name val="Humanst521 BT"/>
      <family val="2"/>
    </font>
    <font>
      <sz val="11"/>
      <name val="Humanst521 BT"/>
      <family val="2"/>
    </font>
    <font>
      <b/>
      <sz val="10"/>
      <name val="Humanst521 BT"/>
      <family val="2"/>
    </font>
    <font>
      <sz val="14"/>
      <color theme="1"/>
      <name val="Humanst521 BT"/>
      <family val="2"/>
    </font>
    <font>
      <sz val="16"/>
      <color theme="1"/>
      <name val="Humanst521 BT"/>
      <family val="2"/>
    </font>
    <font>
      <sz val="10"/>
      <color rgb="FFFF0000"/>
      <name val="Humanst521 BT"/>
      <family val="2"/>
    </font>
    <font>
      <b/>
      <sz val="11"/>
      <color rgb="FF000000"/>
      <name val="Humanst521 BT"/>
      <family val="2"/>
    </font>
    <font>
      <b/>
      <sz val="14"/>
      <color theme="0"/>
      <name val="Humanst521 BT"/>
      <family val="2"/>
    </font>
    <font>
      <sz val="10"/>
      <color theme="0"/>
      <name val="Humanst521 BT"/>
      <family val="2"/>
    </font>
    <font>
      <b/>
      <sz val="16"/>
      <color theme="0"/>
      <name val="Humanst521 BT"/>
      <family val="2"/>
    </font>
    <font>
      <b/>
      <sz val="11"/>
      <color theme="0"/>
      <name val="Humanst521 BT"/>
      <family val="2"/>
    </font>
    <font>
      <b/>
      <sz val="10"/>
      <color rgb="FFFF0000"/>
      <name val="Humanst521 BT"/>
      <family val="2"/>
    </font>
    <font>
      <sz val="10"/>
      <color theme="1"/>
      <name val="Humanst521 BT"/>
      <family val="2"/>
    </font>
    <font>
      <b/>
      <sz val="11"/>
      <color rgb="FF000000"/>
      <name val="Humanst521 BT"/>
      <family val="2"/>
    </font>
    <font>
      <b/>
      <sz val="11"/>
      <color theme="1"/>
      <name val="Humanst521 BT"/>
      <family val="2"/>
    </font>
    <font>
      <sz val="11"/>
      <color theme="1"/>
      <name val="Humanst521 BT"/>
      <family val="2"/>
    </font>
    <font>
      <b/>
      <sz val="18"/>
      <color theme="0"/>
      <name val="Humanst521 BT"/>
      <family val="2"/>
    </font>
    <font>
      <sz val="11"/>
      <color rgb="FFFF0000"/>
      <name val="Humanst521 BT"/>
      <family val="2"/>
    </font>
    <font>
      <sz val="12"/>
      <color theme="1"/>
      <name val="Humanst521 BT"/>
      <family val="2"/>
    </font>
    <font>
      <sz val="14"/>
      <color rgb="FFFF0000"/>
      <name val="Humanst521 BT"/>
      <family val="2"/>
    </font>
    <font>
      <sz val="11"/>
      <color rgb="FF000000"/>
      <name val="Humanst521 BT"/>
      <family val="2"/>
    </font>
    <font>
      <b/>
      <sz val="11"/>
      <name val="Humanst521 BT"/>
      <family val="2"/>
    </font>
    <font>
      <b/>
      <sz val="12"/>
      <name val="Humanst521 BT"/>
      <family val="2"/>
    </font>
    <font>
      <sz val="12"/>
      <name val="Humanst521 BT"/>
      <family val="2"/>
    </font>
    <font>
      <sz val="16"/>
      <color rgb="FFFF0000"/>
      <name val="Humanst521 BT"/>
      <family val="2"/>
    </font>
    <font>
      <b/>
      <sz val="9"/>
      <color rgb="FF000000"/>
      <name val="Arial"/>
      <family val="2"/>
    </font>
    <font>
      <b/>
      <sz val="9"/>
      <color theme="1"/>
      <name val="Arial"/>
      <family val="2"/>
    </font>
    <font>
      <sz val="9"/>
      <color rgb="FF000000"/>
      <name val="Arial"/>
      <family val="2"/>
    </font>
    <font>
      <sz val="9"/>
      <color theme="1"/>
      <name val="Arial"/>
      <family val="2"/>
    </font>
    <font>
      <sz val="8"/>
      <color rgb="FF000000"/>
      <name val="Arial"/>
      <family val="2"/>
    </font>
    <font>
      <sz val="8"/>
      <color theme="1"/>
      <name val="Arial"/>
      <family val="2"/>
    </font>
    <font>
      <b/>
      <sz val="14"/>
      <color rgb="FFFFFFFF"/>
      <name val="Arial"/>
      <family val="2"/>
    </font>
    <font>
      <sz val="10"/>
      <color theme="1"/>
      <name val="Calibri"/>
      <family val="2"/>
      <scheme val="minor"/>
    </font>
    <font>
      <sz val="10"/>
      <color rgb="FF000000"/>
      <name val="Arial"/>
      <family val="2"/>
    </font>
    <font>
      <b/>
      <sz val="10"/>
      <color theme="1"/>
      <name val="Calibri"/>
      <family val="2"/>
      <scheme val="minor"/>
    </font>
    <font>
      <u/>
      <sz val="11"/>
      <color theme="10"/>
      <name val="Calibri"/>
      <family val="2"/>
      <scheme val="minor"/>
    </font>
    <font>
      <sz val="10"/>
      <name val="Arial"/>
      <family val="2"/>
    </font>
    <font>
      <sz val="9"/>
      <name val="Arial"/>
      <family val="2"/>
    </font>
    <font>
      <sz val="8"/>
      <color theme="4" tint="-0.249977111117893"/>
      <name val="Arial"/>
      <family val="2"/>
    </font>
    <font>
      <b/>
      <sz val="10"/>
      <color rgb="FF000000"/>
      <name val="Arial"/>
      <family val="2"/>
    </font>
    <font>
      <sz val="10"/>
      <color theme="1"/>
      <name val="Arial"/>
      <family val="2"/>
    </font>
    <font>
      <i/>
      <sz val="9"/>
      <color theme="1"/>
      <name val="Arial"/>
      <family val="2"/>
    </font>
    <font>
      <b/>
      <sz val="11"/>
      <color theme="2" tint="-0.499984740745262"/>
      <name val="Humanst521 BT"/>
      <family val="2"/>
    </font>
  </fonts>
  <fills count="14">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rgb="FFDDEBF7"/>
        <bgColor indexed="64"/>
      </patternFill>
    </fill>
    <fill>
      <patternFill patternType="solid">
        <fgColor rgb="FF1F4E78"/>
        <bgColor indexed="64"/>
      </patternFill>
    </fill>
    <fill>
      <patternFill patternType="solid">
        <fgColor rgb="FFFFFFFF"/>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42" fillId="0" borderId="0" applyNumberFormat="0" applyFill="0" applyBorder="0" applyAlignment="0" applyProtection="0"/>
  </cellStyleXfs>
  <cellXfs count="271">
    <xf numFmtId="0" fontId="0" fillId="0" borderId="0" xfId="0"/>
    <xf numFmtId="0" fontId="3" fillId="0" borderId="0" xfId="0" applyFont="1" applyBorder="1" applyAlignment="1">
      <alignment wrapText="1"/>
    </xf>
    <xf numFmtId="0" fontId="3" fillId="0" borderId="0" xfId="0" applyFont="1" applyBorder="1"/>
    <xf numFmtId="0" fontId="2" fillId="0" borderId="0" xfId="0" applyFont="1" applyBorder="1" applyAlignment="1">
      <alignment horizontal="center" vertical="center"/>
    </xf>
    <xf numFmtId="0" fontId="3" fillId="0" borderId="0" xfId="0" applyFont="1" applyBorder="1" applyAlignment="1">
      <alignment horizontal="justify" vertical="center" wrapText="1"/>
    </xf>
    <xf numFmtId="0" fontId="3" fillId="0" borderId="0" xfId="0" applyFont="1" applyBorder="1" applyAlignment="1">
      <alignment horizontal="center" vertical="center"/>
    </xf>
    <xf numFmtId="9" fontId="3" fillId="0" borderId="0" xfId="0" applyNumberFormat="1" applyFont="1" applyBorder="1" applyAlignment="1">
      <alignment horizontal="center" vertical="center"/>
    </xf>
    <xf numFmtId="0" fontId="3" fillId="0" borderId="0" xfId="0" applyFont="1" applyBorder="1" applyAlignment="1">
      <alignment horizontal="left"/>
    </xf>
    <xf numFmtId="0" fontId="0" fillId="0" borderId="0" xfId="0" applyAlignment="1">
      <alignment vertical="center"/>
    </xf>
    <xf numFmtId="0" fontId="6" fillId="0" borderId="0" xfId="0" applyFont="1"/>
    <xf numFmtId="0" fontId="6" fillId="0" borderId="0" xfId="0" applyFont="1" applyAlignment="1">
      <alignment horizontal="center" vertical="center"/>
    </xf>
    <xf numFmtId="0" fontId="6" fillId="0" borderId="0" xfId="0" applyFont="1" applyAlignment="1">
      <alignment horizontal="justify" vertical="center"/>
    </xf>
    <xf numFmtId="0" fontId="0" fillId="0" borderId="3" xfId="0" applyBorder="1"/>
    <xf numFmtId="0" fontId="0" fillId="0" borderId="4" xfId="0" applyBorder="1"/>
    <xf numFmtId="0" fontId="0" fillId="0" borderId="5" xfId="0" applyBorder="1"/>
    <xf numFmtId="0" fontId="0" fillId="0" borderId="10" xfId="0" applyBorder="1"/>
    <xf numFmtId="0" fontId="0" fillId="0" borderId="11" xfId="0" applyBorder="1"/>
    <xf numFmtId="0" fontId="0" fillId="0" borderId="10" xfId="0" applyBorder="1" applyAlignment="1">
      <alignment vertical="center"/>
    </xf>
    <xf numFmtId="0" fontId="0" fillId="0" borderId="11" xfId="0" applyBorder="1" applyAlignment="1">
      <alignment vertical="center"/>
    </xf>
    <xf numFmtId="0" fontId="6" fillId="0" borderId="0" xfId="0" applyFont="1" applyAlignment="1">
      <alignment horizont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wrapText="1"/>
    </xf>
    <xf numFmtId="0" fontId="10" fillId="0" borderId="0" xfId="0" applyFont="1"/>
    <xf numFmtId="0" fontId="11" fillId="0" borderId="0" xfId="0" applyFont="1"/>
    <xf numFmtId="0" fontId="7" fillId="5" borderId="0" xfId="0" applyFont="1" applyFill="1" applyAlignment="1">
      <alignment horizontal="center" vertical="center"/>
    </xf>
    <xf numFmtId="0" fontId="7" fillId="5" borderId="0" xfId="0" applyFont="1" applyFill="1" applyAlignment="1">
      <alignment horizontal="justify" vertical="center"/>
    </xf>
    <xf numFmtId="0" fontId="12" fillId="5" borderId="0" xfId="0" applyFont="1" applyFill="1" applyAlignment="1">
      <alignment horizontal="center" vertical="center" wrapText="1"/>
    </xf>
    <xf numFmtId="0" fontId="12" fillId="0" borderId="0" xfId="0" applyFont="1" applyAlignment="1">
      <alignment horizontal="center" vertical="center" wrapText="1"/>
    </xf>
    <xf numFmtId="0" fontId="6" fillId="5" borderId="0" xfId="0" applyFont="1" applyFill="1"/>
    <xf numFmtId="0" fontId="12" fillId="5" borderId="0" xfId="0" applyFont="1" applyFill="1" applyAlignment="1">
      <alignment vertical="center"/>
    </xf>
    <xf numFmtId="0" fontId="12" fillId="0" borderId="0" xfId="0" applyFont="1"/>
    <xf numFmtId="0" fontId="15" fillId="0" borderId="0" xfId="0" applyFont="1"/>
    <xf numFmtId="0" fontId="15" fillId="0" borderId="0" xfId="0" applyFont="1" applyAlignment="1">
      <alignment horizontal="center" vertical="center"/>
    </xf>
    <xf numFmtId="9" fontId="7" fillId="7" borderId="1" xfId="1" applyFont="1" applyFill="1" applyBorder="1" applyAlignment="1">
      <alignment horizontal="center" vertical="center" wrapText="1"/>
    </xf>
    <xf numFmtId="0" fontId="3" fillId="0" borderId="12" xfId="0" applyFont="1" applyBorder="1"/>
    <xf numFmtId="0" fontId="3" fillId="0" borderId="13" xfId="0" applyFont="1" applyBorder="1" applyAlignment="1">
      <alignment horizontal="left"/>
    </xf>
    <xf numFmtId="0" fontId="2" fillId="3" borderId="1" xfId="0" applyFont="1" applyFill="1" applyBorder="1" applyAlignment="1">
      <alignment horizontal="center" vertical="center"/>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9" fontId="2" fillId="3" borderId="1" xfId="0" applyNumberFormat="1" applyFont="1" applyFill="1" applyBorder="1" applyAlignment="1">
      <alignment horizontal="center" vertical="center"/>
    </xf>
    <xf numFmtId="9" fontId="3" fillId="5" borderId="1" xfId="0" applyNumberFormat="1" applyFont="1" applyFill="1" applyBorder="1" applyAlignment="1">
      <alignment horizontal="center" vertical="center"/>
    </xf>
    <xf numFmtId="0" fontId="3" fillId="0" borderId="0" xfId="0" applyFont="1"/>
    <xf numFmtId="0" fontId="2" fillId="7" borderId="1" xfId="0" applyFont="1" applyFill="1" applyBorder="1" applyAlignment="1">
      <alignment horizontal="center" vertical="center"/>
    </xf>
    <xf numFmtId="0" fontId="4" fillId="7" borderId="1" xfId="0" applyFont="1" applyFill="1" applyBorder="1" applyAlignment="1">
      <alignment horizontal="center" vertical="center"/>
    </xf>
    <xf numFmtId="0" fontId="16" fillId="8" borderId="1" xfId="0" applyFont="1" applyFill="1" applyBorder="1" applyAlignment="1">
      <alignment horizontal="center" vertical="center"/>
    </xf>
    <xf numFmtId="0" fontId="15" fillId="0" borderId="0" xfId="0" applyFont="1" applyAlignment="1">
      <alignment horizontal="center" vertical="center" wrapText="1"/>
    </xf>
    <xf numFmtId="9" fontId="6" fillId="0" borderId="0" xfId="1" applyFont="1" applyAlignment="1">
      <alignment horizontal="center" vertical="center" wrapText="1"/>
    </xf>
    <xf numFmtId="9" fontId="6" fillId="0" borderId="0" xfId="1" applyFont="1" applyAlignment="1">
      <alignment horizontal="center" vertical="center"/>
    </xf>
    <xf numFmtId="9" fontId="7" fillId="5" borderId="0" xfId="1" applyFont="1" applyFill="1" applyAlignment="1">
      <alignment horizontal="center" vertical="center"/>
    </xf>
    <xf numFmtId="0" fontId="7" fillId="5" borderId="0" xfId="0" applyFont="1" applyFill="1" applyAlignment="1">
      <alignment vertical="center" wrapText="1"/>
    </xf>
    <xf numFmtId="0" fontId="6" fillId="0" borderId="0" xfId="0" applyFont="1" applyAlignment="1">
      <alignment vertical="center"/>
    </xf>
    <xf numFmtId="0" fontId="6" fillId="9" borderId="0" xfId="0" applyFont="1" applyFill="1" applyAlignment="1">
      <alignment vertical="center"/>
    </xf>
    <xf numFmtId="0" fontId="7" fillId="5" borderId="0" xfId="0" applyFont="1" applyFill="1" applyAlignment="1">
      <alignment vertical="center"/>
    </xf>
    <xf numFmtId="0" fontId="4" fillId="7" borderId="1" xfId="0" applyFont="1" applyFill="1" applyBorder="1" applyAlignment="1">
      <alignment horizontal="center" vertical="center" wrapText="1"/>
    </xf>
    <xf numFmtId="0" fontId="18" fillId="5" borderId="0" xfId="0" applyFont="1" applyFill="1" applyAlignment="1">
      <alignment vertical="center" wrapText="1"/>
    </xf>
    <xf numFmtId="0" fontId="4" fillId="5" borderId="0" xfId="0" applyFont="1" applyFill="1" applyAlignment="1">
      <alignment wrapText="1"/>
    </xf>
    <xf numFmtId="0" fontId="18" fillId="0" borderId="0" xfId="0" applyFont="1" applyFill="1" applyAlignment="1">
      <alignment vertical="center" wrapText="1"/>
    </xf>
    <xf numFmtId="0" fontId="4" fillId="0" borderId="0" xfId="0" applyFont="1" applyFill="1" applyAlignment="1">
      <alignment wrapText="1"/>
    </xf>
    <xf numFmtId="0" fontId="20" fillId="7" borderId="1" xfId="0" applyFont="1" applyFill="1" applyBorder="1" applyAlignment="1">
      <alignment horizontal="center" vertical="center" wrapText="1"/>
    </xf>
    <xf numFmtId="0" fontId="21" fillId="7" borderId="1" xfId="0" applyFont="1" applyFill="1" applyBorder="1" applyAlignment="1">
      <alignment horizontal="center" vertical="center"/>
    </xf>
    <xf numFmtId="0" fontId="22" fillId="0" borderId="0" xfId="0" applyFont="1"/>
    <xf numFmtId="0" fontId="10" fillId="0" borderId="0" xfId="0" applyFont="1" applyAlignment="1">
      <alignment vertical="center"/>
    </xf>
    <xf numFmtId="0" fontId="3" fillId="0" borderId="0" xfId="0" applyFont="1" applyAlignment="1">
      <alignment vertical="center"/>
    </xf>
    <xf numFmtId="0" fontId="24" fillId="5" borderId="0" xfId="0" applyFont="1" applyFill="1" applyAlignment="1">
      <alignment vertical="center"/>
    </xf>
    <xf numFmtId="0" fontId="3" fillId="5" borderId="0" xfId="0" applyFont="1" applyFill="1"/>
    <xf numFmtId="0" fontId="26" fillId="5" borderId="0" xfId="0" applyFont="1" applyFill="1" applyAlignment="1">
      <alignment vertical="center"/>
    </xf>
    <xf numFmtId="0" fontId="10" fillId="5" borderId="0" xfId="0" applyFont="1" applyFill="1"/>
    <xf numFmtId="0" fontId="8" fillId="7" borderId="1" xfId="0" applyFont="1" applyFill="1" applyBorder="1" applyAlignment="1">
      <alignment horizontal="center" vertical="center"/>
    </xf>
    <xf numFmtId="0" fontId="8" fillId="0" borderId="0" xfId="0" applyFont="1" applyAlignment="1">
      <alignment vertical="center"/>
    </xf>
    <xf numFmtId="9" fontId="28" fillId="7" borderId="1" xfId="1" applyFont="1" applyFill="1" applyBorder="1" applyAlignment="1">
      <alignment horizontal="center" vertical="center" wrapText="1"/>
    </xf>
    <xf numFmtId="0" fontId="30" fillId="7" borderId="1" xfId="0" applyFont="1" applyFill="1" applyBorder="1" applyAlignment="1">
      <alignment horizontal="center" vertical="center"/>
    </xf>
    <xf numFmtId="0" fontId="30" fillId="0" borderId="0" xfId="0" applyFont="1" applyAlignment="1">
      <alignment vertical="center"/>
    </xf>
    <xf numFmtId="9" fontId="29" fillId="7" borderId="1" xfId="1" applyFont="1" applyFill="1" applyBorder="1" applyAlignment="1">
      <alignment horizontal="center" vertical="center" wrapText="1"/>
    </xf>
    <xf numFmtId="0" fontId="25" fillId="0" borderId="0" xfId="0" applyFont="1"/>
    <xf numFmtId="9" fontId="30" fillId="7" borderId="1" xfId="1" applyFont="1" applyFill="1" applyBorder="1" applyAlignment="1">
      <alignment horizontal="center" vertical="center" wrapText="1"/>
    </xf>
    <xf numFmtId="0" fontId="31" fillId="0" borderId="0" xfId="0" applyFont="1" applyAlignment="1">
      <alignment horizontal="center" vertical="center" wrapText="1"/>
    </xf>
    <xf numFmtId="0" fontId="11" fillId="0" borderId="0" xfId="0" applyFont="1" applyAlignment="1">
      <alignment vertical="center"/>
    </xf>
    <xf numFmtId="0" fontId="3" fillId="0" borderId="0" xfId="0" applyFont="1" applyAlignment="1">
      <alignment horizontal="justify" vertical="center"/>
    </xf>
    <xf numFmtId="0" fontId="2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9" fontId="19" fillId="5" borderId="16" xfId="0" applyNumberFormat="1" applyFont="1" applyFill="1" applyBorder="1" applyAlignment="1">
      <alignment horizontal="center" vertical="center" wrapText="1"/>
    </xf>
    <xf numFmtId="0" fontId="35" fillId="0" borderId="1" xfId="0" applyFont="1" applyBorder="1" applyAlignment="1">
      <alignment horizontal="center" vertical="center" wrapText="1"/>
    </xf>
    <xf numFmtId="0" fontId="32" fillId="0" borderId="1" xfId="0" applyFont="1" applyBorder="1" applyAlignment="1">
      <alignment vertical="center" wrapText="1"/>
    </xf>
    <xf numFmtId="0" fontId="35" fillId="0" borderId="1" xfId="0" applyFont="1" applyBorder="1" applyAlignment="1">
      <alignment horizontal="justify" vertical="center" wrapText="1"/>
    </xf>
    <xf numFmtId="0" fontId="35" fillId="0" borderId="1" xfId="0" applyFont="1" applyBorder="1" applyAlignment="1">
      <alignment horizontal="center" vertical="center"/>
    </xf>
    <xf numFmtId="9" fontId="27" fillId="5" borderId="1" xfId="1"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34" fillId="0" borderId="1" xfId="0" applyFont="1" applyBorder="1" applyAlignment="1">
      <alignment horizontal="center" vertical="center"/>
    </xf>
    <xf numFmtId="0" fontId="36" fillId="0" borderId="1" xfId="0" applyFont="1" applyBorder="1" applyAlignment="1">
      <alignment horizontal="center" vertical="center"/>
    </xf>
    <xf numFmtId="0" fontId="36" fillId="0" borderId="1" xfId="0" applyFont="1" applyBorder="1" applyAlignment="1">
      <alignment horizontal="justify" vertical="center"/>
    </xf>
    <xf numFmtId="0" fontId="36" fillId="0" borderId="1" xfId="0" applyFont="1" applyBorder="1" applyAlignment="1">
      <alignment horizontal="justify" vertical="center" wrapText="1"/>
    </xf>
    <xf numFmtId="0" fontId="37" fillId="0" borderId="1" xfId="0" applyFont="1" applyBorder="1" applyAlignment="1">
      <alignment horizontal="center" vertical="center" wrapText="1"/>
    </xf>
    <xf numFmtId="0" fontId="37" fillId="0" borderId="1" xfId="0" applyFont="1" applyBorder="1" applyAlignment="1">
      <alignment horizontal="justify" vertical="center"/>
    </xf>
    <xf numFmtId="0" fontId="37" fillId="0" borderId="1" xfId="0" applyFont="1" applyBorder="1" applyAlignment="1">
      <alignment horizontal="justify" vertical="center" wrapText="1"/>
    </xf>
    <xf numFmtId="0" fontId="37" fillId="0" borderId="1" xfId="0" applyFont="1" applyBorder="1" applyAlignment="1">
      <alignment horizontal="center" vertical="center"/>
    </xf>
    <xf numFmtId="0" fontId="0" fillId="0" borderId="1" xfId="0" applyBorder="1" applyAlignment="1">
      <alignment horizontal="center" vertical="center" wrapText="1"/>
    </xf>
    <xf numFmtId="0" fontId="5" fillId="7" borderId="6" xfId="0" applyFont="1" applyFill="1" applyBorder="1" applyAlignment="1">
      <alignment horizontal="center" vertical="center"/>
    </xf>
    <xf numFmtId="0" fontId="5" fillId="7" borderId="6" xfId="0" applyFont="1" applyFill="1" applyBorder="1" applyAlignment="1">
      <alignment horizontal="center" vertical="center" wrapText="1"/>
    </xf>
    <xf numFmtId="0" fontId="34" fillId="0" borderId="1" xfId="0" applyFont="1" applyBorder="1" applyAlignment="1">
      <alignment horizontal="center" vertical="center" wrapText="1"/>
    </xf>
    <xf numFmtId="0" fontId="33" fillId="0" borderId="1" xfId="0" applyFont="1" applyBorder="1" applyAlignment="1">
      <alignment vertical="center" wrapText="1"/>
    </xf>
    <xf numFmtId="9" fontId="7" fillId="5" borderId="1" xfId="1" applyFont="1" applyFill="1" applyBorder="1" applyAlignment="1">
      <alignment horizontal="center" vertical="center"/>
    </xf>
    <xf numFmtId="0" fontId="13" fillId="7" borderId="6" xfId="0" applyFont="1" applyFill="1" applyBorder="1" applyAlignment="1">
      <alignment horizontal="center" vertical="center" wrapText="1"/>
    </xf>
    <xf numFmtId="0" fontId="34" fillId="0" borderId="1" xfId="0" applyFont="1" applyBorder="1" applyAlignment="1">
      <alignment horizontal="justify" vertical="center" wrapText="1"/>
    </xf>
    <xf numFmtId="0" fontId="6" fillId="0" borderId="0" xfId="0" applyFont="1" applyAlignment="1">
      <alignment horizontal="left" wrapText="1"/>
    </xf>
    <xf numFmtId="0" fontId="7" fillId="0" borderId="0" xfId="0" applyFont="1" applyAlignment="1">
      <alignment vertical="center" wrapText="1"/>
    </xf>
    <xf numFmtId="9" fontId="6" fillId="0" borderId="1" xfId="1" applyFont="1" applyBorder="1" applyAlignment="1">
      <alignment horizontal="center" vertical="center"/>
    </xf>
    <xf numFmtId="0" fontId="9" fillId="6" borderId="1" xfId="0" applyFont="1" applyFill="1" applyBorder="1" applyAlignment="1">
      <alignment vertical="center" wrapText="1"/>
    </xf>
    <xf numFmtId="0" fontId="39" fillId="0" borderId="0" xfId="0" applyFont="1" applyAlignment="1">
      <alignment horizontal="center" vertical="center"/>
    </xf>
    <xf numFmtId="0" fontId="39" fillId="0" borderId="1" xfId="0" applyFont="1" applyBorder="1" applyAlignment="1">
      <alignment horizontal="center" vertical="center"/>
    </xf>
    <xf numFmtId="0" fontId="40" fillId="0" borderId="1" xfId="0" applyFont="1" applyBorder="1" applyAlignment="1">
      <alignment horizontal="center" vertical="center" wrapText="1"/>
    </xf>
    <xf numFmtId="0" fontId="41" fillId="4" borderId="1" xfId="0" applyFont="1" applyFill="1" applyBorder="1" applyAlignment="1">
      <alignment horizontal="center" vertical="center"/>
    </xf>
    <xf numFmtId="0" fontId="39" fillId="0" borderId="0" xfId="0" applyFont="1" applyAlignment="1">
      <alignment horizontal="center" vertical="center" wrapText="1"/>
    </xf>
    <xf numFmtId="0" fontId="39" fillId="0" borderId="1" xfId="0" applyFont="1" applyBorder="1" applyAlignment="1">
      <alignment horizontal="center" vertical="center" wrapText="1"/>
    </xf>
    <xf numFmtId="0" fontId="0" fillId="0" borderId="1" xfId="0" applyBorder="1" applyAlignment="1">
      <alignment horizontal="center" vertical="center"/>
    </xf>
    <xf numFmtId="0" fontId="42" fillId="0" borderId="1" xfId="2" applyBorder="1" applyAlignment="1">
      <alignment horizontal="center" vertical="center"/>
    </xf>
    <xf numFmtId="0" fontId="42" fillId="0" borderId="1" xfId="2" applyBorder="1" applyAlignment="1">
      <alignment horizontal="center" vertical="center" wrapText="1"/>
    </xf>
    <xf numFmtId="0" fontId="32" fillId="0" borderId="1" xfId="0" applyFont="1" applyBorder="1" applyAlignment="1">
      <alignment vertical="center" wrapText="1"/>
    </xf>
    <xf numFmtId="0" fontId="14" fillId="8" borderId="6" xfId="0" applyFont="1" applyFill="1" applyBorder="1" applyAlignment="1">
      <alignment horizontal="center" vertical="center" wrapText="1"/>
    </xf>
    <xf numFmtId="9" fontId="6" fillId="0" borderId="1" xfId="1" applyFont="1" applyBorder="1" applyAlignment="1">
      <alignment horizontal="center" vertical="center"/>
    </xf>
    <xf numFmtId="0" fontId="32" fillId="10" borderId="1" xfId="0" applyFont="1" applyFill="1" applyBorder="1" applyAlignment="1">
      <alignment horizontal="center" vertical="center" wrapText="1"/>
    </xf>
    <xf numFmtId="0" fontId="37" fillId="0" borderId="1" xfId="0" applyFont="1" applyBorder="1" applyAlignment="1">
      <alignment horizontal="justify" vertical="center" wrapText="1"/>
    </xf>
    <xf numFmtId="0" fontId="0" fillId="13" borderId="1" xfId="0" applyFill="1" applyBorder="1" applyAlignment="1">
      <alignment horizontal="center" vertical="center"/>
    </xf>
    <xf numFmtId="0" fontId="0" fillId="4" borderId="1" xfId="0" applyFill="1" applyBorder="1" applyAlignment="1">
      <alignment horizontal="center" vertical="center"/>
    </xf>
    <xf numFmtId="0" fontId="32" fillId="10" borderId="6" xfId="0" applyFont="1" applyFill="1" applyBorder="1" applyAlignment="1">
      <alignment horizontal="center" vertical="center"/>
    </xf>
    <xf numFmtId="0" fontId="35" fillId="0" borderId="6"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7" xfId="0" applyFont="1" applyBorder="1" applyAlignment="1">
      <alignment horizontal="center" vertical="center" wrapText="1"/>
    </xf>
    <xf numFmtId="0" fontId="4" fillId="7" borderId="9" xfId="0" applyFont="1" applyFill="1" applyBorder="1" applyAlignment="1">
      <alignment horizontal="center" vertical="center" wrapText="1"/>
    </xf>
    <xf numFmtId="0" fontId="15" fillId="0" borderId="0" xfId="0" applyFont="1" applyAlignment="1">
      <alignment wrapText="1"/>
    </xf>
    <xf numFmtId="0" fontId="33" fillId="10" borderId="1" xfId="0" applyFont="1" applyFill="1" applyBorder="1" applyAlignment="1">
      <alignment horizontal="center" vertical="center" wrapText="1"/>
    </xf>
    <xf numFmtId="0" fontId="35" fillId="5" borderId="1" xfId="0" applyFont="1" applyFill="1" applyBorder="1" applyAlignment="1">
      <alignment horizontal="justify" vertical="center" wrapText="1"/>
    </xf>
    <xf numFmtId="9" fontId="3" fillId="5" borderId="1" xfId="1" applyFont="1" applyFill="1" applyBorder="1" applyAlignment="1">
      <alignment horizontal="center" vertical="center"/>
    </xf>
    <xf numFmtId="9" fontId="3" fillId="4" borderId="1" xfId="1" applyFont="1" applyFill="1" applyBorder="1" applyAlignment="1">
      <alignment horizontal="center" vertical="center"/>
    </xf>
    <xf numFmtId="9" fontId="6" fillId="5" borderId="1" xfId="1" applyFont="1" applyFill="1" applyBorder="1" applyAlignment="1">
      <alignment horizontal="center" vertical="center"/>
    </xf>
    <xf numFmtId="9" fontId="27" fillId="5" borderId="1" xfId="1" applyFont="1" applyFill="1" applyBorder="1" applyAlignment="1">
      <alignment horizontal="center" vertical="center" wrapText="1"/>
    </xf>
    <xf numFmtId="0" fontId="34" fillId="5" borderId="1" xfId="0" applyFont="1" applyFill="1" applyBorder="1" applyAlignment="1">
      <alignment horizontal="justify" vertical="center" wrapText="1"/>
    </xf>
    <xf numFmtId="0" fontId="43" fillId="5" borderId="1" xfId="0" applyFont="1" applyFill="1" applyBorder="1" applyAlignment="1">
      <alignment horizontal="justify" vertical="center" wrapText="1"/>
    </xf>
    <xf numFmtId="0" fontId="2" fillId="0" borderId="1" xfId="0" applyFont="1" applyBorder="1" applyAlignment="1">
      <alignment horizontal="justify" vertical="center" wrapText="1"/>
    </xf>
    <xf numFmtId="0" fontId="46" fillId="10" borderId="1" xfId="0" applyFont="1" applyFill="1" applyBorder="1" applyAlignment="1">
      <alignment horizontal="center" vertical="center" wrapText="1"/>
    </xf>
    <xf numFmtId="0" fontId="40" fillId="12" borderId="1" xfId="0" applyFont="1" applyFill="1" applyBorder="1" applyAlignment="1">
      <alignment horizontal="center" vertical="center" wrapText="1"/>
    </xf>
    <xf numFmtId="0" fontId="40" fillId="12" borderId="1" xfId="0" applyFont="1" applyFill="1" applyBorder="1" applyAlignment="1">
      <alignment horizontal="justify" vertical="center" wrapText="1"/>
    </xf>
    <xf numFmtId="9" fontId="47" fillId="0" borderId="1" xfId="1" applyFont="1" applyBorder="1" applyAlignment="1">
      <alignment horizontal="center" vertical="center"/>
    </xf>
    <xf numFmtId="0" fontId="47" fillId="5" borderId="1" xfId="0" applyFont="1" applyFill="1" applyBorder="1" applyAlignment="1">
      <alignment horizontal="justify" vertical="center" wrapText="1"/>
    </xf>
    <xf numFmtId="0" fontId="28" fillId="7"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0" borderId="0" xfId="0" applyFont="1" applyAlignment="1">
      <alignment vertical="center" wrapText="1"/>
    </xf>
    <xf numFmtId="0" fontId="4" fillId="0" borderId="0" xfId="0" applyFont="1" applyAlignment="1">
      <alignment wrapText="1"/>
    </xf>
    <xf numFmtId="9" fontId="9" fillId="7" borderId="1" xfId="1" applyFont="1" applyFill="1" applyBorder="1" applyAlignment="1">
      <alignment horizontal="center" vertical="center" wrapText="1"/>
    </xf>
    <xf numFmtId="0" fontId="4" fillId="0" borderId="0" xfId="0" applyFont="1" applyAlignment="1">
      <alignment vertical="center"/>
    </xf>
    <xf numFmtId="0" fontId="4" fillId="0" borderId="0" xfId="0" applyFont="1"/>
    <xf numFmtId="9" fontId="7" fillId="5" borderId="16" xfId="0" applyNumberFormat="1" applyFont="1" applyFill="1" applyBorder="1" applyAlignment="1">
      <alignment horizontal="center" vertical="center" wrapText="1"/>
    </xf>
    <xf numFmtId="0" fontId="36" fillId="0" borderId="1" xfId="0" applyFont="1" applyBorder="1" applyAlignment="1">
      <alignment horizontal="justify" vertical="center" wrapText="1"/>
    </xf>
    <xf numFmtId="9" fontId="7" fillId="5" borderId="8" xfId="1" applyFont="1" applyFill="1" applyBorder="1" applyAlignment="1">
      <alignment horizontal="center" vertical="center"/>
    </xf>
    <xf numFmtId="9" fontId="43" fillId="5" borderId="1" xfId="0" applyNumberFormat="1" applyFont="1" applyFill="1" applyBorder="1" applyAlignment="1">
      <alignment horizontal="center" vertical="center" wrapText="1"/>
    </xf>
    <xf numFmtId="0" fontId="36" fillId="5" borderId="1" xfId="0" applyFont="1" applyFill="1" applyBorder="1" applyAlignment="1">
      <alignment horizontal="justify" vertical="center" wrapText="1"/>
    </xf>
    <xf numFmtId="9" fontId="7" fillId="7" borderId="1" xfId="1" applyNumberFormat="1" applyFont="1" applyFill="1" applyBorder="1" applyAlignment="1">
      <alignment horizontal="center" vertical="center" wrapText="1"/>
    </xf>
    <xf numFmtId="0" fontId="44" fillId="5"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9" fontId="49" fillId="3" borderId="1" xfId="0" applyNumberFormat="1" applyFont="1" applyFill="1" applyBorder="1" applyAlignment="1">
      <alignment horizontal="center" vertical="center"/>
    </xf>
    <xf numFmtId="9" fontId="7" fillId="5" borderId="16" xfId="0" applyNumberFormat="1" applyFont="1" applyFill="1" applyBorder="1" applyAlignment="1">
      <alignment horizontal="center" vertical="center" wrapText="1"/>
    </xf>
    <xf numFmtId="0" fontId="7" fillId="5" borderId="16" xfId="0" applyFont="1" applyFill="1" applyBorder="1" applyAlignment="1">
      <alignment horizontal="center" vertical="center" wrapText="1"/>
    </xf>
    <xf numFmtId="9" fontId="47" fillId="0" borderId="6" xfId="0" applyNumberFormat="1" applyFont="1" applyFill="1" applyBorder="1" applyAlignment="1">
      <alignment horizontal="center" vertical="center" wrapText="1"/>
    </xf>
    <xf numFmtId="9" fontId="47" fillId="0" borderId="7" xfId="0" applyNumberFormat="1" applyFont="1" applyFill="1" applyBorder="1" applyAlignment="1">
      <alignment horizontal="center" vertical="center" wrapText="1"/>
    </xf>
    <xf numFmtId="9" fontId="47" fillId="0" borderId="8" xfId="0" applyNumberFormat="1" applyFont="1" applyFill="1" applyBorder="1" applyAlignment="1">
      <alignment horizontal="center" vertical="center" wrapText="1"/>
    </xf>
    <xf numFmtId="9" fontId="43" fillId="0" borderId="6" xfId="0" applyNumberFormat="1" applyFont="1" applyFill="1" applyBorder="1" applyAlignment="1">
      <alignment horizontal="center" vertical="center" wrapText="1"/>
    </xf>
    <xf numFmtId="9" fontId="43" fillId="0" borderId="7" xfId="0" applyNumberFormat="1" applyFont="1" applyFill="1" applyBorder="1" applyAlignment="1">
      <alignment horizontal="center" vertical="center" wrapText="1"/>
    </xf>
    <xf numFmtId="9" fontId="43" fillId="0" borderId="8" xfId="0" applyNumberFormat="1" applyFont="1" applyFill="1" applyBorder="1" applyAlignment="1">
      <alignment horizontal="center" vertical="center" wrapText="1"/>
    </xf>
    <xf numFmtId="9" fontId="6" fillId="5" borderId="6" xfId="0" applyNumberFormat="1" applyFont="1" applyFill="1" applyBorder="1" applyAlignment="1">
      <alignment horizontal="center" vertical="center" wrapText="1"/>
    </xf>
    <xf numFmtId="9" fontId="6" fillId="5" borderId="7" xfId="0" applyNumberFormat="1" applyFont="1" applyFill="1" applyBorder="1" applyAlignment="1">
      <alignment horizontal="center" vertical="center" wrapText="1"/>
    </xf>
    <xf numFmtId="0" fontId="28" fillId="6"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32" fillId="10" borderId="6" xfId="0" applyFont="1" applyFill="1" applyBorder="1" applyAlignment="1">
      <alignment horizontal="center" vertical="center" wrapText="1"/>
    </xf>
    <xf numFmtId="0" fontId="32" fillId="0" borderId="1" xfId="0" applyFont="1" applyBorder="1" applyAlignment="1">
      <alignment vertical="center" wrapText="1"/>
    </xf>
    <xf numFmtId="0" fontId="44" fillId="0" borderId="6"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5" fillId="0" borderId="1" xfId="0" applyFont="1" applyBorder="1" applyAlignment="1">
      <alignment horizontal="justify" vertical="center" wrapText="1"/>
    </xf>
    <xf numFmtId="0" fontId="35" fillId="0" borderId="2" xfId="0" applyFont="1" applyBorder="1" applyAlignment="1">
      <alignment horizontal="center" vertical="center" wrapText="1"/>
    </xf>
    <xf numFmtId="0" fontId="35" fillId="0" borderId="16" xfId="0" applyFont="1" applyBorder="1" applyAlignment="1">
      <alignment horizontal="center" vertical="center"/>
    </xf>
    <xf numFmtId="0" fontId="35" fillId="0" borderId="1" xfId="0" applyFont="1" applyBorder="1" applyAlignment="1">
      <alignment horizontal="center" vertical="center" wrapText="1"/>
    </xf>
    <xf numFmtId="0" fontId="43" fillId="5" borderId="6" xfId="0" applyFont="1" applyFill="1" applyBorder="1" applyAlignment="1">
      <alignment horizontal="justify" vertical="center" wrapText="1"/>
    </xf>
    <xf numFmtId="0" fontId="43" fillId="5" borderId="8" xfId="0" applyFont="1" applyFill="1" applyBorder="1" applyAlignment="1">
      <alignment horizontal="justify"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18"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9"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7" xfId="0" applyFont="1" applyFill="1" applyBorder="1" applyAlignment="1">
      <alignment horizontal="center" vertical="center"/>
    </xf>
    <xf numFmtId="0" fontId="43" fillId="0" borderId="6" xfId="0" applyFont="1" applyBorder="1" applyAlignment="1">
      <alignment horizontal="justify" vertical="center" wrapText="1"/>
    </xf>
    <xf numFmtId="0" fontId="43" fillId="0" borderId="7" xfId="0" applyFont="1" applyBorder="1" applyAlignment="1">
      <alignment horizontal="justify" vertical="center" wrapText="1"/>
    </xf>
    <xf numFmtId="0" fontId="43" fillId="0" borderId="8" xfId="0" applyFont="1" applyBorder="1" applyAlignment="1">
      <alignment horizontal="justify" vertical="center" wrapText="1"/>
    </xf>
    <xf numFmtId="0" fontId="14" fillId="8" borderId="6" xfId="0" applyFont="1" applyFill="1" applyBorder="1" applyAlignment="1">
      <alignment horizontal="center" vertical="center"/>
    </xf>
    <xf numFmtId="0" fontId="23" fillId="8" borderId="6" xfId="0" applyFont="1" applyFill="1" applyBorder="1" applyAlignment="1">
      <alignment horizontal="center" vertical="center"/>
    </xf>
    <xf numFmtId="0" fontId="38" fillId="11" borderId="10" xfId="0" applyFont="1" applyFill="1" applyBorder="1" applyAlignment="1">
      <alignment horizontal="center" vertical="center"/>
    </xf>
    <xf numFmtId="0" fontId="38" fillId="11" borderId="0" xfId="0" applyFont="1" applyFill="1" applyBorder="1" applyAlignment="1">
      <alignment horizontal="center" vertical="center"/>
    </xf>
    <xf numFmtId="0" fontId="46" fillId="7" borderId="6" xfId="0" applyFont="1" applyFill="1" applyBorder="1" applyAlignment="1">
      <alignment horizontal="center" vertical="center"/>
    </xf>
    <xf numFmtId="0" fontId="46" fillId="7" borderId="8" xfId="0" applyFont="1" applyFill="1" applyBorder="1" applyAlignment="1">
      <alignment horizontal="center" vertical="center"/>
    </xf>
    <xf numFmtId="9" fontId="21" fillId="7" borderId="1" xfId="1" applyFont="1" applyFill="1" applyBorder="1" applyAlignment="1">
      <alignment horizontal="center" vertical="center" wrapText="1"/>
    </xf>
    <xf numFmtId="9" fontId="21" fillId="7" borderId="1" xfId="1" applyFont="1" applyFill="1" applyBorder="1" applyAlignment="1">
      <alignment horizontal="center" vertical="center"/>
    </xf>
    <xf numFmtId="0" fontId="32" fillId="10" borderId="1"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36" fillId="0" borderId="1" xfId="0" applyFont="1" applyBorder="1" applyAlignment="1">
      <alignment horizontal="justify" vertical="center" wrapText="1"/>
    </xf>
    <xf numFmtId="0" fontId="29" fillId="6" borderId="1" xfId="0" applyFont="1" applyFill="1" applyBorder="1" applyAlignment="1">
      <alignment horizontal="center" vertical="center" wrapText="1"/>
    </xf>
    <xf numFmtId="0" fontId="37" fillId="0" borderId="1" xfId="0" applyFont="1" applyBorder="1" applyAlignment="1">
      <alignment horizontal="justify" vertical="center" wrapText="1"/>
    </xf>
    <xf numFmtId="0" fontId="29" fillId="6" borderId="2"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8" borderId="1" xfId="0" applyFont="1" applyFill="1" applyBorder="1" applyAlignment="1">
      <alignment horizontal="center" vertical="center"/>
    </xf>
    <xf numFmtId="0" fontId="33" fillId="0" borderId="1" xfId="0" applyFont="1" applyBorder="1" applyAlignment="1">
      <alignment vertical="center" wrapText="1"/>
    </xf>
    <xf numFmtId="9" fontId="7" fillId="5" borderId="6" xfId="1" applyFont="1" applyFill="1" applyBorder="1" applyAlignment="1">
      <alignment horizontal="center" vertical="center"/>
    </xf>
    <xf numFmtId="9" fontId="7" fillId="5" borderId="8" xfId="1" applyFont="1" applyFill="1" applyBorder="1" applyAlignment="1">
      <alignment horizontal="center" vertical="center"/>
    </xf>
    <xf numFmtId="0" fontId="35" fillId="5" borderId="1" xfId="0" applyFont="1" applyFill="1" applyBorder="1" applyAlignment="1">
      <alignment horizontal="justify" vertical="center" wrapText="1"/>
    </xf>
    <xf numFmtId="0" fontId="5" fillId="7" borderId="6" xfId="0" applyFont="1" applyFill="1" applyBorder="1" applyAlignment="1">
      <alignment horizontal="center" vertical="center"/>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5" fillId="5" borderId="6" xfId="0" applyFont="1" applyFill="1" applyBorder="1" applyAlignment="1">
      <alignment horizontal="justify" vertical="center" wrapText="1"/>
    </xf>
    <xf numFmtId="0" fontId="35" fillId="5" borderId="8" xfId="0" applyFont="1" applyFill="1" applyBorder="1" applyAlignment="1">
      <alignment horizontal="justify" vertical="center" wrapText="1"/>
    </xf>
    <xf numFmtId="0" fontId="34" fillId="0" borderId="1" xfId="0" applyFont="1" applyBorder="1" applyAlignment="1">
      <alignment horizontal="center" vertical="center" wrapText="1"/>
    </xf>
    <xf numFmtId="9" fontId="6" fillId="5" borderId="6" xfId="1" applyFont="1" applyFill="1" applyBorder="1" applyAlignment="1">
      <alignment horizontal="center" vertical="center"/>
    </xf>
    <xf numFmtId="9" fontId="6" fillId="5" borderId="8" xfId="1" applyFont="1" applyFill="1" applyBorder="1" applyAlignment="1">
      <alignment horizontal="center" vertical="center"/>
    </xf>
    <xf numFmtId="0" fontId="35" fillId="0" borderId="1" xfId="0" applyFont="1" applyBorder="1" applyAlignment="1">
      <alignment horizontal="center" vertical="center"/>
    </xf>
    <xf numFmtId="0" fontId="33" fillId="0" borderId="6" xfId="0" applyFont="1" applyBorder="1" applyAlignment="1">
      <alignment horizontal="center" vertical="center" wrapText="1"/>
    </xf>
    <xf numFmtId="0" fontId="33" fillId="0" borderId="8" xfId="0" applyFont="1" applyBorder="1" applyAlignment="1">
      <alignment horizontal="center" vertical="center" wrapText="1"/>
    </xf>
    <xf numFmtId="0" fontId="34" fillId="0" borderId="1" xfId="0" applyFont="1" applyBorder="1" applyAlignment="1">
      <alignment horizontal="justify" vertical="center" wrapText="1"/>
    </xf>
    <xf numFmtId="0" fontId="13" fillId="7" borderId="6" xfId="0" applyFont="1" applyFill="1" applyBorder="1" applyAlignment="1">
      <alignment horizontal="center" vertical="center" wrapText="1"/>
    </xf>
    <xf numFmtId="0" fontId="44" fillId="5" borderId="1" xfId="0" applyFont="1" applyFill="1" applyBorder="1" applyAlignment="1">
      <alignment horizontal="justify" vertical="center" wrapText="1"/>
    </xf>
    <xf numFmtId="9" fontId="6" fillId="0" borderId="1" xfId="1" applyFont="1" applyBorder="1" applyAlignment="1">
      <alignment horizontal="center" vertical="center"/>
    </xf>
    <xf numFmtId="9" fontId="6" fillId="5" borderId="1" xfId="1" applyFont="1" applyFill="1" applyBorder="1" applyAlignment="1">
      <alignment horizontal="center" vertical="center"/>
    </xf>
    <xf numFmtId="0" fontId="9" fillId="6" borderId="1" xfId="0" applyFont="1" applyFill="1" applyBorder="1" applyAlignment="1">
      <alignment horizontal="center" vertical="center" wrapText="1"/>
    </xf>
    <xf numFmtId="0" fontId="33" fillId="0" borderId="7" xfId="0" applyFont="1" applyBorder="1" applyAlignment="1">
      <alignment horizontal="center" vertical="center" wrapText="1"/>
    </xf>
    <xf numFmtId="0" fontId="46" fillId="1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 xfId="0" applyFont="1" applyBorder="1" applyAlignment="1">
      <alignment horizontal="left" vertical="center" wrapText="1"/>
    </xf>
    <xf numFmtId="0" fontId="2" fillId="4" borderId="2"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14" fillId="8" borderId="1" xfId="0" applyFont="1" applyFill="1" applyBorder="1" applyAlignment="1">
      <alignment horizontal="center" vertical="center"/>
    </xf>
    <xf numFmtId="0" fontId="2" fillId="7" borderId="14" xfId="0" applyFont="1" applyFill="1" applyBorder="1" applyAlignment="1">
      <alignment horizontal="center" vertical="center"/>
    </xf>
    <xf numFmtId="0" fontId="17" fillId="8" borderId="14" xfId="0" applyFont="1" applyFill="1" applyBorder="1" applyAlignment="1">
      <alignment horizontal="center" vertical="center"/>
    </xf>
    <xf numFmtId="0" fontId="2" fillId="4" borderId="1" xfId="0" applyFont="1" applyFill="1" applyBorder="1" applyAlignment="1">
      <alignment horizontal="left" vertical="center" wrapText="1"/>
    </xf>
    <xf numFmtId="0" fontId="8" fillId="0" borderId="1" xfId="0" applyFont="1" applyBorder="1" applyAlignment="1">
      <alignment horizontal="left" vertical="center"/>
    </xf>
    <xf numFmtId="0" fontId="2" fillId="4"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41" fillId="4" borderId="6" xfId="0" applyFont="1" applyFill="1" applyBorder="1" applyAlignment="1">
      <alignment horizontal="center" vertical="center" wrapText="1"/>
    </xf>
    <xf numFmtId="0" fontId="41" fillId="4" borderId="8" xfId="0" applyFont="1" applyFill="1" applyBorder="1" applyAlignment="1">
      <alignment horizontal="center" vertical="center" wrapText="1"/>
    </xf>
    <xf numFmtId="0" fontId="41" fillId="4" borderId="6" xfId="0" applyFont="1" applyFill="1" applyBorder="1" applyAlignment="1">
      <alignment horizontal="center" vertical="center"/>
    </xf>
    <xf numFmtId="0" fontId="41" fillId="4" borderId="8" xfId="0" applyFont="1" applyFill="1" applyBorder="1" applyAlignment="1">
      <alignment horizontal="center" vertical="center"/>
    </xf>
    <xf numFmtId="0" fontId="41" fillId="4" borderId="1" xfId="0" applyFont="1" applyFill="1" applyBorder="1" applyAlignment="1">
      <alignment horizontal="center" vertical="center"/>
    </xf>
    <xf numFmtId="0" fontId="41" fillId="4" borderId="1"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'Informe de Avance'!$F$6</c:f>
              <c:strCache>
                <c:ptCount val="1"/>
                <c:pt idx="0">
                  <c:v>enero-abril </c:v>
                </c:pt>
              </c:strCache>
            </c:strRef>
          </c:tx>
          <c:spPr>
            <a:solidFill>
              <a:schemeClr val="accent4"/>
            </a:solidFill>
            <a:ln>
              <a:noFill/>
            </a:ln>
            <a:effectLst/>
            <a:scene3d>
              <a:camera prst="orthographicFront"/>
              <a:lightRig rig="threePt" dir="t"/>
            </a:scene3d>
            <a:sp3d prstMaterial="matte">
              <a:bevelT w="127000" h="635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'Informe de Avance'!$B$7:$B$13</c:f>
              <c:strCache>
                <c:ptCount val="7"/>
                <c:pt idx="0">
                  <c:v>Componente 1</c:v>
                </c:pt>
                <c:pt idx="1">
                  <c:v>Componente 2</c:v>
                </c:pt>
                <c:pt idx="2">
                  <c:v>Componente 3</c:v>
                </c:pt>
                <c:pt idx="3">
                  <c:v>Componente 4</c:v>
                </c:pt>
                <c:pt idx="4">
                  <c:v>Componente 5</c:v>
                </c:pt>
                <c:pt idx="5">
                  <c:v>Componente 6. </c:v>
                </c:pt>
                <c:pt idx="6">
                  <c:v>% PROM. AVANCE </c:v>
                </c:pt>
              </c:strCache>
            </c:strRef>
          </c:cat>
          <c:val>
            <c:numRef>
              <c:f>'Informe de Avance'!$F$7:$F$13</c:f>
              <c:numCache>
                <c:formatCode>0%</c:formatCode>
                <c:ptCount val="7"/>
                <c:pt idx="0">
                  <c:v>0.46428571428571436</c:v>
                </c:pt>
                <c:pt idx="1">
                  <c:v>0.5</c:v>
                </c:pt>
                <c:pt idx="2">
                  <c:v>0.44000000000000006</c:v>
                </c:pt>
                <c:pt idx="3">
                  <c:v>0.52727272727272734</c:v>
                </c:pt>
                <c:pt idx="4">
                  <c:v>0.48533333333333328</c:v>
                </c:pt>
                <c:pt idx="5">
                  <c:v>0.35</c:v>
                </c:pt>
                <c:pt idx="6">
                  <c:v>0.48337835497835496</c:v>
                </c:pt>
              </c:numCache>
            </c:numRef>
          </c:val>
          <c:extLst>
            <c:ext xmlns:c16="http://schemas.microsoft.com/office/drawing/2014/chart" uri="{C3380CC4-5D6E-409C-BE32-E72D297353CC}">
              <c16:uniqueId val="{00000000-13FA-43E4-AFE1-0D9971D5DA4D}"/>
            </c:ext>
          </c:extLst>
        </c:ser>
        <c:ser>
          <c:idx val="1"/>
          <c:order val="1"/>
          <c:tx>
            <c:strRef>
              <c:f>'Informe de Avance'!$G$6</c:f>
              <c:strCache>
                <c:ptCount val="1"/>
                <c:pt idx="0">
                  <c:v>mayo - agosto </c:v>
                </c:pt>
              </c:strCache>
            </c:strRef>
          </c:tx>
          <c:spPr>
            <a:solidFill>
              <a:schemeClr val="accent2"/>
            </a:solidFill>
            <a:ln>
              <a:noFill/>
            </a:ln>
            <a:effectLst/>
            <a:scene3d>
              <a:camera prst="orthographicFront"/>
              <a:lightRig rig="threePt" dir="t"/>
            </a:scene3d>
            <a:sp3d prstMaterial="matte">
              <a:bevelT w="127000" h="635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'Informe de Avance'!$B$7:$B$13</c:f>
              <c:strCache>
                <c:ptCount val="7"/>
                <c:pt idx="0">
                  <c:v>Componente 1</c:v>
                </c:pt>
                <c:pt idx="1">
                  <c:v>Componente 2</c:v>
                </c:pt>
                <c:pt idx="2">
                  <c:v>Componente 3</c:v>
                </c:pt>
                <c:pt idx="3">
                  <c:v>Componente 4</c:v>
                </c:pt>
                <c:pt idx="4">
                  <c:v>Componente 5</c:v>
                </c:pt>
                <c:pt idx="5">
                  <c:v>Componente 6. </c:v>
                </c:pt>
                <c:pt idx="6">
                  <c:v>% PROM. AVANCE </c:v>
                </c:pt>
              </c:strCache>
            </c:strRef>
          </c:cat>
          <c:val>
            <c:numRef>
              <c:f>'Informe de Avance'!$G$7:$G$13</c:f>
              <c:numCache>
                <c:formatCode>0%</c:formatCode>
                <c:ptCount val="7"/>
                <c:pt idx="0">
                  <c:v>0.62142857142857133</c:v>
                </c:pt>
                <c:pt idx="1">
                  <c:v>0.73</c:v>
                </c:pt>
                <c:pt idx="2">
                  <c:v>0.78333333333333333</c:v>
                </c:pt>
                <c:pt idx="3">
                  <c:v>0.70454545454545459</c:v>
                </c:pt>
                <c:pt idx="4">
                  <c:v>0.72199999999999975</c:v>
                </c:pt>
                <c:pt idx="5">
                  <c:v>0.75</c:v>
                </c:pt>
                <c:pt idx="6">
                  <c:v>0.71226147186147182</c:v>
                </c:pt>
              </c:numCache>
            </c:numRef>
          </c:val>
          <c:extLst>
            <c:ext xmlns:c16="http://schemas.microsoft.com/office/drawing/2014/chart" uri="{C3380CC4-5D6E-409C-BE32-E72D297353CC}">
              <c16:uniqueId val="{00000001-13FA-43E4-AFE1-0D9971D5DA4D}"/>
            </c:ext>
          </c:extLst>
        </c:ser>
        <c:ser>
          <c:idx val="2"/>
          <c:order val="2"/>
          <c:tx>
            <c:strRef>
              <c:f>'Informe de Avance'!$H$6</c:f>
              <c:strCache>
                <c:ptCount val="1"/>
                <c:pt idx="0">
                  <c:v>septiembre-diciembre</c:v>
                </c:pt>
              </c:strCache>
            </c:strRef>
          </c:tx>
          <c:spPr>
            <a:solidFill>
              <a:srgbClr val="92D050"/>
            </a:solidFill>
            <a:ln>
              <a:noFill/>
            </a:ln>
            <a:effectLst/>
            <a:scene3d>
              <a:camera prst="orthographicFront"/>
              <a:lightRig rig="threePt" dir="t"/>
            </a:scene3d>
            <a:sp3d>
              <a:bevelT w="190500" h="381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'Informe de Avance'!$B$7:$B$13</c:f>
              <c:strCache>
                <c:ptCount val="7"/>
                <c:pt idx="0">
                  <c:v>Componente 1</c:v>
                </c:pt>
                <c:pt idx="1">
                  <c:v>Componente 2</c:v>
                </c:pt>
                <c:pt idx="2">
                  <c:v>Componente 3</c:v>
                </c:pt>
                <c:pt idx="3">
                  <c:v>Componente 4</c:v>
                </c:pt>
                <c:pt idx="4">
                  <c:v>Componente 5</c:v>
                </c:pt>
                <c:pt idx="5">
                  <c:v>Componente 6. </c:v>
                </c:pt>
                <c:pt idx="6">
                  <c:v>% PROM. AVANCE </c:v>
                </c:pt>
              </c:strCache>
            </c:strRef>
          </c:cat>
          <c:val>
            <c:numRef>
              <c:f>'Informe de Avance'!$H$7:$H$13</c:f>
              <c:numCache>
                <c:formatCode>0%</c:formatCode>
                <c:ptCount val="7"/>
                <c:pt idx="0">
                  <c:v>0.93571428571428572</c:v>
                </c:pt>
                <c:pt idx="1">
                  <c:v>0.97666666666666657</c:v>
                </c:pt>
                <c:pt idx="2">
                  <c:v>1</c:v>
                </c:pt>
                <c:pt idx="3">
                  <c:v>0.95090909090909104</c:v>
                </c:pt>
                <c:pt idx="4">
                  <c:v>0.96533333333333338</c:v>
                </c:pt>
                <c:pt idx="5">
                  <c:v>0.99</c:v>
                </c:pt>
                <c:pt idx="6">
                  <c:v>0.96572467532467543</c:v>
                </c:pt>
              </c:numCache>
            </c:numRef>
          </c:val>
          <c:extLst>
            <c:ext xmlns:c16="http://schemas.microsoft.com/office/drawing/2014/chart" uri="{C3380CC4-5D6E-409C-BE32-E72D297353CC}">
              <c16:uniqueId val="{00000000-60E8-484F-B220-5CB2FFAA1C0B}"/>
            </c:ext>
          </c:extLst>
        </c:ser>
        <c:dLbls>
          <c:showLegendKey val="0"/>
          <c:showVal val="1"/>
          <c:showCatName val="0"/>
          <c:showSerName val="0"/>
          <c:showPercent val="0"/>
          <c:showBubbleSize val="0"/>
        </c:dLbls>
        <c:gapWidth val="75"/>
        <c:axId val="257316120"/>
        <c:axId val="257316504"/>
      </c:barChart>
      <c:catAx>
        <c:axId val="257316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57316504"/>
        <c:crosses val="autoZero"/>
        <c:auto val="1"/>
        <c:lblAlgn val="ctr"/>
        <c:lblOffset val="100"/>
        <c:noMultiLvlLbl val="0"/>
      </c:catAx>
      <c:valAx>
        <c:axId val="25731650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73161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180976</xdr:colOff>
      <xdr:row>5</xdr:row>
      <xdr:rowOff>57149</xdr:rowOff>
    </xdr:from>
    <xdr:to>
      <xdr:col>14</xdr:col>
      <xdr:colOff>1087438</xdr:colOff>
      <xdr:row>14</xdr:row>
      <xdr:rowOff>142874</xdr:rowOff>
    </xdr:to>
    <xdr:graphicFrame macro="">
      <xdr:nvGraphicFramePr>
        <xdr:cNvPr id="10" name="Gráfico 9">
          <a:extLst>
            <a:ext uri="{FF2B5EF4-FFF2-40B4-BE49-F238E27FC236}">
              <a16:creationId xmlns:a16="http://schemas.microsoft.com/office/drawing/2014/main" id="{00000000-0008-0000-05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186259</xdr:colOff>
      <xdr:row>5</xdr:row>
      <xdr:rowOff>76200</xdr:rowOff>
    </xdr:from>
    <xdr:to>
      <xdr:col>14</xdr:col>
      <xdr:colOff>198437</xdr:colOff>
      <xdr:row>11</xdr:row>
      <xdr:rowOff>309563</xdr:rowOff>
    </xdr:to>
    <xdr:cxnSp macro="">
      <xdr:nvCxnSpPr>
        <xdr:cNvPr id="3" name="Conector recto 2">
          <a:extLst>
            <a:ext uri="{FF2B5EF4-FFF2-40B4-BE49-F238E27FC236}">
              <a16:creationId xmlns:a16="http://schemas.microsoft.com/office/drawing/2014/main" id="{00000000-0008-0000-0500-000003000000}"/>
            </a:ext>
          </a:extLst>
        </xdr:cNvPr>
        <xdr:cNvCxnSpPr/>
      </xdr:nvCxnSpPr>
      <xdr:spPr>
        <a:xfrm>
          <a:off x="11846447" y="1243013"/>
          <a:ext cx="12178" cy="2892425"/>
        </a:xfrm>
        <a:prstGeom prst="line">
          <a:avLst/>
        </a:prstGeom>
        <a:ln w="2857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mailto:ggomezpa@uis.edu.co" TargetMode="External"/><Relationship Id="rId13" Type="http://schemas.openxmlformats.org/officeDocument/2006/relationships/hyperlink" Target="mailto:azambran@uis.edu.co" TargetMode="External"/><Relationship Id="rId18" Type="http://schemas.openxmlformats.org/officeDocument/2006/relationships/hyperlink" Target="mailto:jefe.dsi@uis.edu.co" TargetMode="External"/><Relationship Id="rId3" Type="http://schemas.openxmlformats.org/officeDocument/2006/relationships/hyperlink" Target="mailto:planges@uis.edu.co" TargetMode="External"/><Relationship Id="rId21" Type="http://schemas.openxmlformats.org/officeDocument/2006/relationships/hyperlink" Target="mailto:divfinan7@uis.edu.co" TargetMode="External"/><Relationship Id="rId7" Type="http://schemas.openxmlformats.org/officeDocument/2006/relationships/hyperlink" Target="mailto:calidad.admisiones@uis.edu.co" TargetMode="External"/><Relationship Id="rId12" Type="http://schemas.openxmlformats.org/officeDocument/2006/relationships/hyperlink" Target="mailto:divrechu@uis.edu.co" TargetMode="External"/><Relationship Id="rId17" Type="http://schemas.openxmlformats.org/officeDocument/2006/relationships/hyperlink" Target="mailto:amalferp@uis.edu.co" TargetMode="External"/><Relationship Id="rId2" Type="http://schemas.openxmlformats.org/officeDocument/2006/relationships/hyperlink" Target="mailto:dialanda@uis.edu.co" TargetMode="External"/><Relationship Id="rId16" Type="http://schemas.openxmlformats.org/officeDocument/2006/relationships/hyperlink" Target="mailto:admdoc@uis.edu.co" TargetMode="External"/><Relationship Id="rId20" Type="http://schemas.openxmlformats.org/officeDocument/2006/relationships/hyperlink" Target="mailto:easanmi@uis.edu.co" TargetMode="External"/><Relationship Id="rId1" Type="http://schemas.openxmlformats.org/officeDocument/2006/relationships/hyperlink" Target="mailto:protocolo@uis.edu.co" TargetMode="External"/><Relationship Id="rId6" Type="http://schemas.openxmlformats.org/officeDocument/2006/relationships/hyperlink" Target="mailto:admisiones@uis.edu.co" TargetMode="External"/><Relationship Id="rId11" Type="http://schemas.openxmlformats.org/officeDocument/2006/relationships/hyperlink" Target="mailto:soancadi@uis.edu.co" TargetMode="External"/><Relationship Id="rId24" Type="http://schemas.openxmlformats.org/officeDocument/2006/relationships/printerSettings" Target="../printerSettings/printerSettings8.bin"/><Relationship Id="rId5" Type="http://schemas.openxmlformats.org/officeDocument/2006/relationships/hyperlink" Target="mailto:apafanad@uis.edu.co" TargetMode="External"/><Relationship Id="rId15" Type="http://schemas.openxmlformats.org/officeDocument/2006/relationships/hyperlink" Target="mailto:contratacion9@uis.edu.co" TargetMode="External"/><Relationship Id="rId23" Type="http://schemas.openxmlformats.org/officeDocument/2006/relationships/hyperlink" Target="mailto:planfis2@uis.edu.co" TargetMode="External"/><Relationship Id="rId10" Type="http://schemas.openxmlformats.org/officeDocument/2006/relationships/hyperlink" Target="mailto:dir.comunicaciones@uis.edu.co" TargetMode="External"/><Relationship Id="rId19" Type="http://schemas.openxmlformats.org/officeDocument/2006/relationships/hyperlink" Target="mailto:profesional.dsi@uis.edu.co" TargetMode="External"/><Relationship Id="rId4" Type="http://schemas.openxmlformats.org/officeDocument/2006/relationships/hyperlink" Target="mailto:direcge@uis.edu.co" TargetMode="External"/><Relationship Id="rId9" Type="http://schemas.openxmlformats.org/officeDocument/2006/relationships/hyperlink" Target="mailto:uisalud.coorcalidad@uis.edu.co" TargetMode="External"/><Relationship Id="rId14" Type="http://schemas.openxmlformats.org/officeDocument/2006/relationships/hyperlink" Target="mailto:mtduarte@uis.edu.co" TargetMode="External"/><Relationship Id="rId22" Type="http://schemas.openxmlformats.org/officeDocument/2006/relationships/hyperlink" Target="mailto:iarojasc@uis.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23"/>
  <sheetViews>
    <sheetView showGridLines="0" topLeftCell="E19" zoomScale="120" zoomScaleNormal="120" zoomScaleSheetLayoutView="100" workbookViewId="0">
      <selection activeCell="J21" sqref="J21"/>
    </sheetView>
  </sheetViews>
  <sheetFormatPr baseColWidth="10" defaultColWidth="11.42578125" defaultRowHeight="12.75" x14ac:dyDescent="0.2"/>
  <cols>
    <col min="1" max="1" width="21.85546875" style="22" customWidth="1"/>
    <col min="2" max="2" width="5.28515625" style="10" customWidth="1"/>
    <col min="3" max="3" width="52.42578125" style="9" customWidth="1"/>
    <col min="4" max="4" width="27.85546875" style="9" customWidth="1"/>
    <col min="5" max="5" width="29.28515625" style="10" customWidth="1"/>
    <col min="6" max="6" width="25.140625" style="21" customWidth="1"/>
    <col min="7" max="7" width="19.140625" style="10" customWidth="1"/>
    <col min="8" max="8" width="18.28515625" style="10" customWidth="1"/>
    <col min="9" max="9" width="19.7109375" style="10" customWidth="1"/>
    <col min="10" max="10" width="58.7109375" style="9" customWidth="1"/>
    <col min="11" max="11" width="11.42578125" style="30"/>
    <col min="12" max="16384" width="11.42578125" style="29"/>
  </cols>
  <sheetData>
    <row r="1" spans="1:11" ht="6.75" customHeight="1" x14ac:dyDescent="0.2"/>
    <row r="2" spans="1:11" ht="20.25" customHeight="1" x14ac:dyDescent="0.2">
      <c r="A2" s="179" t="s">
        <v>0</v>
      </c>
      <c r="B2" s="179"/>
      <c r="C2" s="179"/>
      <c r="D2" s="179"/>
      <c r="E2" s="179"/>
      <c r="F2" s="179"/>
      <c r="G2" s="179"/>
      <c r="H2" s="179"/>
      <c r="I2" s="179"/>
      <c r="J2" s="179"/>
    </row>
    <row r="3" spans="1:11" ht="15" x14ac:dyDescent="0.2">
      <c r="A3" s="178" t="str">
        <f>'Informe de Avance'!L5</f>
        <v>septiembre - diciembre 2021</v>
      </c>
      <c r="B3" s="178"/>
      <c r="C3" s="178"/>
      <c r="D3" s="178"/>
      <c r="E3" s="178"/>
      <c r="F3" s="178"/>
      <c r="G3" s="178"/>
      <c r="H3" s="178"/>
      <c r="I3" s="178"/>
      <c r="J3" s="178"/>
    </row>
    <row r="4" spans="1:11" ht="5.25" customHeight="1" x14ac:dyDescent="0.2">
      <c r="A4" s="131"/>
      <c r="B4" s="33"/>
      <c r="C4" s="32"/>
      <c r="D4" s="32"/>
      <c r="E4" s="33"/>
      <c r="F4" s="46"/>
      <c r="G4" s="33"/>
      <c r="H4" s="33"/>
      <c r="I4" s="33"/>
      <c r="J4" s="32"/>
    </row>
    <row r="5" spans="1:11" s="67" customFormat="1" ht="24" customHeight="1" x14ac:dyDescent="0.25">
      <c r="A5" s="120" t="s">
        <v>1</v>
      </c>
      <c r="B5" s="180" t="s">
        <v>2</v>
      </c>
      <c r="C5" s="180"/>
      <c r="D5" s="180"/>
      <c r="E5" s="180"/>
      <c r="F5" s="180"/>
      <c r="G5" s="181"/>
      <c r="H5" s="181"/>
      <c r="I5" s="181"/>
      <c r="J5" s="181"/>
      <c r="K5" s="66"/>
    </row>
    <row r="6" spans="1:11" s="56" customFormat="1" ht="45" customHeight="1" x14ac:dyDescent="0.2">
      <c r="A6" s="132" t="s">
        <v>3</v>
      </c>
      <c r="B6" s="182" t="s">
        <v>4</v>
      </c>
      <c r="C6" s="182"/>
      <c r="D6" s="126" t="s">
        <v>5</v>
      </c>
      <c r="E6" s="126" t="s">
        <v>6</v>
      </c>
      <c r="F6" s="126" t="s">
        <v>7</v>
      </c>
      <c r="G6" s="130" t="s">
        <v>283</v>
      </c>
      <c r="H6" s="130" t="s">
        <v>284</v>
      </c>
      <c r="I6" s="130" t="s">
        <v>285</v>
      </c>
      <c r="J6" s="54" t="s">
        <v>8</v>
      </c>
      <c r="K6" s="55"/>
    </row>
    <row r="7" spans="1:11" s="58" customFormat="1" ht="48" customHeight="1" x14ac:dyDescent="0.2">
      <c r="A7" s="183" t="s">
        <v>106</v>
      </c>
      <c r="B7" s="193" t="s">
        <v>275</v>
      </c>
      <c r="C7" s="196" t="s">
        <v>281</v>
      </c>
      <c r="D7" s="199" t="s">
        <v>276</v>
      </c>
      <c r="E7" s="127" t="s">
        <v>10</v>
      </c>
      <c r="F7" s="202" t="s">
        <v>107</v>
      </c>
      <c r="G7" s="169">
        <v>0.05</v>
      </c>
      <c r="H7" s="169">
        <v>0.25</v>
      </c>
      <c r="I7" s="172">
        <v>0.9</v>
      </c>
      <c r="J7" s="205" t="s">
        <v>293</v>
      </c>
      <c r="K7" s="57"/>
    </row>
    <row r="8" spans="1:11" s="58" customFormat="1" ht="48" customHeight="1" x14ac:dyDescent="0.2">
      <c r="A8" s="183"/>
      <c r="B8" s="194"/>
      <c r="C8" s="197"/>
      <c r="D8" s="200"/>
      <c r="E8" s="129" t="s">
        <v>11</v>
      </c>
      <c r="F8" s="203"/>
      <c r="G8" s="170"/>
      <c r="H8" s="170"/>
      <c r="I8" s="173"/>
      <c r="J8" s="206"/>
      <c r="K8" s="57"/>
    </row>
    <row r="9" spans="1:11" s="58" customFormat="1" ht="48" customHeight="1" x14ac:dyDescent="0.2">
      <c r="A9" s="183"/>
      <c r="B9" s="195"/>
      <c r="C9" s="198"/>
      <c r="D9" s="201"/>
      <c r="E9" s="128" t="s">
        <v>46</v>
      </c>
      <c r="F9" s="204"/>
      <c r="G9" s="171"/>
      <c r="H9" s="171"/>
      <c r="I9" s="174"/>
      <c r="J9" s="207"/>
      <c r="K9" s="57"/>
    </row>
    <row r="10" spans="1:11" s="58" customFormat="1" ht="33.75" customHeight="1" x14ac:dyDescent="0.2">
      <c r="A10" s="183"/>
      <c r="B10" s="184" t="s">
        <v>277</v>
      </c>
      <c r="C10" s="187" t="s">
        <v>78</v>
      </c>
      <c r="D10" s="188" t="s">
        <v>9</v>
      </c>
      <c r="E10" s="129" t="s">
        <v>10</v>
      </c>
      <c r="F10" s="189" t="s">
        <v>107</v>
      </c>
      <c r="G10" s="175">
        <v>0.8</v>
      </c>
      <c r="H10" s="175">
        <v>0.85</v>
      </c>
      <c r="I10" s="175">
        <v>0.9</v>
      </c>
      <c r="J10" s="205" t="s">
        <v>325</v>
      </c>
      <c r="K10" s="57"/>
    </row>
    <row r="11" spans="1:11" s="58" customFormat="1" ht="33.75" customHeight="1" x14ac:dyDescent="0.2">
      <c r="A11" s="183"/>
      <c r="B11" s="185"/>
      <c r="C11" s="187"/>
      <c r="D11" s="188"/>
      <c r="E11" s="129" t="s">
        <v>11</v>
      </c>
      <c r="F11" s="189"/>
      <c r="G11" s="176"/>
      <c r="H11" s="176"/>
      <c r="I11" s="176"/>
      <c r="J11" s="206"/>
      <c r="K11" s="57"/>
    </row>
    <row r="12" spans="1:11" s="58" customFormat="1" ht="56.25" customHeight="1" x14ac:dyDescent="0.2">
      <c r="A12" s="183"/>
      <c r="B12" s="186"/>
      <c r="C12" s="187"/>
      <c r="D12" s="188"/>
      <c r="E12" s="128" t="s">
        <v>46</v>
      </c>
      <c r="F12" s="189"/>
      <c r="G12" s="176"/>
      <c r="H12" s="176"/>
      <c r="I12" s="176"/>
      <c r="J12" s="207"/>
      <c r="K12" s="57"/>
    </row>
    <row r="13" spans="1:11" s="58" customFormat="1" ht="40.5" customHeight="1" x14ac:dyDescent="0.2">
      <c r="A13" s="183"/>
      <c r="B13" s="184" t="s">
        <v>278</v>
      </c>
      <c r="C13" s="187" t="s">
        <v>79</v>
      </c>
      <c r="D13" s="188" t="s">
        <v>108</v>
      </c>
      <c r="E13" s="129" t="s">
        <v>10</v>
      </c>
      <c r="F13" s="189" t="s">
        <v>107</v>
      </c>
      <c r="G13" s="175">
        <v>0.5</v>
      </c>
      <c r="H13" s="175">
        <v>0.5</v>
      </c>
      <c r="I13" s="175">
        <v>0.75</v>
      </c>
      <c r="J13" s="205" t="s">
        <v>326</v>
      </c>
      <c r="K13" s="57"/>
    </row>
    <row r="14" spans="1:11" s="58" customFormat="1" ht="40.5" customHeight="1" x14ac:dyDescent="0.2">
      <c r="A14" s="183"/>
      <c r="B14" s="185"/>
      <c r="C14" s="187"/>
      <c r="D14" s="188"/>
      <c r="E14" s="129" t="s">
        <v>11</v>
      </c>
      <c r="F14" s="189"/>
      <c r="G14" s="176"/>
      <c r="H14" s="176"/>
      <c r="I14" s="176"/>
      <c r="J14" s="206"/>
      <c r="K14" s="57"/>
    </row>
    <row r="15" spans="1:11" s="58" customFormat="1" ht="40.5" customHeight="1" x14ac:dyDescent="0.2">
      <c r="A15" s="183"/>
      <c r="B15" s="186"/>
      <c r="C15" s="187"/>
      <c r="D15" s="188"/>
      <c r="E15" s="128" t="s">
        <v>46</v>
      </c>
      <c r="F15" s="189"/>
      <c r="G15" s="176"/>
      <c r="H15" s="176"/>
      <c r="I15" s="176"/>
      <c r="J15" s="207"/>
      <c r="K15" s="57"/>
    </row>
    <row r="16" spans="1:11" s="58" customFormat="1" ht="31.5" customHeight="1" x14ac:dyDescent="0.2">
      <c r="A16" s="183" t="s">
        <v>109</v>
      </c>
      <c r="B16" s="190">
        <v>2.1</v>
      </c>
      <c r="C16" s="187" t="s">
        <v>110</v>
      </c>
      <c r="D16" s="188" t="s">
        <v>12</v>
      </c>
      <c r="E16" s="127" t="s">
        <v>10</v>
      </c>
      <c r="F16" s="189" t="s">
        <v>107</v>
      </c>
      <c r="G16" s="167">
        <v>1</v>
      </c>
      <c r="H16" s="167">
        <v>1</v>
      </c>
      <c r="I16" s="167">
        <v>1</v>
      </c>
      <c r="J16" s="191" t="s">
        <v>287</v>
      </c>
      <c r="K16" s="57"/>
    </row>
    <row r="17" spans="1:11" s="58" customFormat="1" ht="31.5" customHeight="1" x14ac:dyDescent="0.2">
      <c r="A17" s="183"/>
      <c r="B17" s="190"/>
      <c r="C17" s="187"/>
      <c r="D17" s="188"/>
      <c r="E17" s="128" t="s">
        <v>11</v>
      </c>
      <c r="F17" s="189"/>
      <c r="G17" s="168"/>
      <c r="H17" s="168"/>
      <c r="I17" s="168"/>
      <c r="J17" s="192"/>
      <c r="K17" s="57"/>
    </row>
    <row r="18" spans="1:11" s="58" customFormat="1" ht="87" customHeight="1" x14ac:dyDescent="0.2">
      <c r="A18" s="183" t="s">
        <v>111</v>
      </c>
      <c r="B18" s="190">
        <v>3.1</v>
      </c>
      <c r="C18" s="187" t="s">
        <v>80</v>
      </c>
      <c r="D18" s="188" t="s">
        <v>81</v>
      </c>
      <c r="E18" s="127" t="s">
        <v>10</v>
      </c>
      <c r="F18" s="189" t="s">
        <v>107</v>
      </c>
      <c r="G18" s="167">
        <v>0.2</v>
      </c>
      <c r="H18" s="167">
        <v>0.3</v>
      </c>
      <c r="I18" s="167">
        <v>1</v>
      </c>
      <c r="J18" s="191" t="s">
        <v>294</v>
      </c>
      <c r="K18" s="57"/>
    </row>
    <row r="19" spans="1:11" s="58" customFormat="1" ht="79.5" customHeight="1" x14ac:dyDescent="0.2">
      <c r="A19" s="183"/>
      <c r="B19" s="190"/>
      <c r="C19" s="187"/>
      <c r="D19" s="188"/>
      <c r="E19" s="128" t="s">
        <v>11</v>
      </c>
      <c r="F19" s="189"/>
      <c r="G19" s="168"/>
      <c r="H19" s="168"/>
      <c r="I19" s="168"/>
      <c r="J19" s="192"/>
      <c r="K19" s="57"/>
    </row>
    <row r="20" spans="1:11" s="58" customFormat="1" ht="143.25" customHeight="1" x14ac:dyDescent="0.2">
      <c r="A20" s="119" t="s">
        <v>112</v>
      </c>
      <c r="B20" s="83">
        <v>4.0999999999999996</v>
      </c>
      <c r="C20" s="85" t="s">
        <v>82</v>
      </c>
      <c r="D20" s="83" t="s">
        <v>83</v>
      </c>
      <c r="E20" s="128" t="s">
        <v>11</v>
      </c>
      <c r="F20" s="86" t="s">
        <v>107</v>
      </c>
      <c r="G20" s="153">
        <v>0.35</v>
      </c>
      <c r="H20" s="153">
        <v>0.7</v>
      </c>
      <c r="I20" s="156">
        <v>1</v>
      </c>
      <c r="J20" s="139" t="s">
        <v>295</v>
      </c>
      <c r="K20" s="57"/>
    </row>
    <row r="21" spans="1:11" s="58" customFormat="1" ht="173.25" customHeight="1" x14ac:dyDescent="0.2">
      <c r="A21" s="119" t="s">
        <v>113</v>
      </c>
      <c r="B21" s="83">
        <v>5.0999999999999996</v>
      </c>
      <c r="C21" s="85" t="s">
        <v>13</v>
      </c>
      <c r="D21" s="83" t="s">
        <v>114</v>
      </c>
      <c r="E21" s="83" t="s">
        <v>46</v>
      </c>
      <c r="F21" s="83" t="s">
        <v>107</v>
      </c>
      <c r="G21" s="82">
        <v>0.35</v>
      </c>
      <c r="H21" s="82">
        <v>0.75</v>
      </c>
      <c r="I21" s="82">
        <v>1</v>
      </c>
      <c r="J21" s="139" t="s">
        <v>313</v>
      </c>
      <c r="K21" s="57"/>
    </row>
    <row r="23" spans="1:11" s="65" customFormat="1" ht="15" x14ac:dyDescent="0.25">
      <c r="A23" s="177" t="s">
        <v>14</v>
      </c>
      <c r="B23" s="177"/>
      <c r="C23" s="68">
        <f>COUNTIF(C7:C21,"*")</f>
        <v>7</v>
      </c>
      <c r="D23" s="69"/>
      <c r="E23" s="177" t="s">
        <v>15</v>
      </c>
      <c r="F23" s="177"/>
      <c r="G23" s="70">
        <f>AVERAGE(G7:G21)</f>
        <v>0.46428571428571436</v>
      </c>
      <c r="H23" s="70">
        <f>AVERAGE(H7:H21)</f>
        <v>0.62142857142857133</v>
      </c>
      <c r="I23" s="70">
        <f>AVERAGE(I7:I21)</f>
        <v>0.93571428571428572</v>
      </c>
      <c r="J23" s="42"/>
      <c r="K23" s="64"/>
    </row>
  </sheetData>
  <mergeCells count="49">
    <mergeCell ref="J18:J19"/>
    <mergeCell ref="G10:G12"/>
    <mergeCell ref="G13:G15"/>
    <mergeCell ref="B7:B9"/>
    <mergeCell ref="C7:C9"/>
    <mergeCell ref="D7:D9"/>
    <mergeCell ref="F7:F9"/>
    <mergeCell ref="G16:G17"/>
    <mergeCell ref="J16:J17"/>
    <mergeCell ref="G18:G19"/>
    <mergeCell ref="G7:G9"/>
    <mergeCell ref="J7:J9"/>
    <mergeCell ref="J10:J12"/>
    <mergeCell ref="J13:J15"/>
    <mergeCell ref="B16:B17"/>
    <mergeCell ref="C16:C17"/>
    <mergeCell ref="D16:D17"/>
    <mergeCell ref="F16:F17"/>
    <mergeCell ref="A18:A19"/>
    <mergeCell ref="B18:B19"/>
    <mergeCell ref="C18:C19"/>
    <mergeCell ref="D18:D19"/>
    <mergeCell ref="F18:F19"/>
    <mergeCell ref="A23:B23"/>
    <mergeCell ref="E23:F23"/>
    <mergeCell ref="A3:J3"/>
    <mergeCell ref="A2:J2"/>
    <mergeCell ref="B5:J5"/>
    <mergeCell ref="B6:C6"/>
    <mergeCell ref="A7:A15"/>
    <mergeCell ref="B10:B12"/>
    <mergeCell ref="C10:C12"/>
    <mergeCell ref="D10:D12"/>
    <mergeCell ref="F10:F12"/>
    <mergeCell ref="B13:B15"/>
    <mergeCell ref="C13:C15"/>
    <mergeCell ref="D13:D15"/>
    <mergeCell ref="F13:F15"/>
    <mergeCell ref="A16:A17"/>
    <mergeCell ref="H18:H19"/>
    <mergeCell ref="I18:I19"/>
    <mergeCell ref="H16:H17"/>
    <mergeCell ref="I16:I17"/>
    <mergeCell ref="H7:H9"/>
    <mergeCell ref="I7:I9"/>
    <mergeCell ref="H10:H12"/>
    <mergeCell ref="I10:I12"/>
    <mergeCell ref="H13:H15"/>
    <mergeCell ref="I13:I15"/>
  </mergeCells>
  <pageMargins left="0.7" right="0.7" top="0.75" bottom="0.75" header="0.3" footer="0.3"/>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10"/>
  <sheetViews>
    <sheetView showGridLines="0" topLeftCell="F7" zoomScale="120" zoomScaleNormal="120" zoomScaleSheetLayoutView="80" workbookViewId="0">
      <selection activeCell="O16" sqref="O16"/>
    </sheetView>
  </sheetViews>
  <sheetFormatPr baseColWidth="10" defaultColWidth="11.42578125" defaultRowHeight="12.75" x14ac:dyDescent="0.2"/>
  <cols>
    <col min="1" max="1" width="4.42578125" style="10" customWidth="1"/>
    <col min="2" max="2" width="19.7109375" style="9" customWidth="1"/>
    <col min="3" max="3" width="19.85546875" style="19" customWidth="1"/>
    <col min="4" max="4" width="34.140625" style="9" customWidth="1"/>
    <col min="5" max="5" width="35.5703125" style="9" customWidth="1"/>
    <col min="6" max="6" width="19.140625" style="9" customWidth="1"/>
    <col min="7" max="7" width="21.42578125" style="9" customWidth="1"/>
    <col min="8" max="8" width="36.7109375" style="9" customWidth="1"/>
    <col min="9" max="9" width="17.5703125" style="9" customWidth="1"/>
    <col min="10" max="10" width="14.28515625" style="9" customWidth="1"/>
    <col min="11" max="11" width="13.7109375" style="21" bestFit="1" customWidth="1"/>
    <col min="12" max="12" width="15.5703125" style="47" bestFit="1" customWidth="1"/>
    <col min="13" max="13" width="14.28515625" style="47" bestFit="1" customWidth="1"/>
    <col min="14" max="14" width="14.85546875" style="47" bestFit="1" customWidth="1"/>
    <col min="15" max="15" width="44.5703125" style="9" customWidth="1"/>
    <col min="16" max="16" width="25.85546875" style="9" customWidth="1"/>
    <col min="17" max="16384" width="11.42578125" style="9"/>
  </cols>
  <sheetData>
    <row r="1" spans="1:15" ht="4.5" customHeight="1" x14ac:dyDescent="0.2"/>
    <row r="2" spans="1:15" s="23" customFormat="1" ht="33.75" customHeight="1" x14ac:dyDescent="0.25">
      <c r="A2" s="208" t="s">
        <v>16</v>
      </c>
      <c r="B2" s="208"/>
      <c r="C2" s="209" t="s">
        <v>17</v>
      </c>
      <c r="D2" s="209"/>
      <c r="E2" s="209"/>
      <c r="F2" s="209"/>
      <c r="G2" s="209"/>
      <c r="H2" s="209"/>
      <c r="I2" s="209"/>
      <c r="J2" s="209"/>
      <c r="K2" s="209"/>
      <c r="L2" s="209"/>
      <c r="M2" s="209"/>
      <c r="N2" s="209"/>
      <c r="O2" s="209"/>
    </row>
    <row r="3" spans="1:15" s="65" customFormat="1" ht="23.25" customHeight="1" x14ac:dyDescent="0.25">
      <c r="A3" s="210" t="s">
        <v>18</v>
      </c>
      <c r="B3" s="211"/>
      <c r="C3" s="211"/>
      <c r="D3" s="211"/>
      <c r="E3" s="211"/>
      <c r="F3" s="211"/>
      <c r="G3" s="211"/>
      <c r="H3" s="211"/>
      <c r="I3" s="211"/>
      <c r="J3" s="211"/>
      <c r="K3" s="211"/>
      <c r="L3" s="211"/>
      <c r="M3" s="211"/>
      <c r="N3" s="211"/>
      <c r="O3" s="211"/>
    </row>
    <row r="4" spans="1:15" s="65" customFormat="1" ht="35.25" customHeight="1" x14ac:dyDescent="0.25">
      <c r="A4" s="216" t="s">
        <v>19</v>
      </c>
      <c r="B4" s="216" t="s">
        <v>115</v>
      </c>
      <c r="C4" s="216" t="s">
        <v>116</v>
      </c>
      <c r="D4" s="216" t="s">
        <v>117</v>
      </c>
      <c r="E4" s="216" t="s">
        <v>118</v>
      </c>
      <c r="F4" s="216" t="s">
        <v>119</v>
      </c>
      <c r="G4" s="216"/>
      <c r="H4" s="216" t="s">
        <v>120</v>
      </c>
      <c r="I4" s="216" t="s">
        <v>121</v>
      </c>
      <c r="J4" s="216" t="s">
        <v>122</v>
      </c>
      <c r="K4" s="216"/>
      <c r="L4" s="214" t="s">
        <v>286</v>
      </c>
      <c r="M4" s="217" t="s">
        <v>284</v>
      </c>
      <c r="N4" s="217" t="s">
        <v>285</v>
      </c>
      <c r="O4" s="212" t="s">
        <v>8</v>
      </c>
    </row>
    <row r="5" spans="1:15" s="65" customFormat="1" ht="26.25" customHeight="1" x14ac:dyDescent="0.25">
      <c r="A5" s="216"/>
      <c r="B5" s="216"/>
      <c r="C5" s="216"/>
      <c r="D5" s="216"/>
      <c r="E5" s="216"/>
      <c r="F5" s="216"/>
      <c r="G5" s="216"/>
      <c r="H5" s="216"/>
      <c r="I5" s="216"/>
      <c r="J5" s="88" t="s">
        <v>123</v>
      </c>
      <c r="K5" s="122" t="s">
        <v>124</v>
      </c>
      <c r="L5" s="215"/>
      <c r="M5" s="218"/>
      <c r="N5" s="218"/>
      <c r="O5" s="213"/>
    </row>
    <row r="6" spans="1:15" s="65" customFormat="1" ht="97.5" customHeight="1" x14ac:dyDescent="0.25">
      <c r="A6" s="90">
        <v>1</v>
      </c>
      <c r="B6" s="89" t="s">
        <v>140</v>
      </c>
      <c r="C6" s="92" t="s">
        <v>21</v>
      </c>
      <c r="D6" s="92" t="s">
        <v>125</v>
      </c>
      <c r="E6" s="93" t="s">
        <v>126</v>
      </c>
      <c r="F6" s="219" t="s">
        <v>127</v>
      </c>
      <c r="G6" s="219"/>
      <c r="H6" s="93" t="s">
        <v>105</v>
      </c>
      <c r="I6" s="89" t="s">
        <v>11</v>
      </c>
      <c r="J6" s="91" t="s">
        <v>129</v>
      </c>
      <c r="K6" s="89" t="s">
        <v>130</v>
      </c>
      <c r="L6" s="137">
        <v>0.25</v>
      </c>
      <c r="M6" s="137">
        <v>0.54</v>
      </c>
      <c r="N6" s="137">
        <v>1</v>
      </c>
      <c r="O6" s="154" t="s">
        <v>299</v>
      </c>
    </row>
    <row r="7" spans="1:15" s="65" customFormat="1" ht="202.5" customHeight="1" x14ac:dyDescent="0.25">
      <c r="A7" s="90">
        <v>2</v>
      </c>
      <c r="B7" s="89" t="s">
        <v>131</v>
      </c>
      <c r="C7" s="91" t="s">
        <v>21</v>
      </c>
      <c r="D7" s="92" t="s">
        <v>86</v>
      </c>
      <c r="E7" s="93" t="s">
        <v>132</v>
      </c>
      <c r="F7" s="219" t="s">
        <v>87</v>
      </c>
      <c r="G7" s="219"/>
      <c r="H7" s="93" t="s">
        <v>139</v>
      </c>
      <c r="I7" s="89" t="s">
        <v>47</v>
      </c>
      <c r="J7" s="91" t="s">
        <v>133</v>
      </c>
      <c r="K7" s="89" t="s">
        <v>130</v>
      </c>
      <c r="L7" s="87">
        <v>0.9</v>
      </c>
      <c r="M7" s="137">
        <v>0.95</v>
      </c>
      <c r="N7" s="137">
        <v>0.98</v>
      </c>
      <c r="O7" s="154" t="s">
        <v>298</v>
      </c>
    </row>
    <row r="8" spans="1:15" s="65" customFormat="1" ht="123.75" customHeight="1" x14ac:dyDescent="0.25">
      <c r="A8" s="90">
        <v>3</v>
      </c>
      <c r="B8" s="94" t="s">
        <v>134</v>
      </c>
      <c r="C8" s="95" t="s">
        <v>20</v>
      </c>
      <c r="D8" s="123" t="s">
        <v>282</v>
      </c>
      <c r="E8" s="96" t="s">
        <v>135</v>
      </c>
      <c r="F8" s="221" t="s">
        <v>136</v>
      </c>
      <c r="G8" s="221"/>
      <c r="H8" s="96" t="s">
        <v>137</v>
      </c>
      <c r="I8" s="94" t="s">
        <v>138</v>
      </c>
      <c r="J8" s="97" t="s">
        <v>133</v>
      </c>
      <c r="K8" s="94" t="s">
        <v>130</v>
      </c>
      <c r="L8" s="87">
        <v>0.35</v>
      </c>
      <c r="M8" s="137">
        <v>0.7</v>
      </c>
      <c r="N8" s="137">
        <v>0.95</v>
      </c>
      <c r="O8" s="157" t="s">
        <v>314</v>
      </c>
    </row>
    <row r="9" spans="1:15" x14ac:dyDescent="0.2">
      <c r="A9" s="21"/>
      <c r="B9" s="20"/>
      <c r="C9" s="21"/>
      <c r="D9" s="20"/>
      <c r="E9" s="20"/>
      <c r="F9" s="20"/>
      <c r="G9" s="20"/>
      <c r="H9" s="20"/>
      <c r="I9" s="20"/>
      <c r="J9" s="20"/>
    </row>
    <row r="10" spans="1:15" s="74" customFormat="1" ht="15.75" x14ac:dyDescent="0.25">
      <c r="A10" s="220" t="s">
        <v>14</v>
      </c>
      <c r="B10" s="220"/>
      <c r="C10" s="220"/>
      <c r="D10" s="71">
        <f>COUNTIF(D6:D8,"*")</f>
        <v>3</v>
      </c>
      <c r="I10" s="220" t="s">
        <v>15</v>
      </c>
      <c r="J10" s="220"/>
      <c r="K10" s="220"/>
      <c r="L10" s="75">
        <f>AVERAGE(L6:L8)</f>
        <v>0.5</v>
      </c>
      <c r="M10" s="75">
        <f>AVERAGE(M6:M8)</f>
        <v>0.73</v>
      </c>
      <c r="N10" s="75">
        <f t="shared" ref="N10" si="0">AVERAGE(N6:N8)</f>
        <v>0.97666666666666657</v>
      </c>
    </row>
  </sheetData>
  <mergeCells count="21">
    <mergeCell ref="F6:G6"/>
    <mergeCell ref="A10:C10"/>
    <mergeCell ref="I10:K10"/>
    <mergeCell ref="F8:G8"/>
    <mergeCell ref="F7:G7"/>
    <mergeCell ref="A2:B2"/>
    <mergeCell ref="C2:O2"/>
    <mergeCell ref="A3:O3"/>
    <mergeCell ref="O4:O5"/>
    <mergeCell ref="L4:L5"/>
    <mergeCell ref="H4:H5"/>
    <mergeCell ref="I4:I5"/>
    <mergeCell ref="J4:K4"/>
    <mergeCell ref="A4:A5"/>
    <mergeCell ref="B4:B5"/>
    <mergeCell ref="C4:C5"/>
    <mergeCell ref="D4:D5"/>
    <mergeCell ref="E4:E5"/>
    <mergeCell ref="F4:G5"/>
    <mergeCell ref="N4:N5"/>
    <mergeCell ref="M4:M5"/>
  </mergeCells>
  <pageMargins left="0.7" right="0.7" top="0.75" bottom="0.75" header="0.3" footer="0.3"/>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J14"/>
  <sheetViews>
    <sheetView showGridLines="0" topLeftCell="A7" zoomScaleNormal="100" zoomScaleSheetLayoutView="90" workbookViewId="0">
      <selection activeCell="J11" sqref="J11"/>
    </sheetView>
  </sheetViews>
  <sheetFormatPr baseColWidth="10" defaultColWidth="11.42578125" defaultRowHeight="12.75" x14ac:dyDescent="0.2"/>
  <cols>
    <col min="1" max="1" width="22.140625" style="9" customWidth="1"/>
    <col min="2" max="2" width="4.5703125" style="10" customWidth="1"/>
    <col min="3" max="3" width="35.7109375" style="9" customWidth="1"/>
    <col min="4" max="4" width="33.7109375" style="22" customWidth="1"/>
    <col min="5" max="5" width="18.42578125" style="22" customWidth="1"/>
    <col min="6" max="6" width="13.85546875" style="22" customWidth="1"/>
    <col min="7" max="9" width="16.7109375" style="48" customWidth="1"/>
    <col min="10" max="10" width="72.85546875" style="9" customWidth="1"/>
    <col min="11" max="16384" width="11.42578125" style="9"/>
  </cols>
  <sheetData>
    <row r="1" spans="1:10" ht="3.75" customHeight="1" x14ac:dyDescent="0.2"/>
    <row r="2" spans="1:10" s="24" customFormat="1" ht="27" customHeight="1" x14ac:dyDescent="0.3">
      <c r="A2" s="45" t="s">
        <v>23</v>
      </c>
      <c r="B2" s="225" t="s">
        <v>24</v>
      </c>
      <c r="C2" s="225"/>
      <c r="D2" s="225"/>
      <c r="E2" s="225"/>
      <c r="F2" s="225"/>
      <c r="G2" s="225"/>
      <c r="H2" s="225"/>
      <c r="I2" s="225"/>
      <c r="J2" s="225"/>
    </row>
    <row r="3" spans="1:10" s="61" customFormat="1" ht="52.5" customHeight="1" x14ac:dyDescent="0.25">
      <c r="A3" s="59" t="s">
        <v>25</v>
      </c>
      <c r="B3" s="224" t="s">
        <v>4</v>
      </c>
      <c r="C3" s="224"/>
      <c r="D3" s="59" t="s">
        <v>26</v>
      </c>
      <c r="E3" s="59" t="s">
        <v>27</v>
      </c>
      <c r="F3" s="59" t="s">
        <v>28</v>
      </c>
      <c r="G3" s="130" t="s">
        <v>283</v>
      </c>
      <c r="H3" s="130" t="s">
        <v>284</v>
      </c>
      <c r="I3" s="130" t="s">
        <v>285</v>
      </c>
      <c r="J3" s="60" t="s">
        <v>8</v>
      </c>
    </row>
    <row r="4" spans="1:10" s="61" customFormat="1" ht="70.5" customHeight="1" x14ac:dyDescent="0.25">
      <c r="A4" s="226" t="s">
        <v>141</v>
      </c>
      <c r="B4" s="83">
        <v>1.1000000000000001</v>
      </c>
      <c r="C4" s="85" t="s">
        <v>29</v>
      </c>
      <c r="D4" s="83" t="s">
        <v>30</v>
      </c>
      <c r="E4" s="83" t="s">
        <v>31</v>
      </c>
      <c r="F4" s="83" t="s">
        <v>142</v>
      </c>
      <c r="G4" s="134">
        <v>0.9</v>
      </c>
      <c r="H4" s="134">
        <v>1</v>
      </c>
      <c r="I4" s="134">
        <v>1</v>
      </c>
      <c r="J4" s="133" t="s">
        <v>302</v>
      </c>
    </row>
    <row r="5" spans="1:10" s="61" customFormat="1" ht="162.75" customHeight="1" x14ac:dyDescent="0.25">
      <c r="A5" s="226"/>
      <c r="B5" s="85">
        <v>1.2</v>
      </c>
      <c r="C5" s="85" t="s">
        <v>32</v>
      </c>
      <c r="D5" s="83" t="s">
        <v>33</v>
      </c>
      <c r="E5" s="83" t="s">
        <v>143</v>
      </c>
      <c r="F5" s="83" t="s">
        <v>142</v>
      </c>
      <c r="G5" s="134">
        <v>0.4</v>
      </c>
      <c r="H5" s="134">
        <v>0.8</v>
      </c>
      <c r="I5" s="134">
        <v>1</v>
      </c>
      <c r="J5" s="133" t="s">
        <v>296</v>
      </c>
    </row>
    <row r="6" spans="1:10" s="61" customFormat="1" ht="197.25" customHeight="1" x14ac:dyDescent="0.25">
      <c r="A6" s="183" t="s">
        <v>144</v>
      </c>
      <c r="B6" s="83">
        <v>2.1</v>
      </c>
      <c r="C6" s="85" t="s">
        <v>34</v>
      </c>
      <c r="D6" s="83" t="s">
        <v>35</v>
      </c>
      <c r="E6" s="83" t="s">
        <v>36</v>
      </c>
      <c r="F6" s="83" t="s">
        <v>142</v>
      </c>
      <c r="G6" s="134">
        <v>0.3</v>
      </c>
      <c r="H6" s="134">
        <v>0.7</v>
      </c>
      <c r="I6" s="134">
        <v>1</v>
      </c>
      <c r="J6" s="133" t="s">
        <v>300</v>
      </c>
    </row>
    <row r="7" spans="1:10" s="61" customFormat="1" ht="153" customHeight="1" x14ac:dyDescent="0.25">
      <c r="A7" s="183"/>
      <c r="B7" s="83">
        <v>2.2000000000000002</v>
      </c>
      <c r="C7" s="85" t="s">
        <v>37</v>
      </c>
      <c r="D7" s="83" t="s">
        <v>38</v>
      </c>
      <c r="E7" s="83" t="s">
        <v>145</v>
      </c>
      <c r="F7" s="83" t="s">
        <v>146</v>
      </c>
      <c r="G7" s="134">
        <v>0.5</v>
      </c>
      <c r="H7" s="134">
        <v>1</v>
      </c>
      <c r="I7" s="134">
        <v>1</v>
      </c>
      <c r="J7" s="133" t="s">
        <v>288</v>
      </c>
    </row>
    <row r="8" spans="1:10" s="61" customFormat="1" ht="82.5" customHeight="1" x14ac:dyDescent="0.25">
      <c r="A8" s="183" t="s">
        <v>147</v>
      </c>
      <c r="B8" s="190">
        <v>3.1</v>
      </c>
      <c r="C8" s="187" t="s">
        <v>148</v>
      </c>
      <c r="D8" s="190" t="s">
        <v>48</v>
      </c>
      <c r="E8" s="83" t="s">
        <v>149</v>
      </c>
      <c r="F8" s="190" t="s">
        <v>142</v>
      </c>
      <c r="G8" s="227">
        <v>0.1</v>
      </c>
      <c r="H8" s="227">
        <v>1</v>
      </c>
      <c r="I8" s="227">
        <v>1</v>
      </c>
      <c r="J8" s="229" t="s">
        <v>289</v>
      </c>
    </row>
    <row r="9" spans="1:10" s="61" customFormat="1" ht="93" customHeight="1" x14ac:dyDescent="0.25">
      <c r="A9" s="183"/>
      <c r="B9" s="190"/>
      <c r="C9" s="187"/>
      <c r="D9" s="190"/>
      <c r="E9" s="83" t="s">
        <v>85</v>
      </c>
      <c r="F9" s="190"/>
      <c r="G9" s="228"/>
      <c r="H9" s="228"/>
      <c r="I9" s="228"/>
      <c r="J9" s="229"/>
    </row>
    <row r="10" spans="1:10" s="61" customFormat="1" ht="57" customHeight="1" x14ac:dyDescent="0.25">
      <c r="A10" s="84" t="s">
        <v>150</v>
      </c>
      <c r="B10" s="83">
        <v>4.0999999999999996</v>
      </c>
      <c r="C10" s="85" t="s">
        <v>39</v>
      </c>
      <c r="D10" s="83" t="s">
        <v>40</v>
      </c>
      <c r="E10" s="83" t="s">
        <v>36</v>
      </c>
      <c r="F10" s="83" t="s">
        <v>142</v>
      </c>
      <c r="G10" s="135"/>
      <c r="H10" s="155">
        <v>0.2</v>
      </c>
      <c r="I10" s="155">
        <v>1</v>
      </c>
      <c r="J10" s="133" t="s">
        <v>301</v>
      </c>
    </row>
    <row r="11" spans="1:10" x14ac:dyDescent="0.2">
      <c r="C11" s="31"/>
    </row>
    <row r="12" spans="1:10" s="74" customFormat="1" ht="39.75" customHeight="1" x14ac:dyDescent="0.25">
      <c r="A12" s="222" t="s">
        <v>14</v>
      </c>
      <c r="B12" s="223"/>
      <c r="C12" s="71">
        <f>COUNTIF(C4:C10,"*")</f>
        <v>6</v>
      </c>
      <c r="D12" s="72"/>
      <c r="E12" s="222" t="s">
        <v>15</v>
      </c>
      <c r="F12" s="223"/>
      <c r="G12" s="73">
        <f>AVERAGE(G4:G10)</f>
        <v>0.44000000000000006</v>
      </c>
      <c r="H12" s="73">
        <f t="shared" ref="H12:I12" si="0">AVERAGE(H4:H10)</f>
        <v>0.78333333333333333</v>
      </c>
      <c r="I12" s="73">
        <f t="shared" si="0"/>
        <v>1</v>
      </c>
    </row>
    <row r="13" spans="1:10" x14ac:dyDescent="0.2">
      <c r="C13" s="31"/>
    </row>
    <row r="14" spans="1:10" x14ac:dyDescent="0.2">
      <c r="C14" s="31"/>
    </row>
  </sheetData>
  <mergeCells count="15">
    <mergeCell ref="A12:B12"/>
    <mergeCell ref="E12:F12"/>
    <mergeCell ref="B3:C3"/>
    <mergeCell ref="B2:J2"/>
    <mergeCell ref="A4:A5"/>
    <mergeCell ref="F8:F9"/>
    <mergeCell ref="A6:A7"/>
    <mergeCell ref="A8:A9"/>
    <mergeCell ref="B8:B9"/>
    <mergeCell ref="C8:C9"/>
    <mergeCell ref="D8:D9"/>
    <mergeCell ref="G8:G9"/>
    <mergeCell ref="J8:J9"/>
    <mergeCell ref="H8:H9"/>
    <mergeCell ref="I8:I9"/>
  </mergeCells>
  <pageMargins left="0.7" right="0.7" top="0.75" bottom="0.75" header="0.3" footer="0.3"/>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BO19"/>
  <sheetViews>
    <sheetView showGridLines="0" topLeftCell="E11" zoomScaleNormal="100" workbookViewId="0">
      <selection activeCell="K13" sqref="K13"/>
    </sheetView>
  </sheetViews>
  <sheetFormatPr baseColWidth="10" defaultColWidth="11.42578125" defaultRowHeight="12.75" x14ac:dyDescent="0.25"/>
  <cols>
    <col min="1" max="1" width="19.5703125" style="10" customWidth="1"/>
    <col min="2" max="2" width="5.28515625" style="10" customWidth="1"/>
    <col min="3" max="3" width="58.85546875" style="51" bestFit="1" customWidth="1"/>
    <col min="4" max="4" width="36.42578125" style="51" customWidth="1"/>
    <col min="5" max="5" width="34.28515625" style="51" bestFit="1" customWidth="1"/>
    <col min="6" max="6" width="18.42578125" style="20" bestFit="1" customWidth="1"/>
    <col min="7" max="7" width="14.5703125" style="48" customWidth="1"/>
    <col min="8" max="8" width="15.28515625" style="48" bestFit="1" customWidth="1"/>
    <col min="9" max="9" width="16.7109375" style="48" customWidth="1"/>
    <col min="10" max="10" width="94.42578125" style="11" customWidth="1"/>
    <col min="11" max="11" width="60.140625" style="28" customWidth="1"/>
    <col min="12" max="16384" width="11.42578125" style="51"/>
  </cols>
  <sheetData>
    <row r="1" spans="1:67" ht="5.25" customHeight="1" x14ac:dyDescent="0.25"/>
    <row r="2" spans="1:67" s="77" customFormat="1" ht="33" customHeight="1" x14ac:dyDescent="0.25">
      <c r="A2" s="225" t="s">
        <v>41</v>
      </c>
      <c r="B2" s="225"/>
      <c r="C2" s="225" t="s">
        <v>42</v>
      </c>
      <c r="D2" s="225"/>
      <c r="E2" s="225"/>
      <c r="F2" s="225"/>
      <c r="G2" s="225"/>
      <c r="H2" s="225"/>
      <c r="I2" s="225"/>
      <c r="J2" s="225"/>
      <c r="K2" s="76"/>
    </row>
    <row r="3" spans="1:67" s="52" customFormat="1" ht="39.75" customHeight="1" x14ac:dyDescent="0.25">
      <c r="A3" s="99" t="s">
        <v>3</v>
      </c>
      <c r="B3" s="230" t="s">
        <v>43</v>
      </c>
      <c r="C3" s="230"/>
      <c r="D3" s="99" t="s">
        <v>44</v>
      </c>
      <c r="E3" s="99" t="s">
        <v>27</v>
      </c>
      <c r="F3" s="100" t="s">
        <v>7</v>
      </c>
      <c r="G3" s="130" t="s">
        <v>283</v>
      </c>
      <c r="H3" s="130" t="s">
        <v>284</v>
      </c>
      <c r="I3" s="130" t="s">
        <v>285</v>
      </c>
      <c r="J3" s="44" t="s">
        <v>8</v>
      </c>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row>
    <row r="4" spans="1:67" s="53" customFormat="1" ht="102" customHeight="1" x14ac:dyDescent="0.25">
      <c r="A4" s="231" t="s">
        <v>160</v>
      </c>
      <c r="B4" s="86">
        <v>1.1000000000000001</v>
      </c>
      <c r="C4" s="85" t="s">
        <v>61</v>
      </c>
      <c r="D4" s="101" t="s">
        <v>45</v>
      </c>
      <c r="E4" s="101" t="s">
        <v>46</v>
      </c>
      <c r="F4" s="101" t="s">
        <v>142</v>
      </c>
      <c r="G4" s="103">
        <v>0.5</v>
      </c>
      <c r="H4" s="103">
        <v>0.7</v>
      </c>
      <c r="I4" s="103">
        <v>1</v>
      </c>
      <c r="J4" s="133" t="s">
        <v>303</v>
      </c>
      <c r="K4" s="27"/>
    </row>
    <row r="5" spans="1:67" s="53" customFormat="1" ht="54.75" customHeight="1" x14ac:dyDescent="0.25">
      <c r="A5" s="232"/>
      <c r="B5" s="86">
        <v>1.2</v>
      </c>
      <c r="C5" s="85" t="s">
        <v>86</v>
      </c>
      <c r="D5" s="101" t="s">
        <v>87</v>
      </c>
      <c r="E5" s="101" t="s">
        <v>47</v>
      </c>
      <c r="F5" s="101" t="s">
        <v>130</v>
      </c>
      <c r="G5" s="103">
        <v>0.9</v>
      </c>
      <c r="H5" s="103">
        <v>0.95</v>
      </c>
      <c r="I5" s="103">
        <v>0.98</v>
      </c>
      <c r="J5" s="133" t="s">
        <v>317</v>
      </c>
      <c r="K5" s="27"/>
    </row>
    <row r="6" spans="1:67" s="53" customFormat="1" ht="105.75" customHeight="1" x14ac:dyDescent="0.25">
      <c r="A6" s="233"/>
      <c r="B6" s="86">
        <v>1.3</v>
      </c>
      <c r="C6" s="85" t="s">
        <v>88</v>
      </c>
      <c r="D6" s="101" t="s">
        <v>89</v>
      </c>
      <c r="E6" s="101" t="s">
        <v>90</v>
      </c>
      <c r="F6" s="101" t="s">
        <v>130</v>
      </c>
      <c r="G6" s="103">
        <v>0.8</v>
      </c>
      <c r="H6" s="103">
        <v>0.8</v>
      </c>
      <c r="I6" s="103">
        <v>1</v>
      </c>
      <c r="J6" s="133" t="s">
        <v>304</v>
      </c>
      <c r="K6" s="27"/>
    </row>
    <row r="7" spans="1:67" s="53" customFormat="1" ht="53.25" customHeight="1" x14ac:dyDescent="0.25">
      <c r="A7" s="240" t="s">
        <v>161</v>
      </c>
      <c r="B7" s="86">
        <v>2.1</v>
      </c>
      <c r="C7" s="85" t="s">
        <v>151</v>
      </c>
      <c r="D7" s="101" t="s">
        <v>152</v>
      </c>
      <c r="E7" s="101" t="s">
        <v>46</v>
      </c>
      <c r="F7" s="101" t="s">
        <v>142</v>
      </c>
      <c r="G7" s="103">
        <v>0.3</v>
      </c>
      <c r="H7" s="103">
        <v>0.3</v>
      </c>
      <c r="I7" s="103">
        <v>0.5</v>
      </c>
      <c r="J7" s="159" t="s">
        <v>319</v>
      </c>
      <c r="K7" s="27"/>
    </row>
    <row r="8" spans="1:67" s="53" customFormat="1" ht="108.75" customHeight="1" x14ac:dyDescent="0.25">
      <c r="A8" s="241"/>
      <c r="B8" s="86">
        <v>2.2000000000000002</v>
      </c>
      <c r="C8" s="85" t="s">
        <v>153</v>
      </c>
      <c r="D8" s="101" t="s">
        <v>154</v>
      </c>
      <c r="E8" s="101" t="s">
        <v>143</v>
      </c>
      <c r="F8" s="101" t="s">
        <v>142</v>
      </c>
      <c r="G8" s="103">
        <v>0.5</v>
      </c>
      <c r="H8" s="103">
        <v>0.7</v>
      </c>
      <c r="I8" s="134">
        <v>1</v>
      </c>
      <c r="J8" s="133" t="s">
        <v>297</v>
      </c>
      <c r="K8" s="27"/>
    </row>
    <row r="9" spans="1:67" s="53" customFormat="1" ht="53.25" customHeight="1" x14ac:dyDescent="0.25">
      <c r="A9" s="231" t="s">
        <v>162</v>
      </c>
      <c r="B9" s="239">
        <v>3.1</v>
      </c>
      <c r="C9" s="187" t="s">
        <v>148</v>
      </c>
      <c r="D9" s="236" t="s">
        <v>48</v>
      </c>
      <c r="E9" s="101" t="s">
        <v>149</v>
      </c>
      <c r="F9" s="236" t="s">
        <v>130</v>
      </c>
      <c r="G9" s="237">
        <v>0.1</v>
      </c>
      <c r="H9" s="237">
        <v>1</v>
      </c>
      <c r="I9" s="237">
        <v>1</v>
      </c>
      <c r="J9" s="234" t="s">
        <v>292</v>
      </c>
      <c r="K9" s="27"/>
    </row>
    <row r="10" spans="1:67" s="53" customFormat="1" ht="112.5" customHeight="1" x14ac:dyDescent="0.25">
      <c r="A10" s="232"/>
      <c r="B10" s="239"/>
      <c r="C10" s="187"/>
      <c r="D10" s="236"/>
      <c r="E10" s="101" t="s">
        <v>85</v>
      </c>
      <c r="F10" s="236"/>
      <c r="G10" s="238"/>
      <c r="H10" s="238"/>
      <c r="I10" s="238"/>
      <c r="J10" s="235"/>
      <c r="K10" s="27"/>
    </row>
    <row r="11" spans="1:67" s="53" customFormat="1" ht="51.75" customHeight="1" x14ac:dyDescent="0.25">
      <c r="A11" s="232"/>
      <c r="B11" s="239">
        <v>3.2</v>
      </c>
      <c r="C11" s="187" t="s">
        <v>155</v>
      </c>
      <c r="D11" s="236" t="s">
        <v>92</v>
      </c>
      <c r="E11" s="101" t="s">
        <v>90</v>
      </c>
      <c r="F11" s="236" t="s">
        <v>130</v>
      </c>
      <c r="G11" s="227">
        <v>0.1</v>
      </c>
      <c r="H11" s="227">
        <v>0.35</v>
      </c>
      <c r="I11" s="227">
        <v>1</v>
      </c>
      <c r="J11" s="234" t="s">
        <v>315</v>
      </c>
      <c r="K11" s="27"/>
    </row>
    <row r="12" spans="1:67" s="53" customFormat="1" ht="42" customHeight="1" x14ac:dyDescent="0.25">
      <c r="A12" s="233"/>
      <c r="B12" s="239"/>
      <c r="C12" s="187"/>
      <c r="D12" s="236"/>
      <c r="E12" s="101" t="s">
        <v>91</v>
      </c>
      <c r="F12" s="236"/>
      <c r="G12" s="228"/>
      <c r="H12" s="228"/>
      <c r="I12" s="228"/>
      <c r="J12" s="235"/>
      <c r="K12" s="27"/>
    </row>
    <row r="13" spans="1:67" s="53" customFormat="1" ht="91.5" customHeight="1" x14ac:dyDescent="0.25">
      <c r="A13" s="231" t="s">
        <v>163</v>
      </c>
      <c r="B13" s="86">
        <v>4.0999999999999996</v>
      </c>
      <c r="C13" s="85" t="s">
        <v>156</v>
      </c>
      <c r="D13" s="83" t="s">
        <v>157</v>
      </c>
      <c r="E13" s="83" t="s">
        <v>46</v>
      </c>
      <c r="F13" s="83" t="s">
        <v>142</v>
      </c>
      <c r="G13" s="121">
        <v>0.35</v>
      </c>
      <c r="H13" s="136">
        <v>0.7</v>
      </c>
      <c r="I13" s="136">
        <v>0.98</v>
      </c>
      <c r="J13" s="133" t="s">
        <v>324</v>
      </c>
      <c r="K13" s="27"/>
    </row>
    <row r="14" spans="1:67" s="53" customFormat="1" ht="57" customHeight="1" x14ac:dyDescent="0.25">
      <c r="A14" s="233"/>
      <c r="B14" s="86">
        <v>4.2</v>
      </c>
      <c r="C14" s="85" t="s">
        <v>93</v>
      </c>
      <c r="D14" s="83" t="s">
        <v>94</v>
      </c>
      <c r="E14" s="83" t="s">
        <v>95</v>
      </c>
      <c r="F14" s="101" t="s">
        <v>130</v>
      </c>
      <c r="G14" s="103">
        <v>1</v>
      </c>
      <c r="H14" s="103">
        <v>1</v>
      </c>
      <c r="I14" s="103">
        <v>1</v>
      </c>
      <c r="J14" s="133" t="s">
        <v>290</v>
      </c>
      <c r="K14" s="27"/>
    </row>
    <row r="15" spans="1:67" s="53" customFormat="1" ht="49.5" customHeight="1" x14ac:dyDescent="0.25">
      <c r="A15" s="231" t="s">
        <v>164</v>
      </c>
      <c r="B15" s="239">
        <v>5.0999999999999996</v>
      </c>
      <c r="C15" s="187" t="s">
        <v>96</v>
      </c>
      <c r="D15" s="190" t="s">
        <v>158</v>
      </c>
      <c r="E15" s="83" t="s">
        <v>10</v>
      </c>
      <c r="F15" s="190" t="s">
        <v>130</v>
      </c>
      <c r="G15" s="227">
        <v>1</v>
      </c>
      <c r="H15" s="227">
        <v>1</v>
      </c>
      <c r="I15" s="227">
        <v>1</v>
      </c>
      <c r="J15" s="234" t="s">
        <v>280</v>
      </c>
      <c r="K15" s="27"/>
    </row>
    <row r="16" spans="1:67" s="53" customFormat="1" ht="59.25" customHeight="1" x14ac:dyDescent="0.25">
      <c r="A16" s="232"/>
      <c r="B16" s="239"/>
      <c r="C16" s="187"/>
      <c r="D16" s="190"/>
      <c r="E16" s="83" t="s">
        <v>159</v>
      </c>
      <c r="F16" s="190"/>
      <c r="G16" s="228"/>
      <c r="H16" s="228"/>
      <c r="I16" s="228"/>
      <c r="J16" s="235"/>
      <c r="K16" s="27"/>
    </row>
    <row r="17" spans="1:11" s="53" customFormat="1" ht="67.5" customHeight="1" x14ac:dyDescent="0.25">
      <c r="A17" s="233"/>
      <c r="B17" s="86">
        <v>5.2</v>
      </c>
      <c r="C17" s="85" t="s">
        <v>49</v>
      </c>
      <c r="D17" s="101" t="s">
        <v>50</v>
      </c>
      <c r="E17" s="101" t="s">
        <v>97</v>
      </c>
      <c r="F17" s="101" t="s">
        <v>130</v>
      </c>
      <c r="G17" s="103">
        <v>0.25</v>
      </c>
      <c r="H17" s="103">
        <v>0.25</v>
      </c>
      <c r="I17" s="103">
        <v>1</v>
      </c>
      <c r="J17" s="133" t="s">
        <v>316</v>
      </c>
      <c r="K17" s="27"/>
    </row>
    <row r="18" spans="1:11" s="53" customFormat="1" x14ac:dyDescent="0.25">
      <c r="A18" s="25"/>
      <c r="B18" s="25"/>
      <c r="F18" s="50"/>
      <c r="G18" s="49"/>
      <c r="H18" s="49"/>
      <c r="I18" s="49"/>
      <c r="J18" s="26"/>
      <c r="K18" s="27"/>
    </row>
    <row r="19" spans="1:11" s="63" customFormat="1" ht="27" customHeight="1" x14ac:dyDescent="0.25">
      <c r="A19" s="177" t="s">
        <v>14</v>
      </c>
      <c r="B19" s="177"/>
      <c r="C19" s="68">
        <f>COUNTIF(C4:C17,"*")</f>
        <v>11</v>
      </c>
      <c r="D19" s="69"/>
      <c r="E19" s="177" t="s">
        <v>15</v>
      </c>
      <c r="F19" s="177"/>
      <c r="G19" s="34">
        <f>AVERAGE(G4:G17)</f>
        <v>0.52727272727272734</v>
      </c>
      <c r="H19" s="34">
        <f t="shared" ref="H19" si="0">AVERAGE(H4:H17)</f>
        <v>0.70454545454545459</v>
      </c>
      <c r="I19" s="158">
        <f>AVERAGE(I4:I17)</f>
        <v>0.95090909090909104</v>
      </c>
      <c r="J19" s="78"/>
      <c r="K19" s="79"/>
    </row>
  </sheetData>
  <mergeCells count="34">
    <mergeCell ref="H15:H16"/>
    <mergeCell ref="I15:I16"/>
    <mergeCell ref="H11:H12"/>
    <mergeCell ref="I11:I12"/>
    <mergeCell ref="H9:H10"/>
    <mergeCell ref="I9:I10"/>
    <mergeCell ref="A7:A8"/>
    <mergeCell ref="A9:A12"/>
    <mergeCell ref="A13:A14"/>
    <mergeCell ref="A15:A17"/>
    <mergeCell ref="B11:B12"/>
    <mergeCell ref="B9:B10"/>
    <mergeCell ref="D11:D12"/>
    <mergeCell ref="F11:F12"/>
    <mergeCell ref="B15:B16"/>
    <mergeCell ref="C15:C16"/>
    <mergeCell ref="D15:D16"/>
    <mergeCell ref="F15:F16"/>
    <mergeCell ref="B3:C3"/>
    <mergeCell ref="A2:B2"/>
    <mergeCell ref="C2:J2"/>
    <mergeCell ref="A19:B19"/>
    <mergeCell ref="E19:F19"/>
    <mergeCell ref="A4:A6"/>
    <mergeCell ref="G15:G16"/>
    <mergeCell ref="G11:G12"/>
    <mergeCell ref="J15:J16"/>
    <mergeCell ref="J11:J12"/>
    <mergeCell ref="C9:C10"/>
    <mergeCell ref="D9:D10"/>
    <mergeCell ref="F9:F10"/>
    <mergeCell ref="J9:J10"/>
    <mergeCell ref="G9:G10"/>
    <mergeCell ref="C11:C12"/>
  </mergeCells>
  <pageMargins left="0.7" right="0.7" top="0.75" bottom="0.75" header="0.3" footer="0.3"/>
  <pageSetup paperSize="9"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22"/>
  <sheetViews>
    <sheetView showGridLines="0" topLeftCell="F25" zoomScale="130" zoomScaleNormal="130" workbookViewId="0">
      <selection activeCell="L5" sqref="L5"/>
    </sheetView>
  </sheetViews>
  <sheetFormatPr baseColWidth="10" defaultColWidth="11.42578125" defaultRowHeight="12.75" x14ac:dyDescent="0.2"/>
  <cols>
    <col min="1" max="1" width="19.7109375" style="106" customWidth="1"/>
    <col min="2" max="2" width="7" style="22" customWidth="1"/>
    <col min="3" max="3" width="33" style="22" customWidth="1"/>
    <col min="4" max="4" width="37.5703125" style="22" customWidth="1"/>
    <col min="5" max="5" width="20.5703125" style="22" customWidth="1"/>
    <col min="6" max="6" width="20.28515625" style="22" customWidth="1"/>
    <col min="7" max="7" width="16.140625" style="22" bestFit="1" customWidth="1"/>
    <col min="8" max="8" width="13.7109375" style="48" bestFit="1" customWidth="1"/>
    <col min="9" max="9" width="14.28515625" style="48" bestFit="1" customWidth="1"/>
    <col min="10" max="10" width="15" style="48" bestFit="1" customWidth="1"/>
    <col min="11" max="11" width="73.7109375" style="51" customWidth="1"/>
    <col min="12" max="12" width="29" style="51" customWidth="1"/>
    <col min="13" max="16384" width="11.42578125" style="9"/>
  </cols>
  <sheetData>
    <row r="1" spans="1:12" s="23" customFormat="1" ht="28.5" customHeight="1" x14ac:dyDescent="0.25">
      <c r="A1" s="179" t="s">
        <v>51</v>
      </c>
      <c r="B1" s="179"/>
      <c r="C1" s="225" t="s">
        <v>52</v>
      </c>
      <c r="D1" s="225"/>
      <c r="E1" s="225"/>
      <c r="F1" s="225"/>
      <c r="G1" s="225"/>
      <c r="H1" s="225"/>
      <c r="I1" s="225"/>
      <c r="J1" s="225"/>
      <c r="K1" s="225"/>
      <c r="L1" s="62"/>
    </row>
    <row r="2" spans="1:12" s="42" customFormat="1" ht="30" x14ac:dyDescent="0.25">
      <c r="A2" s="104" t="s">
        <v>3</v>
      </c>
      <c r="B2" s="243" t="s">
        <v>4</v>
      </c>
      <c r="C2" s="243"/>
      <c r="D2" s="104" t="s">
        <v>5</v>
      </c>
      <c r="E2" s="104" t="s">
        <v>53</v>
      </c>
      <c r="F2" s="104" t="s">
        <v>6</v>
      </c>
      <c r="G2" s="104" t="s">
        <v>7</v>
      </c>
      <c r="H2" s="130" t="s">
        <v>283</v>
      </c>
      <c r="I2" s="130" t="s">
        <v>284</v>
      </c>
      <c r="J2" s="130" t="s">
        <v>285</v>
      </c>
      <c r="K2" s="43" t="s">
        <v>8</v>
      </c>
      <c r="L2" s="63"/>
    </row>
    <row r="3" spans="1:12" ht="78.75" customHeight="1" x14ac:dyDescent="0.2">
      <c r="A3" s="231" t="s">
        <v>198</v>
      </c>
      <c r="B3" s="83">
        <v>1.1000000000000001</v>
      </c>
      <c r="C3" s="105" t="s">
        <v>54</v>
      </c>
      <c r="D3" s="101" t="s">
        <v>55</v>
      </c>
      <c r="E3" s="101" t="s">
        <v>56</v>
      </c>
      <c r="F3" s="101" t="s">
        <v>46</v>
      </c>
      <c r="G3" s="101" t="s">
        <v>142</v>
      </c>
      <c r="H3" s="108">
        <v>0.5</v>
      </c>
      <c r="I3" s="136">
        <v>0.7</v>
      </c>
      <c r="J3" s="136">
        <v>1</v>
      </c>
      <c r="K3" s="138" t="s">
        <v>321</v>
      </c>
    </row>
    <row r="4" spans="1:12" ht="72" customHeight="1" x14ac:dyDescent="0.2">
      <c r="A4" s="232"/>
      <c r="B4" s="190">
        <v>1.2</v>
      </c>
      <c r="C4" s="242" t="s">
        <v>98</v>
      </c>
      <c r="D4" s="236" t="s">
        <v>99</v>
      </c>
      <c r="E4" s="236" t="s">
        <v>165</v>
      </c>
      <c r="F4" s="101" t="s">
        <v>46</v>
      </c>
      <c r="G4" s="236" t="s">
        <v>142</v>
      </c>
      <c r="H4" s="237">
        <v>0.35</v>
      </c>
      <c r="I4" s="237">
        <v>0.7</v>
      </c>
      <c r="J4" s="237">
        <v>1</v>
      </c>
      <c r="K4" s="244" t="s">
        <v>322</v>
      </c>
    </row>
    <row r="5" spans="1:12" ht="75" customHeight="1" x14ac:dyDescent="0.2">
      <c r="A5" s="232"/>
      <c r="B5" s="190"/>
      <c r="C5" s="242"/>
      <c r="D5" s="236"/>
      <c r="E5" s="236"/>
      <c r="F5" s="101" t="s">
        <v>166</v>
      </c>
      <c r="G5" s="236"/>
      <c r="H5" s="238"/>
      <c r="I5" s="238"/>
      <c r="J5" s="238"/>
      <c r="K5" s="244"/>
    </row>
    <row r="6" spans="1:12" ht="91.5" customHeight="1" x14ac:dyDescent="0.2">
      <c r="A6" s="232"/>
      <c r="B6" s="83">
        <v>1.3</v>
      </c>
      <c r="C6" s="105" t="s">
        <v>167</v>
      </c>
      <c r="D6" s="101" t="s">
        <v>168</v>
      </c>
      <c r="E6" s="101" t="s">
        <v>169</v>
      </c>
      <c r="F6" s="101" t="s">
        <v>143</v>
      </c>
      <c r="G6" s="101" t="s">
        <v>142</v>
      </c>
      <c r="H6" s="136">
        <v>0.7</v>
      </c>
      <c r="I6" s="136">
        <v>1</v>
      </c>
      <c r="J6" s="136">
        <v>1</v>
      </c>
      <c r="K6" s="138" t="s">
        <v>291</v>
      </c>
    </row>
    <row r="7" spans="1:12" ht="154.5" customHeight="1" x14ac:dyDescent="0.2">
      <c r="A7" s="232"/>
      <c r="B7" s="83">
        <v>1.5</v>
      </c>
      <c r="C7" s="105" t="s">
        <v>170</v>
      </c>
      <c r="D7" s="101" t="s">
        <v>171</v>
      </c>
      <c r="E7" s="101" t="s">
        <v>172</v>
      </c>
      <c r="F7" s="101" t="s">
        <v>173</v>
      </c>
      <c r="G7" s="101" t="s">
        <v>130</v>
      </c>
      <c r="H7" s="108">
        <v>0.8</v>
      </c>
      <c r="I7" s="136">
        <v>0.96</v>
      </c>
      <c r="J7" s="136">
        <v>0.98</v>
      </c>
      <c r="K7" s="138" t="s">
        <v>323</v>
      </c>
    </row>
    <row r="8" spans="1:12" ht="147" customHeight="1" x14ac:dyDescent="0.2">
      <c r="A8" s="233"/>
      <c r="B8" s="83">
        <v>1.6</v>
      </c>
      <c r="C8" s="105" t="s">
        <v>174</v>
      </c>
      <c r="D8" s="101" t="s">
        <v>175</v>
      </c>
      <c r="E8" s="101" t="s">
        <v>176</v>
      </c>
      <c r="F8" s="101" t="s">
        <v>101</v>
      </c>
      <c r="G8" s="101" t="s">
        <v>130</v>
      </c>
      <c r="H8" s="108">
        <v>0.83</v>
      </c>
      <c r="I8" s="136">
        <v>0.87</v>
      </c>
      <c r="J8" s="136">
        <v>1</v>
      </c>
      <c r="K8" s="138" t="s">
        <v>318</v>
      </c>
    </row>
    <row r="9" spans="1:12" ht="69" customHeight="1" x14ac:dyDescent="0.2">
      <c r="A9" s="84" t="s">
        <v>199</v>
      </c>
      <c r="B9" s="83">
        <v>2.1</v>
      </c>
      <c r="C9" s="105" t="s">
        <v>151</v>
      </c>
      <c r="D9" s="101" t="s">
        <v>177</v>
      </c>
      <c r="E9" s="101" t="s">
        <v>177</v>
      </c>
      <c r="F9" s="101" t="s">
        <v>46</v>
      </c>
      <c r="G9" s="101" t="s">
        <v>142</v>
      </c>
      <c r="H9" s="103">
        <v>0.3</v>
      </c>
      <c r="I9" s="103">
        <v>0.3</v>
      </c>
      <c r="J9" s="103">
        <v>0.5</v>
      </c>
      <c r="K9" s="159" t="s">
        <v>319</v>
      </c>
    </row>
    <row r="10" spans="1:12" ht="72" customHeight="1" x14ac:dyDescent="0.2">
      <c r="A10" s="231" t="s">
        <v>200</v>
      </c>
      <c r="B10" s="83">
        <v>3.1</v>
      </c>
      <c r="C10" s="105" t="s">
        <v>178</v>
      </c>
      <c r="D10" s="101" t="s">
        <v>179</v>
      </c>
      <c r="E10" s="101" t="s">
        <v>180</v>
      </c>
      <c r="F10" s="101" t="s">
        <v>181</v>
      </c>
      <c r="G10" s="101" t="s">
        <v>130</v>
      </c>
      <c r="H10" s="136">
        <v>0.4</v>
      </c>
      <c r="I10" s="136">
        <v>0.6</v>
      </c>
      <c r="J10" s="136">
        <v>1</v>
      </c>
      <c r="K10" s="138" t="s">
        <v>305</v>
      </c>
    </row>
    <row r="11" spans="1:12" ht="50.25" customHeight="1" x14ac:dyDescent="0.2">
      <c r="A11" s="232"/>
      <c r="B11" s="83">
        <v>3.2</v>
      </c>
      <c r="C11" s="105" t="s">
        <v>182</v>
      </c>
      <c r="D11" s="101" t="s">
        <v>183</v>
      </c>
      <c r="E11" s="101" t="s">
        <v>184</v>
      </c>
      <c r="F11" s="101" t="s">
        <v>57</v>
      </c>
      <c r="G11" s="101" t="s">
        <v>130</v>
      </c>
      <c r="H11" s="136">
        <v>0.4</v>
      </c>
      <c r="I11" s="136">
        <v>0.8</v>
      </c>
      <c r="J11" s="136">
        <v>1</v>
      </c>
      <c r="K11" s="138" t="s">
        <v>306</v>
      </c>
    </row>
    <row r="12" spans="1:12" ht="79.5" customHeight="1" x14ac:dyDescent="0.2">
      <c r="A12" s="232"/>
      <c r="B12" s="83" t="s">
        <v>185</v>
      </c>
      <c r="C12" s="105" t="s">
        <v>186</v>
      </c>
      <c r="D12" s="101" t="s">
        <v>187</v>
      </c>
      <c r="E12" s="101" t="s">
        <v>188</v>
      </c>
      <c r="F12" s="101" t="s">
        <v>57</v>
      </c>
      <c r="G12" s="101" t="s">
        <v>130</v>
      </c>
      <c r="H12" s="136">
        <v>0.4</v>
      </c>
      <c r="I12" s="136">
        <v>0.6</v>
      </c>
      <c r="J12" s="136">
        <v>1</v>
      </c>
      <c r="K12" s="138" t="s">
        <v>306</v>
      </c>
    </row>
    <row r="13" spans="1:12" ht="57" customHeight="1" x14ac:dyDescent="0.2">
      <c r="A13" s="232"/>
      <c r="B13" s="83">
        <v>3.4</v>
      </c>
      <c r="C13" s="105" t="s">
        <v>189</v>
      </c>
      <c r="D13" s="101" t="s">
        <v>190</v>
      </c>
      <c r="E13" s="101" t="s">
        <v>191</v>
      </c>
      <c r="F13" s="101" t="s">
        <v>57</v>
      </c>
      <c r="G13" s="101" t="s">
        <v>130</v>
      </c>
      <c r="H13" s="136">
        <v>0.3</v>
      </c>
      <c r="I13" s="136">
        <v>0.8</v>
      </c>
      <c r="J13" s="136">
        <v>1</v>
      </c>
      <c r="K13" s="138" t="s">
        <v>307</v>
      </c>
    </row>
    <row r="14" spans="1:12" ht="61.5" customHeight="1" x14ac:dyDescent="0.2">
      <c r="A14" s="232"/>
      <c r="B14" s="83">
        <v>3.5</v>
      </c>
      <c r="C14" s="105" t="s">
        <v>58</v>
      </c>
      <c r="D14" s="101" t="s">
        <v>59</v>
      </c>
      <c r="E14" s="101" t="s">
        <v>60</v>
      </c>
      <c r="F14" s="101" t="s">
        <v>57</v>
      </c>
      <c r="G14" s="101" t="s">
        <v>130</v>
      </c>
      <c r="H14" s="136">
        <v>0.3</v>
      </c>
      <c r="I14" s="136">
        <v>0.6</v>
      </c>
      <c r="J14" s="136">
        <v>1</v>
      </c>
      <c r="K14" s="138" t="s">
        <v>308</v>
      </c>
    </row>
    <row r="15" spans="1:12" ht="48" x14ac:dyDescent="0.2">
      <c r="A15" s="232"/>
      <c r="B15" s="83">
        <v>3.6</v>
      </c>
      <c r="C15" s="105" t="s">
        <v>102</v>
      </c>
      <c r="D15" s="101" t="s">
        <v>103</v>
      </c>
      <c r="E15" s="101" t="s">
        <v>104</v>
      </c>
      <c r="F15" s="101" t="s">
        <v>57</v>
      </c>
      <c r="G15" s="101" t="s">
        <v>130</v>
      </c>
      <c r="H15" s="136">
        <v>0.3</v>
      </c>
      <c r="I15" s="136">
        <v>0.6</v>
      </c>
      <c r="J15" s="136">
        <v>1</v>
      </c>
      <c r="K15" s="138" t="s">
        <v>309</v>
      </c>
    </row>
    <row r="16" spans="1:12" ht="60" x14ac:dyDescent="0.2">
      <c r="A16" s="233"/>
      <c r="B16" s="83">
        <v>3.7</v>
      </c>
      <c r="C16" s="105" t="s">
        <v>192</v>
      </c>
      <c r="D16" s="101" t="s">
        <v>193</v>
      </c>
      <c r="E16" s="101" t="s">
        <v>194</v>
      </c>
      <c r="F16" s="101" t="s">
        <v>57</v>
      </c>
      <c r="G16" s="101" t="s">
        <v>130</v>
      </c>
      <c r="H16" s="136">
        <v>0.3</v>
      </c>
      <c r="I16" s="136">
        <v>0.6</v>
      </c>
      <c r="J16" s="136">
        <v>1</v>
      </c>
      <c r="K16" s="138" t="s">
        <v>310</v>
      </c>
    </row>
    <row r="17" spans="1:12" ht="22.5" customHeight="1" x14ac:dyDescent="0.2">
      <c r="A17" s="240" t="s">
        <v>201</v>
      </c>
      <c r="B17" s="190">
        <v>4.0999999999999996</v>
      </c>
      <c r="C17" s="187" t="s">
        <v>195</v>
      </c>
      <c r="D17" s="190" t="s">
        <v>196</v>
      </c>
      <c r="E17" s="190" t="s">
        <v>197</v>
      </c>
      <c r="F17" s="83" t="s">
        <v>10</v>
      </c>
      <c r="G17" s="190" t="s">
        <v>130</v>
      </c>
      <c r="H17" s="245">
        <v>0.9</v>
      </c>
      <c r="I17" s="246">
        <v>1</v>
      </c>
      <c r="J17" s="246">
        <v>1</v>
      </c>
      <c r="K17" s="229" t="s">
        <v>279</v>
      </c>
    </row>
    <row r="18" spans="1:12" ht="35.25" customHeight="1" x14ac:dyDescent="0.2">
      <c r="A18" s="248"/>
      <c r="B18" s="190"/>
      <c r="C18" s="187"/>
      <c r="D18" s="190"/>
      <c r="E18" s="190"/>
      <c r="F18" s="83" t="s">
        <v>11</v>
      </c>
      <c r="G18" s="190"/>
      <c r="H18" s="245"/>
      <c r="I18" s="246"/>
      <c r="J18" s="246"/>
      <c r="K18" s="229"/>
    </row>
    <row r="19" spans="1:12" ht="43.5" customHeight="1" x14ac:dyDescent="0.2">
      <c r="A19" s="241"/>
      <c r="B19" s="190"/>
      <c r="C19" s="187"/>
      <c r="D19" s="190"/>
      <c r="E19" s="190"/>
      <c r="F19" s="83" t="s">
        <v>46</v>
      </c>
      <c r="G19" s="190"/>
      <c r="H19" s="245"/>
      <c r="I19" s="246"/>
      <c r="J19" s="246"/>
      <c r="K19" s="229"/>
    </row>
    <row r="20" spans="1:12" ht="112.5" customHeight="1" x14ac:dyDescent="0.2">
      <c r="A20" s="102" t="s">
        <v>202</v>
      </c>
      <c r="B20" s="83">
        <v>5.0999999999999996</v>
      </c>
      <c r="C20" s="105" t="s">
        <v>61</v>
      </c>
      <c r="D20" s="101" t="s">
        <v>62</v>
      </c>
      <c r="E20" s="101" t="s">
        <v>63</v>
      </c>
      <c r="F20" s="101" t="s">
        <v>46</v>
      </c>
      <c r="G20" s="101" t="s">
        <v>142</v>
      </c>
      <c r="H20" s="103">
        <v>0.5</v>
      </c>
      <c r="I20" s="103">
        <v>0.7</v>
      </c>
      <c r="J20" s="103">
        <v>1</v>
      </c>
      <c r="K20" s="133" t="s">
        <v>303</v>
      </c>
    </row>
    <row r="22" spans="1:12" s="152" customFormat="1" ht="21.75" customHeight="1" x14ac:dyDescent="0.2">
      <c r="A22" s="247" t="s">
        <v>14</v>
      </c>
      <c r="B22" s="247"/>
      <c r="C22" s="147">
        <f>COUNTIF(C3:C20,"*")</f>
        <v>15</v>
      </c>
      <c r="D22" s="148"/>
      <c r="E22" s="149"/>
      <c r="F22" s="247" t="s">
        <v>15</v>
      </c>
      <c r="G22" s="247"/>
      <c r="H22" s="150">
        <f>AVERAGE(H3:H20)</f>
        <v>0.48533333333333328</v>
      </c>
      <c r="I22" s="150">
        <f t="shared" ref="I22:J22" si="0">AVERAGE(I3:I20)</f>
        <v>0.72199999999999975</v>
      </c>
      <c r="J22" s="150">
        <f t="shared" si="0"/>
        <v>0.96533333333333338</v>
      </c>
      <c r="K22" s="151"/>
      <c r="L22" s="151"/>
    </row>
  </sheetData>
  <mergeCells count="26">
    <mergeCell ref="A10:A16"/>
    <mergeCell ref="J17:J19"/>
    <mergeCell ref="I4:I5"/>
    <mergeCell ref="J4:J5"/>
    <mergeCell ref="A22:B22"/>
    <mergeCell ref="F22:G22"/>
    <mergeCell ref="A17:A19"/>
    <mergeCell ref="K17:K19"/>
    <mergeCell ref="H17:H19"/>
    <mergeCell ref="B17:B19"/>
    <mergeCell ref="C17:C19"/>
    <mergeCell ref="D17:D19"/>
    <mergeCell ref="E17:E19"/>
    <mergeCell ref="G17:G19"/>
    <mergeCell ref="I17:I19"/>
    <mergeCell ref="A1:B1"/>
    <mergeCell ref="C1:K1"/>
    <mergeCell ref="B4:B5"/>
    <mergeCell ref="C4:C5"/>
    <mergeCell ref="D4:D5"/>
    <mergeCell ref="E4:E5"/>
    <mergeCell ref="G4:G5"/>
    <mergeCell ref="B2:C2"/>
    <mergeCell ref="A3:A8"/>
    <mergeCell ref="K4:K5"/>
    <mergeCell ref="H4:H5"/>
  </mergeCells>
  <pageMargins left="0.7" right="0.7" top="0.75" bottom="0.75" header="0.3" footer="0.3"/>
  <pageSetup paperSize="9"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17"/>
  <sheetViews>
    <sheetView showGridLines="0" topLeftCell="C1" zoomScaleNormal="100" workbookViewId="0">
      <selection activeCell="I14" sqref="I14"/>
    </sheetView>
  </sheetViews>
  <sheetFormatPr baseColWidth="10" defaultColWidth="11.42578125" defaultRowHeight="12.75" x14ac:dyDescent="0.2"/>
  <cols>
    <col min="1" max="1" width="12.85546875" style="22" customWidth="1"/>
    <col min="2" max="2" width="33" style="22" customWidth="1"/>
    <col min="3" max="3" width="37.5703125" style="22" customWidth="1"/>
    <col min="4" max="4" width="20.5703125" style="22" customWidth="1"/>
    <col min="5" max="5" width="18.42578125" style="22" bestFit="1" customWidth="1"/>
    <col min="6" max="6" width="13.28515625" style="22" bestFit="1" customWidth="1"/>
    <col min="7" max="7" width="13.85546875" style="22" bestFit="1" customWidth="1"/>
    <col min="8" max="8" width="14.42578125" style="22" bestFit="1" customWidth="1"/>
    <col min="9" max="9" width="73.28515625" style="48" customWidth="1"/>
    <col min="10" max="16384" width="11.42578125" style="9"/>
  </cols>
  <sheetData>
    <row r="1" spans="1:9" s="23" customFormat="1" ht="28.5" customHeight="1" x14ac:dyDescent="0.25">
      <c r="A1" s="179" t="s">
        <v>208</v>
      </c>
      <c r="B1" s="179"/>
      <c r="C1" s="225" t="s">
        <v>207</v>
      </c>
      <c r="D1" s="225"/>
      <c r="E1" s="225"/>
      <c r="F1" s="225"/>
      <c r="G1" s="225"/>
      <c r="H1" s="225"/>
      <c r="I1" s="225"/>
    </row>
    <row r="2" spans="1:9" ht="34.5" customHeight="1" x14ac:dyDescent="0.2">
      <c r="A2" s="249" t="s">
        <v>4</v>
      </c>
      <c r="B2" s="249"/>
      <c r="C2" s="141" t="s">
        <v>26</v>
      </c>
      <c r="D2" s="141" t="s">
        <v>27</v>
      </c>
      <c r="E2" s="141" t="s">
        <v>28</v>
      </c>
      <c r="F2" s="130" t="s">
        <v>283</v>
      </c>
      <c r="G2" s="130" t="s">
        <v>284</v>
      </c>
      <c r="H2" s="130" t="s">
        <v>285</v>
      </c>
      <c r="I2" s="44" t="s">
        <v>8</v>
      </c>
    </row>
    <row r="3" spans="1:9" ht="177.75" customHeight="1" x14ac:dyDescent="0.2">
      <c r="A3" s="142">
        <v>1.1000000000000001</v>
      </c>
      <c r="B3" s="143" t="s">
        <v>203</v>
      </c>
      <c r="C3" s="142" t="s">
        <v>204</v>
      </c>
      <c r="D3" s="142" t="s">
        <v>205</v>
      </c>
      <c r="E3" s="142" t="s">
        <v>206</v>
      </c>
      <c r="F3" s="144">
        <v>0.35</v>
      </c>
      <c r="G3" s="144">
        <v>0.75</v>
      </c>
      <c r="H3" s="144">
        <v>0.99</v>
      </c>
      <c r="I3" s="145" t="s">
        <v>320</v>
      </c>
    </row>
    <row r="4" spans="1:9" s="51" customFormat="1" x14ac:dyDescent="0.2">
      <c r="C4" s="107"/>
      <c r="D4" s="22"/>
    </row>
    <row r="5" spans="1:9" ht="25.5" x14ac:dyDescent="0.2">
      <c r="A5" s="109" t="s">
        <v>14</v>
      </c>
      <c r="B5" s="146">
        <f>COUNTIF(B3,"*")</f>
        <v>1</v>
      </c>
      <c r="C5" s="9"/>
      <c r="D5" s="177" t="s">
        <v>15</v>
      </c>
      <c r="E5" s="177"/>
      <c r="F5" s="34">
        <f>AVERAGE(F3)</f>
        <v>0.35</v>
      </c>
      <c r="G5" s="73">
        <f t="shared" ref="G5:H5" si="0">AVERAGE(G3)</f>
        <v>0.75</v>
      </c>
      <c r="H5" s="34">
        <f t="shared" si="0"/>
        <v>0.99</v>
      </c>
    </row>
    <row r="8" spans="1:9" x14ac:dyDescent="0.2">
      <c r="A8" s="9"/>
      <c r="B8" s="9"/>
      <c r="C8" s="9"/>
      <c r="D8" s="9"/>
      <c r="E8" s="9"/>
      <c r="F8" s="9"/>
      <c r="G8" s="9"/>
      <c r="H8" s="9"/>
      <c r="I8" s="9"/>
    </row>
    <row r="15" spans="1:9" x14ac:dyDescent="0.2">
      <c r="B15" s="9"/>
      <c r="C15" s="9"/>
      <c r="D15" s="9"/>
      <c r="E15" s="9"/>
      <c r="F15" s="9"/>
      <c r="G15" s="9"/>
      <c r="H15" s="9"/>
    </row>
    <row r="16" spans="1:9" x14ac:dyDescent="0.2">
      <c r="B16" s="9"/>
      <c r="C16" s="9"/>
      <c r="D16" s="9"/>
      <c r="E16" s="9"/>
      <c r="F16" s="9"/>
      <c r="G16" s="9"/>
      <c r="H16" s="9"/>
    </row>
    <row r="17" spans="2:8" x14ac:dyDescent="0.2">
      <c r="B17" s="9"/>
      <c r="C17" s="9"/>
      <c r="D17" s="9"/>
      <c r="E17" s="9"/>
      <c r="F17" s="9"/>
      <c r="G17" s="9"/>
      <c r="H17" s="9"/>
    </row>
  </sheetData>
  <mergeCells count="4">
    <mergeCell ref="D5:E5"/>
    <mergeCell ref="A2:B2"/>
    <mergeCell ref="A1:B1"/>
    <mergeCell ref="C1:I1"/>
  </mergeCells>
  <pageMargins left="0.7" right="0.7" top="0.75" bottom="0.75" header="0.3" footer="0.3"/>
  <pageSetup paperSize="9" scale="6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showGridLines="0" tabSelected="1" topLeftCell="A13" zoomScale="120" zoomScaleNormal="120" zoomScaleSheetLayoutView="100" workbookViewId="0">
      <selection activeCell="E29" sqref="E29:O29"/>
    </sheetView>
  </sheetViews>
  <sheetFormatPr baseColWidth="10" defaultColWidth="11.42578125" defaultRowHeight="15" x14ac:dyDescent="0.25"/>
  <cols>
    <col min="1" max="1" width="2.5703125" customWidth="1"/>
    <col min="2" max="2" width="17.42578125" customWidth="1"/>
    <col min="3" max="3" width="21" customWidth="1"/>
    <col min="4" max="4" width="10.42578125" bestFit="1" customWidth="1"/>
    <col min="6" max="6" width="11.28515625" customWidth="1"/>
    <col min="7" max="7" width="11.5703125" customWidth="1"/>
    <col min="8" max="9" width="13.42578125" customWidth="1"/>
    <col min="14" max="15" width="16.5703125" customWidth="1"/>
    <col min="16" max="16" width="1.7109375" customWidth="1"/>
  </cols>
  <sheetData>
    <row r="1" spans="1:16" x14ac:dyDescent="0.25">
      <c r="A1" s="12"/>
      <c r="B1" s="13"/>
      <c r="C1" s="13"/>
      <c r="D1" s="13"/>
      <c r="E1" s="13"/>
      <c r="F1" s="13"/>
      <c r="G1" s="13"/>
      <c r="H1" s="13"/>
      <c r="I1" s="13"/>
      <c r="J1" s="13"/>
      <c r="K1" s="13"/>
      <c r="L1" s="13"/>
      <c r="M1" s="13"/>
      <c r="N1" s="13"/>
      <c r="O1" s="13"/>
      <c r="P1" s="14"/>
    </row>
    <row r="2" spans="1:16" ht="18" customHeight="1" x14ac:dyDescent="0.25">
      <c r="A2" s="15"/>
      <c r="B2" s="181" t="s">
        <v>0</v>
      </c>
      <c r="C2" s="181"/>
      <c r="D2" s="181"/>
      <c r="E2" s="181"/>
      <c r="F2" s="181"/>
      <c r="G2" s="181"/>
      <c r="H2" s="181"/>
      <c r="I2" s="181"/>
      <c r="J2" s="181"/>
      <c r="K2" s="181"/>
      <c r="L2" s="181"/>
      <c r="M2" s="181"/>
      <c r="N2" s="181"/>
      <c r="O2" s="181"/>
      <c r="P2" s="16"/>
    </row>
    <row r="3" spans="1:16" ht="18" x14ac:dyDescent="0.25">
      <c r="A3" s="15"/>
      <c r="B3" s="258" t="s">
        <v>64</v>
      </c>
      <c r="C3" s="258"/>
      <c r="D3" s="258"/>
      <c r="E3" s="258"/>
      <c r="F3" s="258"/>
      <c r="G3" s="258"/>
      <c r="H3" s="258"/>
      <c r="I3" s="258"/>
      <c r="J3" s="258"/>
      <c r="K3" s="258"/>
      <c r="L3" s="258"/>
      <c r="M3" s="258"/>
      <c r="N3" s="258"/>
      <c r="O3" s="258"/>
      <c r="P3" s="16"/>
    </row>
    <row r="4" spans="1:16" x14ac:dyDescent="0.25">
      <c r="A4" s="15"/>
      <c r="B4" s="1"/>
      <c r="C4" s="1"/>
      <c r="D4" s="2"/>
      <c r="E4" s="2"/>
      <c r="F4" s="2"/>
      <c r="G4" s="2"/>
      <c r="H4" s="2"/>
      <c r="I4" s="6"/>
      <c r="J4" s="2"/>
      <c r="K4" s="2"/>
      <c r="L4" s="2"/>
      <c r="M4" s="2"/>
      <c r="N4" s="2"/>
      <c r="O4" s="2"/>
      <c r="P4" s="16"/>
    </row>
    <row r="5" spans="1:16" ht="25.5" customHeight="1" x14ac:dyDescent="0.25">
      <c r="A5" s="15"/>
      <c r="B5" s="250" t="s">
        <v>65</v>
      </c>
      <c r="C5" s="250"/>
      <c r="D5" s="250"/>
      <c r="E5" s="250" t="s">
        <v>14</v>
      </c>
      <c r="F5" s="250" t="s">
        <v>66</v>
      </c>
      <c r="G5" s="250"/>
      <c r="H5" s="250"/>
      <c r="I5" s="6"/>
      <c r="J5" s="260" t="s">
        <v>67</v>
      </c>
      <c r="K5" s="260"/>
      <c r="L5" s="259" t="s">
        <v>312</v>
      </c>
      <c r="M5" s="259"/>
      <c r="N5" s="259"/>
      <c r="O5" s="259"/>
      <c r="P5" s="16"/>
    </row>
    <row r="6" spans="1:16" ht="39.75" customHeight="1" x14ac:dyDescent="0.25">
      <c r="A6" s="15"/>
      <c r="B6" s="250"/>
      <c r="C6" s="250"/>
      <c r="D6" s="250"/>
      <c r="E6" s="250"/>
      <c r="F6" s="160" t="s">
        <v>68</v>
      </c>
      <c r="G6" s="160" t="s">
        <v>69</v>
      </c>
      <c r="H6" s="160" t="s">
        <v>70</v>
      </c>
      <c r="I6" s="6"/>
      <c r="J6" s="3"/>
      <c r="K6" s="3"/>
      <c r="L6" s="3"/>
      <c r="M6" s="3"/>
      <c r="N6" s="3"/>
      <c r="O6" s="3"/>
      <c r="P6" s="16"/>
    </row>
    <row r="7" spans="1:16" ht="42.75" customHeight="1" x14ac:dyDescent="0.25">
      <c r="A7" s="15"/>
      <c r="B7" s="140" t="str">
        <f>'Componente 1'!A5</f>
        <v>Componente 1</v>
      </c>
      <c r="C7" s="254" t="str">
        <f>'Componente 1'!B5</f>
        <v>Gestión del Riesgo de Corrupción - Mapa de Riesgos de Corrupción</v>
      </c>
      <c r="D7" s="254"/>
      <c r="E7" s="38">
        <f>'Componente 1'!C23</f>
        <v>7</v>
      </c>
      <c r="F7" s="39">
        <f>'Componente 1'!G23</f>
        <v>0.46428571428571436</v>
      </c>
      <c r="G7" s="39">
        <f>'Componente 1'!H23</f>
        <v>0.62142857142857133</v>
      </c>
      <c r="H7" s="41">
        <f>'Componente 1'!I23</f>
        <v>0.93571428571428572</v>
      </c>
      <c r="I7" s="6"/>
      <c r="J7" s="5"/>
      <c r="K7" s="5"/>
      <c r="L7" s="5"/>
      <c r="M7" s="5"/>
      <c r="N7" s="5"/>
      <c r="O7" s="5"/>
      <c r="P7" s="16"/>
    </row>
    <row r="8" spans="1:16" ht="30.75" customHeight="1" x14ac:dyDescent="0.25">
      <c r="A8" s="15"/>
      <c r="B8" s="140" t="str">
        <f>'Componente 2'!A2</f>
        <v>Componente 2</v>
      </c>
      <c r="C8" s="254" t="str">
        <f>'Componente 2'!C2</f>
        <v>Estrategia de racionalización de trámites</v>
      </c>
      <c r="D8" s="254"/>
      <c r="E8" s="38">
        <f>'Componente 2'!D10</f>
        <v>3</v>
      </c>
      <c r="F8" s="39">
        <f>'Componente 2'!L10</f>
        <v>0.5</v>
      </c>
      <c r="G8" s="39">
        <f>'Componente 2'!M10</f>
        <v>0.73</v>
      </c>
      <c r="H8" s="41">
        <f>'Componente 2'!N10</f>
        <v>0.97666666666666657</v>
      </c>
      <c r="I8" s="6"/>
      <c r="J8" s="5"/>
      <c r="K8" s="5"/>
      <c r="L8" s="5"/>
      <c r="M8" s="5"/>
      <c r="N8" s="5"/>
      <c r="O8" s="5"/>
      <c r="P8" s="16"/>
    </row>
    <row r="9" spans="1:16" ht="25.5" customHeight="1" x14ac:dyDescent="0.25">
      <c r="A9" s="15"/>
      <c r="B9" s="140" t="str">
        <f>'Componente 3'!A2</f>
        <v>Componente 3</v>
      </c>
      <c r="C9" s="254" t="str">
        <f>'Componente 3'!B2</f>
        <v>Rendición de cuentas</v>
      </c>
      <c r="D9" s="254"/>
      <c r="E9" s="38">
        <f>'Componente 3'!C12</f>
        <v>6</v>
      </c>
      <c r="F9" s="39">
        <f>'Componente 3'!G12</f>
        <v>0.44000000000000006</v>
      </c>
      <c r="G9" s="39">
        <f>'Componente 3'!H12</f>
        <v>0.78333333333333333</v>
      </c>
      <c r="H9" s="41">
        <f>'Componente 3'!I12</f>
        <v>1</v>
      </c>
      <c r="I9" s="6"/>
      <c r="J9" s="5"/>
      <c r="K9" s="5"/>
      <c r="L9" s="5"/>
      <c r="M9" s="5"/>
      <c r="N9" s="5"/>
      <c r="O9" s="5"/>
      <c r="P9" s="16"/>
    </row>
    <row r="10" spans="1:16" ht="30.75" customHeight="1" x14ac:dyDescent="0.25">
      <c r="A10" s="15"/>
      <c r="B10" s="140" t="str">
        <f>'Componente 4'!A2</f>
        <v>Componente 4</v>
      </c>
      <c r="C10" s="254" t="str">
        <f>'Componente 4'!C2</f>
        <v>Mecanismos para Mejorar la Atención al Ciudadano</v>
      </c>
      <c r="D10" s="254"/>
      <c r="E10" s="38">
        <f>'Componente 4'!C19</f>
        <v>11</v>
      </c>
      <c r="F10" s="39">
        <f>'Componente 4'!G19</f>
        <v>0.52727272727272734</v>
      </c>
      <c r="G10" s="39">
        <f>'Componente 4'!H19</f>
        <v>0.70454545454545459</v>
      </c>
      <c r="H10" s="41">
        <f>'Componente 4'!I19</f>
        <v>0.95090909090909104</v>
      </c>
      <c r="I10" s="6"/>
      <c r="J10" s="5"/>
      <c r="K10" s="5"/>
      <c r="L10" s="5"/>
      <c r="M10" s="5"/>
      <c r="N10" s="5"/>
      <c r="O10" s="5"/>
      <c r="P10" s="16"/>
    </row>
    <row r="11" spans="1:16" ht="39.75" customHeight="1" x14ac:dyDescent="0.25">
      <c r="A11" s="15"/>
      <c r="B11" s="140" t="str">
        <f>'Componente 5 '!A1</f>
        <v>Componente 5</v>
      </c>
      <c r="C11" s="254" t="str">
        <f>'Componente 5 '!C1</f>
        <v>Mecanismos para la Transparencia y Acceso a la Información</v>
      </c>
      <c r="D11" s="254"/>
      <c r="E11" s="38">
        <f>'Componente 5 '!C22</f>
        <v>15</v>
      </c>
      <c r="F11" s="39">
        <f>'Componente 5 '!H22</f>
        <v>0.48533333333333328</v>
      </c>
      <c r="G11" s="39">
        <f>'Componente 5 '!I22</f>
        <v>0.72199999999999975</v>
      </c>
      <c r="H11" s="41">
        <f>'Componente 5 '!J22</f>
        <v>0.96533333333333338</v>
      </c>
      <c r="I11" s="6"/>
      <c r="J11" s="5"/>
      <c r="K11" s="5"/>
      <c r="L11" s="5"/>
      <c r="M11" s="5"/>
      <c r="N11" s="5"/>
      <c r="O11" s="5"/>
      <c r="P11" s="16"/>
    </row>
    <row r="12" spans="1:16" ht="39.75" customHeight="1" x14ac:dyDescent="0.25">
      <c r="A12" s="15"/>
      <c r="B12" s="140" t="str">
        <f>'Componente 6'!A1</f>
        <v xml:space="preserve">Componente 6. </v>
      </c>
      <c r="C12" s="254" t="s">
        <v>207</v>
      </c>
      <c r="D12" s="254"/>
      <c r="E12" s="38">
        <v>1</v>
      </c>
      <c r="F12" s="39">
        <f>'Componente 6'!F5</f>
        <v>0.35</v>
      </c>
      <c r="G12" s="39">
        <f>'Componente 6'!G5</f>
        <v>0.75</v>
      </c>
      <c r="H12" s="41">
        <f>'Componente 6'!H5</f>
        <v>0.99</v>
      </c>
      <c r="I12" s="6"/>
      <c r="J12" s="5"/>
      <c r="K12" s="5"/>
      <c r="L12" s="5"/>
      <c r="M12" s="5"/>
      <c r="N12" s="5"/>
      <c r="O12" s="5"/>
      <c r="P12" s="16"/>
    </row>
    <row r="13" spans="1:16" s="8" customFormat="1" ht="15" customHeight="1" x14ac:dyDescent="0.25">
      <c r="A13" s="17"/>
      <c r="B13" s="251" t="s">
        <v>71</v>
      </c>
      <c r="C13" s="251"/>
      <c r="D13" s="251"/>
      <c r="E13" s="37">
        <f>SUM(E7:E11)</f>
        <v>42</v>
      </c>
      <c r="F13" s="166">
        <f t="shared" ref="F13:G13" si="0">AVERAGE(F7:F11)</f>
        <v>0.48337835497835496</v>
      </c>
      <c r="G13" s="166">
        <f t="shared" si="0"/>
        <v>0.71226147186147182</v>
      </c>
      <c r="H13" s="40">
        <f>AVERAGE(H7:H11)</f>
        <v>0.96572467532467543</v>
      </c>
      <c r="I13" s="6"/>
      <c r="J13" s="5"/>
      <c r="K13" s="5"/>
      <c r="L13" s="5"/>
      <c r="M13" s="5"/>
      <c r="N13" s="5"/>
      <c r="O13" s="5"/>
      <c r="P13" s="18"/>
    </row>
    <row r="14" spans="1:16" s="8" customFormat="1" ht="15" customHeight="1" x14ac:dyDescent="0.25">
      <c r="A14" s="17"/>
      <c r="B14" s="4"/>
      <c r="C14" s="4"/>
      <c r="D14" s="5"/>
      <c r="E14" s="5"/>
      <c r="F14" s="5"/>
      <c r="G14" s="5"/>
      <c r="H14" s="5"/>
      <c r="I14" s="6"/>
      <c r="J14" s="5"/>
      <c r="K14" s="5"/>
      <c r="L14" s="5"/>
      <c r="M14" s="5"/>
      <c r="N14" s="5"/>
      <c r="O14" s="5"/>
      <c r="P14" s="18"/>
    </row>
    <row r="15" spans="1:16" s="8" customFormat="1" ht="15" customHeight="1" x14ac:dyDescent="0.25">
      <c r="A15" s="17"/>
      <c r="B15" s="4"/>
      <c r="C15" s="4"/>
      <c r="D15" s="5"/>
      <c r="E15" s="5"/>
      <c r="F15" s="5"/>
      <c r="G15" s="5"/>
      <c r="H15" s="5"/>
      <c r="I15" s="6"/>
      <c r="J15" s="5"/>
      <c r="K15" s="5"/>
      <c r="L15" s="5"/>
      <c r="M15" s="5"/>
      <c r="N15" s="5"/>
      <c r="O15" s="5"/>
      <c r="P15" s="18"/>
    </row>
    <row r="16" spans="1:16" s="8" customFormat="1" ht="15" customHeight="1" x14ac:dyDescent="0.25">
      <c r="A16" s="17"/>
      <c r="B16" s="4"/>
      <c r="C16" s="4"/>
      <c r="D16" s="5"/>
      <c r="E16" s="5"/>
      <c r="F16" s="5"/>
      <c r="G16" s="5"/>
      <c r="H16" s="5"/>
      <c r="I16" s="5"/>
      <c r="J16" s="5"/>
      <c r="K16" s="5"/>
      <c r="L16" s="5"/>
      <c r="M16" s="5"/>
      <c r="N16" s="5"/>
      <c r="O16" s="5"/>
      <c r="P16" s="18"/>
    </row>
    <row r="17" spans="1:16" ht="4.5" customHeight="1" x14ac:dyDescent="0.25">
      <c r="A17" s="15"/>
      <c r="B17" s="4"/>
      <c r="C17" s="4"/>
      <c r="D17" s="5"/>
      <c r="E17" s="5"/>
      <c r="F17" s="5"/>
      <c r="G17" s="5"/>
      <c r="H17" s="5"/>
      <c r="I17" s="5"/>
      <c r="J17" s="5"/>
      <c r="K17" s="5"/>
      <c r="L17" s="5"/>
      <c r="M17" s="5"/>
      <c r="N17" s="5"/>
      <c r="O17" s="5"/>
      <c r="P17" s="16"/>
    </row>
    <row r="18" spans="1:16" x14ac:dyDescent="0.25">
      <c r="A18" s="15"/>
      <c r="B18" s="263" t="s">
        <v>72</v>
      </c>
      <c r="C18" s="263"/>
      <c r="D18" s="263"/>
      <c r="E18" s="263"/>
      <c r="F18" s="263"/>
      <c r="G18" s="263"/>
      <c r="H18" s="263"/>
      <c r="I18" s="263"/>
      <c r="J18" s="263"/>
      <c r="K18" s="263"/>
      <c r="L18" s="263"/>
      <c r="M18" s="263"/>
      <c r="N18" s="263"/>
      <c r="O18" s="263"/>
      <c r="P18" s="16"/>
    </row>
    <row r="19" spans="1:16" ht="42" customHeight="1" x14ac:dyDescent="0.25">
      <c r="A19" s="15"/>
      <c r="B19" s="264" t="s">
        <v>327</v>
      </c>
      <c r="C19" s="264"/>
      <c r="D19" s="264"/>
      <c r="E19" s="264"/>
      <c r="F19" s="264"/>
      <c r="G19" s="264"/>
      <c r="H19" s="264"/>
      <c r="I19" s="264"/>
      <c r="J19" s="264"/>
      <c r="K19" s="264"/>
      <c r="L19" s="264"/>
      <c r="M19" s="264"/>
      <c r="N19" s="264"/>
      <c r="O19" s="264"/>
      <c r="P19" s="16"/>
    </row>
    <row r="20" spans="1:16" ht="42" customHeight="1" x14ac:dyDescent="0.25">
      <c r="A20" s="15"/>
      <c r="B20" s="264"/>
      <c r="C20" s="264"/>
      <c r="D20" s="264"/>
      <c r="E20" s="264"/>
      <c r="F20" s="264"/>
      <c r="G20" s="264"/>
      <c r="H20" s="264"/>
      <c r="I20" s="264"/>
      <c r="J20" s="264"/>
      <c r="K20" s="264"/>
      <c r="L20" s="264"/>
      <c r="M20" s="264"/>
      <c r="N20" s="264"/>
      <c r="O20" s="264"/>
      <c r="P20" s="16"/>
    </row>
    <row r="21" spans="1:16" ht="42" customHeight="1" x14ac:dyDescent="0.25">
      <c r="A21" s="15"/>
      <c r="B21" s="264"/>
      <c r="C21" s="264"/>
      <c r="D21" s="264"/>
      <c r="E21" s="264"/>
      <c r="F21" s="264"/>
      <c r="G21" s="264"/>
      <c r="H21" s="264"/>
      <c r="I21" s="264"/>
      <c r="J21" s="264"/>
      <c r="K21" s="264"/>
      <c r="L21" s="264"/>
      <c r="M21" s="264"/>
      <c r="N21" s="264"/>
      <c r="O21" s="264"/>
      <c r="P21" s="16"/>
    </row>
    <row r="22" spans="1:16" ht="42" customHeight="1" x14ac:dyDescent="0.25">
      <c r="A22" s="15"/>
      <c r="B22" s="264"/>
      <c r="C22" s="264"/>
      <c r="D22" s="264"/>
      <c r="E22" s="264"/>
      <c r="F22" s="264"/>
      <c r="G22" s="264"/>
      <c r="H22" s="264"/>
      <c r="I22" s="264"/>
      <c r="J22" s="264"/>
      <c r="K22" s="264"/>
      <c r="L22" s="264"/>
      <c r="M22" s="264"/>
      <c r="N22" s="264"/>
      <c r="O22" s="264"/>
      <c r="P22" s="16"/>
    </row>
    <row r="23" spans="1:16" ht="47.25" customHeight="1" x14ac:dyDescent="0.25">
      <c r="A23" s="15"/>
      <c r="B23" s="264"/>
      <c r="C23" s="264"/>
      <c r="D23" s="264"/>
      <c r="E23" s="264"/>
      <c r="F23" s="264"/>
      <c r="G23" s="264"/>
      <c r="H23" s="264"/>
      <c r="I23" s="264"/>
      <c r="J23" s="264"/>
      <c r="K23" s="264"/>
      <c r="L23" s="264"/>
      <c r="M23" s="264"/>
      <c r="N23" s="264"/>
      <c r="O23" s="264"/>
      <c r="P23" s="16"/>
    </row>
    <row r="24" spans="1:16" ht="3.75" customHeight="1" x14ac:dyDescent="0.25">
      <c r="A24" s="15"/>
      <c r="B24" s="2"/>
      <c r="C24" s="2"/>
      <c r="D24" s="2"/>
      <c r="E24" s="2"/>
      <c r="F24" s="2"/>
      <c r="G24" s="2"/>
      <c r="H24" s="2"/>
      <c r="I24" s="2"/>
      <c r="J24" s="2"/>
      <c r="K24" s="2"/>
      <c r="L24" s="2"/>
      <c r="M24" s="2"/>
      <c r="N24" s="2"/>
      <c r="O24" s="2"/>
      <c r="P24" s="16"/>
    </row>
    <row r="25" spans="1:16" ht="23.25" customHeight="1" x14ac:dyDescent="0.25">
      <c r="A25" s="15"/>
      <c r="B25" s="261" t="s">
        <v>73</v>
      </c>
      <c r="C25" s="261"/>
      <c r="D25" s="261"/>
      <c r="E25" s="262" t="s">
        <v>311</v>
      </c>
      <c r="F25" s="262"/>
      <c r="G25" s="262"/>
      <c r="H25" s="262"/>
      <c r="I25" s="262"/>
      <c r="J25" s="262"/>
      <c r="K25" s="262"/>
      <c r="L25" s="262"/>
      <c r="M25" s="262"/>
      <c r="N25" s="262"/>
      <c r="O25" s="262"/>
      <c r="P25" s="16"/>
    </row>
    <row r="26" spans="1:16" ht="4.5" customHeight="1" x14ac:dyDescent="0.25">
      <c r="A26" s="15"/>
      <c r="B26" s="2"/>
      <c r="C26" s="2"/>
      <c r="D26" s="7"/>
      <c r="E26" s="2"/>
      <c r="F26" s="2"/>
      <c r="G26" s="2"/>
      <c r="H26" s="2"/>
      <c r="I26" s="2"/>
      <c r="J26" s="2"/>
      <c r="K26" s="2"/>
      <c r="L26" s="2"/>
      <c r="M26" s="2"/>
      <c r="N26" s="2"/>
      <c r="O26" s="2"/>
      <c r="P26" s="16"/>
    </row>
    <row r="27" spans="1:16" ht="35.25" customHeight="1" x14ac:dyDescent="0.25">
      <c r="A27" s="15"/>
      <c r="B27" s="255" t="s">
        <v>74</v>
      </c>
      <c r="C27" s="256"/>
      <c r="D27" s="257"/>
      <c r="E27" s="252" t="s">
        <v>75</v>
      </c>
      <c r="F27" s="252"/>
      <c r="G27" s="252"/>
      <c r="H27" s="252"/>
      <c r="I27" s="252"/>
      <c r="J27" s="252"/>
      <c r="K27" s="252"/>
      <c r="L27" s="252"/>
      <c r="M27" s="252"/>
      <c r="N27" s="252"/>
      <c r="O27" s="253"/>
      <c r="P27" s="16"/>
    </row>
    <row r="28" spans="1:16" ht="4.5" customHeight="1" x14ac:dyDescent="0.25">
      <c r="A28" s="15"/>
      <c r="B28" s="35"/>
      <c r="C28" s="2"/>
      <c r="D28" s="36"/>
      <c r="E28" s="2"/>
      <c r="F28" s="2"/>
      <c r="G28" s="2"/>
      <c r="H28" s="2"/>
      <c r="I28" s="2"/>
      <c r="J28" s="2"/>
      <c r="K28" s="2"/>
      <c r="L28" s="2"/>
      <c r="M28" s="2"/>
      <c r="N28" s="2"/>
      <c r="O28" s="2"/>
      <c r="P28" s="16"/>
    </row>
    <row r="29" spans="1:16" ht="35.25" customHeight="1" x14ac:dyDescent="0.25">
      <c r="A29" s="161"/>
      <c r="B29" s="255" t="s">
        <v>76</v>
      </c>
      <c r="C29" s="256"/>
      <c r="D29" s="257"/>
      <c r="E29" s="252" t="s">
        <v>77</v>
      </c>
      <c r="F29" s="252"/>
      <c r="G29" s="252"/>
      <c r="H29" s="252"/>
      <c r="I29" s="252"/>
      <c r="J29" s="252"/>
      <c r="K29" s="252"/>
      <c r="L29" s="252"/>
      <c r="M29" s="252"/>
      <c r="N29" s="252"/>
      <c r="O29" s="253"/>
      <c r="P29" s="162"/>
    </row>
    <row r="30" spans="1:16" ht="15.75" thickBot="1" x14ac:dyDescent="0.3">
      <c r="A30" s="164"/>
      <c r="B30" s="163"/>
      <c r="C30" s="163"/>
      <c r="D30" s="163"/>
      <c r="E30" s="163"/>
      <c r="F30" s="163"/>
      <c r="G30" s="163"/>
      <c r="H30" s="163"/>
      <c r="I30" s="163"/>
      <c r="J30" s="163"/>
      <c r="K30" s="163"/>
      <c r="L30" s="163"/>
      <c r="M30" s="163"/>
      <c r="N30" s="163"/>
      <c r="O30" s="163"/>
      <c r="P30" s="165"/>
    </row>
  </sheetData>
  <mergeCells count="22">
    <mergeCell ref="E29:O29"/>
    <mergeCell ref="B27:D27"/>
    <mergeCell ref="B29:D29"/>
    <mergeCell ref="B3:O3"/>
    <mergeCell ref="L5:O5"/>
    <mergeCell ref="J5:K5"/>
    <mergeCell ref="B25:D25"/>
    <mergeCell ref="E25:O25"/>
    <mergeCell ref="C7:D7"/>
    <mergeCell ref="C8:D8"/>
    <mergeCell ref="C9:D9"/>
    <mergeCell ref="C10:D10"/>
    <mergeCell ref="C11:D11"/>
    <mergeCell ref="B18:O18"/>
    <mergeCell ref="B19:O23"/>
    <mergeCell ref="B5:D6"/>
    <mergeCell ref="E5:E6"/>
    <mergeCell ref="F5:H5"/>
    <mergeCell ref="B13:D13"/>
    <mergeCell ref="E27:O27"/>
    <mergeCell ref="B2:O2"/>
    <mergeCell ref="C12:D12"/>
  </mergeCells>
  <pageMargins left="0.7" right="0.7" top="0.75" bottom="0.75" header="0.3" footer="0.3"/>
  <pageSetup paperSize="9" scale="8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P22"/>
  <sheetViews>
    <sheetView zoomScaleNormal="100" workbookViewId="0">
      <selection activeCell="S20" sqref="S20"/>
    </sheetView>
  </sheetViews>
  <sheetFormatPr baseColWidth="10" defaultRowHeight="15" x14ac:dyDescent="0.25"/>
  <cols>
    <col min="1" max="1" width="2.7109375" customWidth="1"/>
    <col min="2" max="2" width="28.5703125" style="114" customWidth="1"/>
    <col min="3" max="3" width="13.85546875" style="114" hidden="1" customWidth="1"/>
    <col min="4" max="4" width="29.5703125" style="110" hidden="1" customWidth="1"/>
    <col min="5" max="5" width="16.7109375" style="114" hidden="1" customWidth="1"/>
    <col min="6" max="6" width="31.140625" style="110" hidden="1" customWidth="1"/>
    <col min="7" max="12" width="4.7109375" style="81" customWidth="1"/>
    <col min="13" max="13" width="11.5703125" style="80" customWidth="1"/>
    <col min="14" max="14" width="10.5703125" style="81" customWidth="1"/>
    <col min="15" max="15" width="11.42578125" style="81"/>
    <col min="16" max="16" width="11.85546875" style="81" customWidth="1"/>
  </cols>
  <sheetData>
    <row r="2" spans="2:16" ht="23.25" customHeight="1" x14ac:dyDescent="0.25">
      <c r="B2" s="265" t="s">
        <v>209</v>
      </c>
      <c r="C2" s="265" t="s">
        <v>210</v>
      </c>
      <c r="D2" s="267" t="s">
        <v>218</v>
      </c>
      <c r="E2" s="265" t="s">
        <v>234</v>
      </c>
      <c r="F2" s="267" t="s">
        <v>218</v>
      </c>
      <c r="G2" s="269" t="s">
        <v>216</v>
      </c>
      <c r="H2" s="269"/>
      <c r="I2" s="269"/>
      <c r="J2" s="269"/>
      <c r="K2" s="269"/>
      <c r="L2" s="269"/>
      <c r="M2" s="270" t="s">
        <v>271</v>
      </c>
      <c r="N2" s="270" t="s">
        <v>272</v>
      </c>
      <c r="O2" s="270" t="s">
        <v>273</v>
      </c>
      <c r="P2" s="270" t="s">
        <v>274</v>
      </c>
    </row>
    <row r="3" spans="2:16" x14ac:dyDescent="0.25">
      <c r="B3" s="266"/>
      <c r="C3" s="266"/>
      <c r="D3" s="268"/>
      <c r="E3" s="266"/>
      <c r="F3" s="268"/>
      <c r="G3" s="113">
        <v>1</v>
      </c>
      <c r="H3" s="113">
        <v>2</v>
      </c>
      <c r="I3" s="113">
        <v>3</v>
      </c>
      <c r="J3" s="113">
        <v>4</v>
      </c>
      <c r="K3" s="113">
        <v>5</v>
      </c>
      <c r="L3" s="113">
        <v>6</v>
      </c>
      <c r="M3" s="270"/>
      <c r="N3" s="270"/>
      <c r="O3" s="270"/>
      <c r="P3" s="270"/>
    </row>
    <row r="4" spans="2:16" ht="25.5" x14ac:dyDescent="0.25">
      <c r="B4" s="112" t="s">
        <v>10</v>
      </c>
      <c r="C4" s="115" t="s">
        <v>217</v>
      </c>
      <c r="D4" s="115" t="s">
        <v>228</v>
      </c>
      <c r="E4" s="115" t="s">
        <v>265</v>
      </c>
      <c r="F4" s="117" t="s">
        <v>231</v>
      </c>
      <c r="G4" s="111" t="s">
        <v>215</v>
      </c>
      <c r="H4" s="111"/>
      <c r="I4" s="111" t="s">
        <v>215</v>
      </c>
      <c r="J4" s="111" t="s">
        <v>215</v>
      </c>
      <c r="K4" s="111"/>
      <c r="L4" s="111"/>
      <c r="M4" s="115" t="s">
        <v>215</v>
      </c>
      <c r="N4" s="124"/>
      <c r="O4" s="116"/>
      <c r="P4" s="116"/>
    </row>
    <row r="5" spans="2:16" ht="30" x14ac:dyDescent="0.25">
      <c r="B5" s="112" t="s">
        <v>214</v>
      </c>
      <c r="C5" s="115" t="s">
        <v>219</v>
      </c>
      <c r="D5" s="115" t="s">
        <v>229</v>
      </c>
      <c r="E5" s="115" t="s">
        <v>266</v>
      </c>
      <c r="F5" s="118" t="s">
        <v>230</v>
      </c>
      <c r="G5" s="116" t="s">
        <v>215</v>
      </c>
      <c r="H5" s="116" t="s">
        <v>215</v>
      </c>
      <c r="I5" s="116"/>
      <c r="J5" s="116" t="s">
        <v>215</v>
      </c>
      <c r="K5" s="116" t="s">
        <v>215</v>
      </c>
      <c r="L5" s="116"/>
      <c r="M5" s="115"/>
      <c r="N5" s="124"/>
      <c r="O5" s="116"/>
      <c r="P5" s="116"/>
    </row>
    <row r="6" spans="2:16" ht="30" x14ac:dyDescent="0.25">
      <c r="B6" s="112" t="s">
        <v>205</v>
      </c>
      <c r="C6" s="115" t="s">
        <v>220</v>
      </c>
      <c r="D6" s="117" t="s">
        <v>232</v>
      </c>
      <c r="E6" s="115" t="s">
        <v>233</v>
      </c>
      <c r="F6" s="118" t="s">
        <v>235</v>
      </c>
      <c r="G6" s="116" t="s">
        <v>215</v>
      </c>
      <c r="H6" s="116"/>
      <c r="I6" s="116"/>
      <c r="J6" s="116" t="s">
        <v>215</v>
      </c>
      <c r="K6" s="116" t="s">
        <v>215</v>
      </c>
      <c r="L6" s="116" t="s">
        <v>215</v>
      </c>
      <c r="M6" s="115" t="s">
        <v>215</v>
      </c>
      <c r="N6" s="124"/>
      <c r="O6" s="116"/>
      <c r="P6" s="116"/>
    </row>
    <row r="7" spans="2:16" ht="19.5" customHeight="1" x14ac:dyDescent="0.25">
      <c r="B7" s="112" t="s">
        <v>211</v>
      </c>
      <c r="C7" s="115" t="s">
        <v>267</v>
      </c>
      <c r="D7" s="117" t="s">
        <v>238</v>
      </c>
      <c r="E7" s="115"/>
      <c r="F7" s="117" t="s">
        <v>239</v>
      </c>
      <c r="G7" s="116"/>
      <c r="H7" s="116" t="s">
        <v>215</v>
      </c>
      <c r="I7" s="116"/>
      <c r="J7" s="116" t="s">
        <v>215</v>
      </c>
      <c r="K7" s="116" t="s">
        <v>215</v>
      </c>
      <c r="L7" s="116"/>
      <c r="M7" s="115"/>
      <c r="N7" s="124"/>
      <c r="O7" s="116"/>
      <c r="P7" s="116"/>
    </row>
    <row r="8" spans="2:16" ht="25.5" x14ac:dyDescent="0.25">
      <c r="B8" s="112" t="s">
        <v>213</v>
      </c>
      <c r="C8" s="115" t="s">
        <v>224</v>
      </c>
      <c r="D8" s="117" t="s">
        <v>236</v>
      </c>
      <c r="E8" s="115" t="s">
        <v>268</v>
      </c>
      <c r="F8" s="117" t="s">
        <v>237</v>
      </c>
      <c r="G8" s="116"/>
      <c r="H8" s="116" t="s">
        <v>215</v>
      </c>
      <c r="I8" s="116"/>
      <c r="J8" s="116"/>
      <c r="K8" s="116"/>
      <c r="L8" s="116"/>
      <c r="M8" s="115"/>
      <c r="N8" s="124"/>
      <c r="O8" s="116"/>
      <c r="P8" s="116"/>
    </row>
    <row r="9" spans="2:16" x14ac:dyDescent="0.25">
      <c r="B9" s="112" t="s">
        <v>212</v>
      </c>
      <c r="C9" s="115" t="s">
        <v>227</v>
      </c>
      <c r="D9" s="117" t="s">
        <v>226</v>
      </c>
      <c r="E9" s="115"/>
      <c r="F9" s="111"/>
      <c r="G9" s="116"/>
      <c r="H9" s="116"/>
      <c r="I9" s="116" t="s">
        <v>215</v>
      </c>
      <c r="J9" s="116"/>
      <c r="K9" s="116"/>
      <c r="L9" s="116"/>
      <c r="M9" s="115"/>
      <c r="N9" s="124"/>
      <c r="O9" s="116"/>
      <c r="P9" s="116"/>
    </row>
    <row r="10" spans="2:16" x14ac:dyDescent="0.25">
      <c r="B10" s="112" t="s">
        <v>84</v>
      </c>
      <c r="C10" s="115" t="s">
        <v>225</v>
      </c>
      <c r="D10" s="117" t="s">
        <v>240</v>
      </c>
      <c r="E10" s="115" t="s">
        <v>242</v>
      </c>
      <c r="F10" s="117" t="s">
        <v>241</v>
      </c>
      <c r="G10" s="116"/>
      <c r="H10" s="116"/>
      <c r="I10" s="116" t="s">
        <v>215</v>
      </c>
      <c r="J10" s="116" t="s">
        <v>215</v>
      </c>
      <c r="K10" s="116" t="s">
        <v>215</v>
      </c>
      <c r="L10" s="116"/>
      <c r="M10" s="98"/>
      <c r="N10" s="124"/>
      <c r="O10" s="116"/>
      <c r="P10" s="116"/>
    </row>
    <row r="11" spans="2:16" ht="25.5" x14ac:dyDescent="0.25">
      <c r="B11" s="112" t="s">
        <v>269</v>
      </c>
      <c r="C11" s="115" t="s">
        <v>221</v>
      </c>
      <c r="D11" s="117" t="s">
        <v>243</v>
      </c>
      <c r="E11" s="115" t="s">
        <v>244</v>
      </c>
      <c r="F11" s="117" t="s">
        <v>245</v>
      </c>
      <c r="G11" s="116"/>
      <c r="H11" s="116"/>
      <c r="I11" s="116" t="s">
        <v>215</v>
      </c>
      <c r="J11" s="116" t="s">
        <v>215</v>
      </c>
      <c r="K11" s="116"/>
      <c r="L11" s="116"/>
      <c r="M11" s="98" t="s">
        <v>215</v>
      </c>
      <c r="N11" s="124"/>
      <c r="O11" s="116"/>
      <c r="P11" s="116"/>
    </row>
    <row r="12" spans="2:16" ht="25.5" x14ac:dyDescent="0.25">
      <c r="B12" s="112" t="s">
        <v>100</v>
      </c>
      <c r="C12" s="115" t="s">
        <v>270</v>
      </c>
      <c r="D12" s="117" t="s">
        <v>247</v>
      </c>
      <c r="E12" s="115" t="s">
        <v>246</v>
      </c>
      <c r="F12" s="117" t="s">
        <v>248</v>
      </c>
      <c r="G12" s="116"/>
      <c r="H12" s="116"/>
      <c r="I12" s="116"/>
      <c r="J12" s="116"/>
      <c r="K12" s="116" t="s">
        <v>215</v>
      </c>
      <c r="L12" s="116"/>
      <c r="M12" s="98" t="s">
        <v>215</v>
      </c>
      <c r="N12" s="124"/>
      <c r="O12" s="116"/>
      <c r="P12" s="116"/>
    </row>
    <row r="13" spans="2:16" ht="25.5" x14ac:dyDescent="0.25">
      <c r="B13" s="112" t="s">
        <v>57</v>
      </c>
      <c r="C13" s="115" t="s">
        <v>222</v>
      </c>
      <c r="D13" s="117" t="s">
        <v>249</v>
      </c>
      <c r="E13" s="115" t="s">
        <v>260</v>
      </c>
      <c r="F13" s="117" t="s">
        <v>250</v>
      </c>
      <c r="G13" s="116"/>
      <c r="H13" s="116"/>
      <c r="I13" s="116"/>
      <c r="J13" s="116"/>
      <c r="K13" s="116" t="s">
        <v>215</v>
      </c>
      <c r="L13" s="116"/>
      <c r="M13" s="98" t="s">
        <v>215</v>
      </c>
      <c r="N13" s="124"/>
      <c r="O13" s="116"/>
      <c r="P13" s="116"/>
    </row>
    <row r="14" spans="2:16" ht="25.5" x14ac:dyDescent="0.25">
      <c r="B14" s="112" t="s">
        <v>22</v>
      </c>
      <c r="C14" s="115" t="s">
        <v>223</v>
      </c>
      <c r="D14" s="117" t="s">
        <v>251</v>
      </c>
      <c r="E14" s="115" t="s">
        <v>252</v>
      </c>
      <c r="F14" s="117" t="s">
        <v>253</v>
      </c>
      <c r="G14" s="116"/>
      <c r="H14" s="116"/>
      <c r="I14" s="116"/>
      <c r="J14" s="116"/>
      <c r="K14" s="116" t="s">
        <v>215</v>
      </c>
      <c r="L14" s="116"/>
      <c r="M14" s="98" t="s">
        <v>215</v>
      </c>
      <c r="N14" s="124"/>
      <c r="O14" s="116"/>
      <c r="P14" s="116"/>
    </row>
    <row r="15" spans="2:16" ht="25.5" x14ac:dyDescent="0.25">
      <c r="B15" s="112" t="s">
        <v>128</v>
      </c>
      <c r="C15" s="115" t="s">
        <v>261</v>
      </c>
      <c r="D15" s="117" t="s">
        <v>254</v>
      </c>
      <c r="E15" s="115" t="s">
        <v>262</v>
      </c>
      <c r="F15" s="117" t="s">
        <v>255</v>
      </c>
      <c r="G15" s="116"/>
      <c r="H15" s="116"/>
      <c r="I15" s="116"/>
      <c r="J15" s="116"/>
      <c r="K15" s="116"/>
      <c r="L15" s="116"/>
      <c r="M15" s="98" t="s">
        <v>215</v>
      </c>
      <c r="N15" s="124"/>
      <c r="O15" s="116"/>
      <c r="P15" s="116"/>
    </row>
    <row r="16" spans="2:16" x14ac:dyDescent="0.25">
      <c r="B16" s="115" t="s">
        <v>263</v>
      </c>
      <c r="C16" s="115" t="s">
        <v>264</v>
      </c>
      <c r="D16" s="117" t="s">
        <v>257</v>
      </c>
      <c r="E16" s="115" t="s">
        <v>256</v>
      </c>
      <c r="F16" s="117" t="s">
        <v>258</v>
      </c>
      <c r="G16" s="116"/>
      <c r="H16" s="116"/>
      <c r="I16" s="116"/>
      <c r="J16" s="116"/>
      <c r="K16" s="116"/>
      <c r="L16" s="116"/>
      <c r="M16" s="98" t="s">
        <v>215</v>
      </c>
      <c r="N16" s="124"/>
      <c r="O16" s="116"/>
      <c r="P16" s="116"/>
    </row>
    <row r="17" spans="2:16" x14ac:dyDescent="0.25">
      <c r="B17" s="115" t="s">
        <v>259</v>
      </c>
      <c r="C17" s="115"/>
      <c r="D17" s="111"/>
      <c r="E17" s="115"/>
      <c r="F17" s="111"/>
      <c r="G17" s="116"/>
      <c r="H17" s="116"/>
      <c r="I17" s="116"/>
      <c r="J17" s="116"/>
      <c r="K17" s="116"/>
      <c r="L17" s="116"/>
      <c r="M17" s="98" t="s">
        <v>215</v>
      </c>
      <c r="N17" s="125"/>
      <c r="O17" s="125"/>
      <c r="P17" s="125"/>
    </row>
    <row r="22" spans="2:16" ht="30" customHeight="1" x14ac:dyDescent="0.25"/>
  </sheetData>
  <mergeCells count="10">
    <mergeCell ref="N2:N3"/>
    <mergeCell ref="O2:O3"/>
    <mergeCell ref="P2:P3"/>
    <mergeCell ref="M2:M3"/>
    <mergeCell ref="E2:E3"/>
    <mergeCell ref="C2:C3"/>
    <mergeCell ref="B2:B3"/>
    <mergeCell ref="F2:F3"/>
    <mergeCell ref="D2:D3"/>
    <mergeCell ref="G2:L2"/>
  </mergeCells>
  <hyperlinks>
    <hyperlink ref="D9" r:id="rId1"/>
    <hyperlink ref="F5" r:id="rId2" display="dialanda@uis.edu.co"/>
    <hyperlink ref="F4" r:id="rId3"/>
    <hyperlink ref="D6" r:id="rId4"/>
    <hyperlink ref="F6" r:id="rId5" display="apafanad@uis.edu.co "/>
    <hyperlink ref="D8" r:id="rId6"/>
    <hyperlink ref="F8" r:id="rId7"/>
    <hyperlink ref="D7" r:id="rId8"/>
    <hyperlink ref="F7" r:id="rId9"/>
    <hyperlink ref="D10" r:id="rId10"/>
    <hyperlink ref="F10" r:id="rId11"/>
    <hyperlink ref="D11" r:id="rId12"/>
    <hyperlink ref="F11" r:id="rId13"/>
    <hyperlink ref="D12" r:id="rId14"/>
    <hyperlink ref="F12" r:id="rId15"/>
    <hyperlink ref="D13" r:id="rId16"/>
    <hyperlink ref="F13" r:id="rId17"/>
    <hyperlink ref="D14" r:id="rId18"/>
    <hyperlink ref="F14" r:id="rId19"/>
    <hyperlink ref="D15" r:id="rId20"/>
    <hyperlink ref="F15" r:id="rId21"/>
    <hyperlink ref="D16" r:id="rId22"/>
    <hyperlink ref="F16" r:id="rId23"/>
  </hyperlinks>
  <pageMargins left="0.7" right="0.7" top="0.75" bottom="0.75" header="0.3" footer="0.3"/>
  <pageSetup paperSize="9" orientation="portrait" r:id="rId24"/>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Componente 1</vt:lpstr>
      <vt:lpstr>Componente 2</vt:lpstr>
      <vt:lpstr>Componente 3</vt:lpstr>
      <vt:lpstr>Componente 4</vt:lpstr>
      <vt:lpstr>Componente 5 </vt:lpstr>
      <vt:lpstr>Componente 6</vt:lpstr>
      <vt:lpstr>Informe de Avance</vt:lpstr>
      <vt:lpstr>Unidades</vt:lpstr>
      <vt:lpstr>'Informe de Avance'!Área_de_impresión</vt:lpstr>
      <vt:lpstr>'Componente 1'!Títulos_a_imprimir</vt:lpstr>
      <vt:lpstr>'Componente 2'!Títulos_a_imprimir</vt:lpstr>
      <vt:lpstr>'Componente 3'!Títulos_a_imprimir</vt:lpstr>
      <vt:lpstr>'Componente 4'!Títulos_a_imprimir</vt:lpstr>
      <vt:lpstr>'Componente 5 '!Títulos_a_imprimir</vt:lpstr>
      <vt:lpstr>'Componente 6'!Títulos_a_imprimir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Gestion</dc:creator>
  <cp:keywords/>
  <dc:description/>
  <cp:lastModifiedBy>Usuario de Windows</cp:lastModifiedBy>
  <cp:revision/>
  <cp:lastPrinted>2021-05-12T13:55:21Z</cp:lastPrinted>
  <dcterms:created xsi:type="dcterms:W3CDTF">2018-02-19T19:50:14Z</dcterms:created>
  <dcterms:modified xsi:type="dcterms:W3CDTF">2022-01-17T21:34:34Z</dcterms:modified>
  <cp:category/>
  <cp:contentStatus/>
</cp:coreProperties>
</file>